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200" windowHeight="12060"/>
  </bookViews>
  <sheets>
    <sheet name="ОФГ_1" sheetId="2" r:id="rId1"/>
    <sheet name="ОФГ_2" sheetId="3" r:id="rId2"/>
    <sheet name="ОФГ_3" sheetId="4" r:id="rId3"/>
    <sheet name="ОФГ_4" sheetId="5" r:id="rId4"/>
  </sheets>
  <definedNames>
    <definedName name="_xlnm.Print_Titles" localSheetId="0">ОФГ_1!$B:$B</definedName>
    <definedName name="_xlnm.Print_Titles" localSheetId="1">ОФГ_2!$A:$B</definedName>
    <definedName name="_xlnm.Print_Titles" localSheetId="2">ОФГ_3!$B:$B</definedName>
    <definedName name="_xlnm.Print_Titles" localSheetId="3">ОФГ_4!$A:$B</definedName>
    <definedName name="_xlnm.Print_Area" localSheetId="0">ОФГ_1!$B$2:$MF$41</definedName>
  </definedNames>
  <calcPr calcId="125725"/>
</workbook>
</file>

<file path=xl/calcChain.xml><?xml version="1.0" encoding="utf-8"?>
<calcChain xmlns="http://schemas.openxmlformats.org/spreadsheetml/2006/main">
  <c r="RS37" i="5"/>
  <c r="RS33"/>
  <c r="RS32"/>
  <c r="QY43"/>
  <c r="QW43"/>
  <c r="QU43"/>
  <c r="QP43"/>
  <c r="QN43"/>
  <c r="QL43"/>
  <c r="QJ43"/>
  <c r="QH43"/>
  <c r="QE43"/>
  <c r="QC43"/>
  <c r="QA43"/>
  <c r="PK43"/>
  <c r="PG43"/>
  <c r="NY43"/>
  <c r="NW43"/>
  <c r="NU43"/>
  <c r="NS43"/>
  <c r="NQ43"/>
  <c r="NJ43"/>
  <c r="NH43"/>
  <c r="NF43"/>
  <c r="ND43"/>
  <c r="NA43"/>
  <c r="MY43"/>
  <c r="MW43"/>
  <c r="MU43"/>
  <c r="MA43"/>
  <c r="LY43"/>
  <c r="LV43"/>
  <c r="LT43"/>
  <c r="LQ43"/>
  <c r="LO43"/>
  <c r="LL43"/>
  <c r="LJ43"/>
  <c r="LH43"/>
  <c r="LF43"/>
  <c r="LC43"/>
  <c r="LA43"/>
  <c r="KY43"/>
  <c r="KW43"/>
  <c r="KU43"/>
  <c r="KR43"/>
  <c r="KP43"/>
  <c r="KN43"/>
  <c r="KL43"/>
  <c r="KJ43"/>
  <c r="KE43"/>
  <c r="KC43"/>
  <c r="KA43"/>
  <c r="IH43"/>
  <c r="IF43"/>
  <c r="ID43"/>
  <c r="IB43"/>
  <c r="HZ43"/>
  <c r="HX43"/>
  <c r="HV43"/>
  <c r="HQ43"/>
  <c r="HO43"/>
  <c r="HM43"/>
  <c r="EU43"/>
  <c r="ES43"/>
  <c r="EQ43"/>
  <c r="EO43"/>
  <c r="EM43"/>
  <c r="EK43"/>
  <c r="EI43"/>
  <c r="EG43"/>
  <c r="EE43"/>
  <c r="EC43"/>
  <c r="DW43"/>
  <c r="DU43"/>
  <c r="DS43"/>
  <c r="DQ43"/>
  <c r="DH43"/>
  <c r="DF43"/>
  <c r="CZ43"/>
  <c r="CX43"/>
  <c r="CV43"/>
  <c r="CT43"/>
  <c r="CR43"/>
  <c r="CP43"/>
  <c r="CN43"/>
  <c r="CL43"/>
  <c r="CJ43"/>
  <c r="CH43"/>
  <c r="CC43"/>
  <c r="CA43"/>
  <c r="BY43"/>
  <c r="BW43"/>
  <c r="BU43"/>
  <c r="BS43"/>
  <c r="BQ43"/>
  <c r="BO43"/>
  <c r="AM43"/>
  <c r="AK43"/>
  <c r="AI43"/>
  <c r="AG43"/>
  <c r="AE43"/>
  <c r="AC43"/>
  <c r="AA43"/>
  <c r="Y43"/>
  <c r="W43"/>
  <c r="U43"/>
  <c r="SC3"/>
  <c r="Z3" i="4" l="1"/>
  <c r="V12"/>
  <c r="Y12"/>
  <c r="S35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6"/>
  <c r="S37"/>
  <c r="S38"/>
  <c r="S39"/>
  <c r="S40"/>
  <c r="S16"/>
  <c r="S12" s="1"/>
  <c r="Q12"/>
  <c r="BW3" i="3"/>
  <c r="BP35"/>
  <c r="BN35"/>
  <c r="MF3" i="2"/>
  <c r="LE3"/>
  <c r="LV29"/>
  <c r="LT29"/>
  <c r="LL41"/>
  <c r="LJ29"/>
  <c r="LJ16"/>
  <c r="LJ17"/>
  <c r="LJ18"/>
  <c r="LJ19"/>
  <c r="LJ20"/>
  <c r="LJ21"/>
  <c r="LJ22"/>
  <c r="LJ23"/>
  <c r="LJ24"/>
  <c r="LJ25"/>
  <c r="LJ26"/>
  <c r="LJ27"/>
  <c r="LJ28"/>
  <c r="LJ30"/>
  <c r="LJ31"/>
  <c r="LJ32"/>
  <c r="LJ33"/>
  <c r="LJ34"/>
  <c r="LJ35"/>
  <c r="LJ36"/>
  <c r="LJ37"/>
  <c r="LJ38"/>
  <c r="LJ39"/>
  <c r="LJ40"/>
  <c r="LJ15"/>
  <c r="LH16"/>
  <c r="LM16" s="1"/>
  <c r="LH17"/>
  <c r="LM17" s="1"/>
  <c r="LH18"/>
  <c r="LM18" s="1"/>
  <c r="LH19"/>
  <c r="LM19" s="1"/>
  <c r="LH20"/>
  <c r="LM20" s="1"/>
  <c r="LH21"/>
  <c r="LM21" s="1"/>
  <c r="LH22"/>
  <c r="LM22" s="1"/>
  <c r="LH23"/>
  <c r="LM23" s="1"/>
  <c r="LH24"/>
  <c r="LM24" s="1"/>
  <c r="LH25"/>
  <c r="LM25" s="1"/>
  <c r="LH26"/>
  <c r="LM26" s="1"/>
  <c r="LH27"/>
  <c r="LM27" s="1"/>
  <c r="LH28"/>
  <c r="LM28" s="1"/>
  <c r="LH29"/>
  <c r="LM29" s="1"/>
  <c r="LH30"/>
  <c r="LM30" s="1"/>
  <c r="LH31"/>
  <c r="LM31" s="1"/>
  <c r="LH32"/>
  <c r="LM32" s="1"/>
  <c r="LH33"/>
  <c r="LM33" s="1"/>
  <c r="LH34"/>
  <c r="LM34" s="1"/>
  <c r="LH35"/>
  <c r="LM35" s="1"/>
  <c r="LH36"/>
  <c r="LM36" s="1"/>
  <c r="LH37"/>
  <c r="LM37" s="1"/>
  <c r="LH38"/>
  <c r="LM38" s="1"/>
  <c r="LH39"/>
  <c r="LM39" s="1"/>
  <c r="LH40"/>
  <c r="LM40" s="1"/>
  <c r="LH15"/>
  <c r="LM15" s="1"/>
  <c r="LF16"/>
  <c r="LO16" s="1"/>
  <c r="LF17"/>
  <c r="LO17" s="1"/>
  <c r="LF18"/>
  <c r="LO18" s="1"/>
  <c r="LF19"/>
  <c r="LO19" s="1"/>
  <c r="LF20"/>
  <c r="LO20" s="1"/>
  <c r="LF21"/>
  <c r="LO21" s="1"/>
  <c r="LF22"/>
  <c r="LO22" s="1"/>
  <c r="LF23"/>
  <c r="LO23" s="1"/>
  <c r="LF24"/>
  <c r="LO24" s="1"/>
  <c r="LF25"/>
  <c r="LO25" s="1"/>
  <c r="LF26"/>
  <c r="LO26" s="1"/>
  <c r="LF27"/>
  <c r="LO27" s="1"/>
  <c r="LF28"/>
  <c r="LO28" s="1"/>
  <c r="LF29"/>
  <c r="LO29" s="1"/>
  <c r="LF30"/>
  <c r="LO30" s="1"/>
  <c r="LF31"/>
  <c r="LO31" s="1"/>
  <c r="LF32"/>
  <c r="LO32" s="1"/>
  <c r="LF33"/>
  <c r="LO33" s="1"/>
  <c r="LF34"/>
  <c r="LO34" s="1"/>
  <c r="LF35"/>
  <c r="LO35" s="1"/>
  <c r="LF36"/>
  <c r="LO36" s="1"/>
  <c r="LF37"/>
  <c r="LO37" s="1"/>
  <c r="LF38"/>
  <c r="LO38" s="1"/>
  <c r="LF39"/>
  <c r="LO39" s="1"/>
  <c r="LF40"/>
  <c r="LO40" s="1"/>
  <c r="LF15"/>
  <c r="LO15" s="1"/>
  <c r="RA43" i="5"/>
  <c r="QR43"/>
  <c r="PR43"/>
  <c r="OR43"/>
  <c r="OP43"/>
  <c r="OM43"/>
  <c r="OK43"/>
  <c r="OM17"/>
  <c r="ON17" s="1"/>
  <c r="OL13"/>
  <c r="OJ13"/>
  <c r="OM12"/>
  <c r="OK12"/>
  <c r="OM11"/>
  <c r="OM38" s="1"/>
  <c r="OK11"/>
  <c r="OK28" s="1"/>
  <c r="OM10"/>
  <c r="OM42" s="1"/>
  <c r="OK10"/>
  <c r="OK40" s="1"/>
  <c r="OK19" l="1"/>
  <c r="OK23"/>
  <c r="OK27"/>
  <c r="OK31"/>
  <c r="OK35"/>
  <c r="OK39"/>
  <c r="OM21"/>
  <c r="OM25"/>
  <c r="OM29"/>
  <c r="OM33"/>
  <c r="OM37"/>
  <c r="OM41"/>
  <c r="OK18"/>
  <c r="OK22"/>
  <c r="OK26"/>
  <c r="OK30"/>
  <c r="OK34"/>
  <c r="OK38"/>
  <c r="ON38" s="1"/>
  <c r="OK42"/>
  <c r="ON42" s="1"/>
  <c r="OM20"/>
  <c r="OM24"/>
  <c r="OM28"/>
  <c r="ON28" s="1"/>
  <c r="OM32"/>
  <c r="OM36"/>
  <c r="OM40"/>
  <c r="ON40" s="1"/>
  <c r="OK21"/>
  <c r="OK25"/>
  <c r="OK29"/>
  <c r="OK33"/>
  <c r="OK37"/>
  <c r="OK41"/>
  <c r="OM19"/>
  <c r="OM23"/>
  <c r="OM27"/>
  <c r="OM31"/>
  <c r="OM35"/>
  <c r="OM39"/>
  <c r="OK20"/>
  <c r="OK24"/>
  <c r="OK32"/>
  <c r="OK36"/>
  <c r="OM18"/>
  <c r="OM22"/>
  <c r="OM26"/>
  <c r="OM30"/>
  <c r="OM34"/>
  <c r="ON43"/>
  <c r="ON23" l="1"/>
  <c r="ON33"/>
  <c r="ON20"/>
  <c r="ON27"/>
  <c r="ON34"/>
  <c r="ON18"/>
  <c r="ON26"/>
  <c r="ON32"/>
  <c r="ON37"/>
  <c r="ON21"/>
  <c r="ON39"/>
  <c r="ON35"/>
  <c r="ON19"/>
  <c r="ON29"/>
  <c r="ON24"/>
  <c r="ON36"/>
  <c r="ON30"/>
  <c r="ON25"/>
  <c r="ON22"/>
  <c r="ON31"/>
  <c r="ON41"/>
  <c r="OM13"/>
  <c r="OK13"/>
  <c r="ON13" l="1"/>
  <c r="IF14" i="2"/>
  <c r="LR43" i="5" l="1"/>
  <c r="LQ17"/>
  <c r="LO17"/>
  <c r="LP13"/>
  <c r="LN13"/>
  <c r="LQ12"/>
  <c r="LO12"/>
  <c r="LQ11"/>
  <c r="LO11"/>
  <c r="LQ10"/>
  <c r="LO10"/>
  <c r="KS44"/>
  <c r="MC44" s="1"/>
  <c r="KS45"/>
  <c r="MC45" s="1"/>
  <c r="KS46"/>
  <c r="MC46" s="1"/>
  <c r="KS47"/>
  <c r="MC47" s="1"/>
  <c r="KS48"/>
  <c r="MC48" s="1"/>
  <c r="KS49"/>
  <c r="MC49" s="1"/>
  <c r="KG43"/>
  <c r="IS43"/>
  <c r="IW15"/>
  <c r="IW16"/>
  <c r="IK44"/>
  <c r="IK45"/>
  <c r="IK46"/>
  <c r="IK47"/>
  <c r="IK48"/>
  <c r="IK49"/>
  <c r="IJ43"/>
  <c r="IJ17"/>
  <c r="II13"/>
  <c r="IJ12"/>
  <c r="IJ11"/>
  <c r="IJ38" s="1"/>
  <c r="IJ10"/>
  <c r="IJ42" s="1"/>
  <c r="IH17"/>
  <c r="IG13"/>
  <c r="IH12"/>
  <c r="IH11"/>
  <c r="IH10"/>
  <c r="HS43"/>
  <c r="IH38" l="1"/>
  <c r="IH28"/>
  <c r="IH31"/>
  <c r="IH27"/>
  <c r="LO31"/>
  <c r="LO27"/>
  <c r="LO38"/>
  <c r="LO28"/>
  <c r="LQ28"/>
  <c r="LQ31"/>
  <c r="LQ27"/>
  <c r="LQ38"/>
  <c r="LO39"/>
  <c r="LO35"/>
  <c r="LO23"/>
  <c r="LO19"/>
  <c r="LO42"/>
  <c r="LO34"/>
  <c r="LO30"/>
  <c r="LO26"/>
  <c r="LO22"/>
  <c r="LO18"/>
  <c r="LO41"/>
  <c r="LO37"/>
  <c r="LO33"/>
  <c r="LO29"/>
  <c r="LO25"/>
  <c r="LO21"/>
  <c r="LO40"/>
  <c r="LO36"/>
  <c r="LO32"/>
  <c r="LO24"/>
  <c r="LO20"/>
  <c r="IH42"/>
  <c r="IH34"/>
  <c r="IH30"/>
  <c r="IH26"/>
  <c r="IH22"/>
  <c r="IH18"/>
  <c r="IH40"/>
  <c r="IH36"/>
  <c r="IH32"/>
  <c r="IH24"/>
  <c r="IH20"/>
  <c r="IH41"/>
  <c r="IH33"/>
  <c r="IH25"/>
  <c r="IH39"/>
  <c r="IH23"/>
  <c r="IH37"/>
  <c r="IH29"/>
  <c r="IH21"/>
  <c r="IH35"/>
  <c r="IH19"/>
  <c r="LQ41"/>
  <c r="LQ37"/>
  <c r="LQ33"/>
  <c r="LQ29"/>
  <c r="LQ25"/>
  <c r="LQ21"/>
  <c r="LQ40"/>
  <c r="LQ36"/>
  <c r="LQ32"/>
  <c r="LQ24"/>
  <c r="LQ20"/>
  <c r="LQ39"/>
  <c r="LQ35"/>
  <c r="LQ23"/>
  <c r="LQ19"/>
  <c r="LQ42"/>
  <c r="LQ34"/>
  <c r="LQ30"/>
  <c r="LQ26"/>
  <c r="LQ22"/>
  <c r="LQ18"/>
  <c r="IJ21"/>
  <c r="IJ25"/>
  <c r="IJ29"/>
  <c r="IJ33"/>
  <c r="IJ37"/>
  <c r="IJ41"/>
  <c r="IJ20"/>
  <c r="IJ24"/>
  <c r="IJ28"/>
  <c r="IJ32"/>
  <c r="IJ36"/>
  <c r="IJ40"/>
  <c r="IJ19"/>
  <c r="IJ23"/>
  <c r="IJ27"/>
  <c r="IJ31"/>
  <c r="IJ35"/>
  <c r="IJ39"/>
  <c r="IJ18"/>
  <c r="IJ22"/>
  <c r="IJ26"/>
  <c r="IJ30"/>
  <c r="IJ34"/>
  <c r="KS43"/>
  <c r="IK43"/>
  <c r="LO13" l="1"/>
  <c r="LR37"/>
  <c r="LQ13"/>
  <c r="LR24"/>
  <c r="LR21"/>
  <c r="LR26"/>
  <c r="LR19"/>
  <c r="LR28"/>
  <c r="LR32"/>
  <c r="LR25"/>
  <c r="LR41"/>
  <c r="LR30"/>
  <c r="LR23"/>
  <c r="LR38"/>
  <c r="LR36"/>
  <c r="LR29"/>
  <c r="LR18"/>
  <c r="LR34"/>
  <c r="LR35"/>
  <c r="LR27"/>
  <c r="LR20"/>
  <c r="LR40"/>
  <c r="LR33"/>
  <c r="LR22"/>
  <c r="LR42"/>
  <c r="LR39"/>
  <c r="LR31"/>
  <c r="IJ13"/>
  <c r="IH13"/>
  <c r="GF43"/>
  <c r="GD43"/>
  <c r="GE13"/>
  <c r="GC13"/>
  <c r="GF12"/>
  <c r="GD12"/>
  <c r="GF11"/>
  <c r="GF38" s="1"/>
  <c r="GD11"/>
  <c r="GD38" s="1"/>
  <c r="GF10"/>
  <c r="GF42" s="1"/>
  <c r="GD10"/>
  <c r="GK43"/>
  <c r="GI43"/>
  <c r="FR43"/>
  <c r="FP43"/>
  <c r="FN43"/>
  <c r="FF43"/>
  <c r="FW13"/>
  <c r="FX12"/>
  <c r="FX11"/>
  <c r="FX38" s="1"/>
  <c r="FX10"/>
  <c r="FQ13"/>
  <c r="FR12"/>
  <c r="FR11"/>
  <c r="FR38" s="1"/>
  <c r="FR10"/>
  <c r="FR42" s="1"/>
  <c r="FK13"/>
  <c r="FL12"/>
  <c r="FL11"/>
  <c r="FL38" s="1"/>
  <c r="FL10"/>
  <c r="FE13"/>
  <c r="FF12"/>
  <c r="FF11"/>
  <c r="FF38" s="1"/>
  <c r="FF10"/>
  <c r="FF42" s="1"/>
  <c r="EA43"/>
  <c r="DY43"/>
  <c r="DZ13"/>
  <c r="DX13"/>
  <c r="EA12"/>
  <c r="DY12"/>
  <c r="EA11"/>
  <c r="EA28" s="1"/>
  <c r="DY11"/>
  <c r="DY38" s="1"/>
  <c r="EA10"/>
  <c r="EA40" s="1"/>
  <c r="DY10"/>
  <c r="DY42" s="1"/>
  <c r="DM43"/>
  <c r="DO43"/>
  <c r="DO28"/>
  <c r="DO11"/>
  <c r="DO38" s="1"/>
  <c r="DM11"/>
  <c r="DM28" s="1"/>
  <c r="DN13"/>
  <c r="DL13"/>
  <c r="DO12"/>
  <c r="DM12"/>
  <c r="DO10"/>
  <c r="DO42" s="1"/>
  <c r="DM10"/>
  <c r="DM40" s="1"/>
  <c r="LR13" l="1"/>
  <c r="FL37"/>
  <c r="FL36"/>
  <c r="FX36"/>
  <c r="FX39"/>
  <c r="FX37"/>
  <c r="GD36"/>
  <c r="GD39"/>
  <c r="GD37"/>
  <c r="DO24"/>
  <c r="GG43"/>
  <c r="GL43"/>
  <c r="DO18"/>
  <c r="DO22"/>
  <c r="DO20"/>
  <c r="DO21"/>
  <c r="DO25"/>
  <c r="DO29"/>
  <c r="DO33"/>
  <c r="DO37"/>
  <c r="DO41"/>
  <c r="DM19"/>
  <c r="DM23"/>
  <c r="DM27"/>
  <c r="DM31"/>
  <c r="DM35"/>
  <c r="DM39"/>
  <c r="DY21"/>
  <c r="DY25"/>
  <c r="DY29"/>
  <c r="DY33"/>
  <c r="DY37"/>
  <c r="DY41"/>
  <c r="EA19"/>
  <c r="EA23"/>
  <c r="EA27"/>
  <c r="EA31"/>
  <c r="EA35"/>
  <c r="EA39"/>
  <c r="FF21"/>
  <c r="FF25"/>
  <c r="FF29"/>
  <c r="FF33"/>
  <c r="FF37"/>
  <c r="FF41"/>
  <c r="FR21"/>
  <c r="FR25"/>
  <c r="FR29"/>
  <c r="FR33"/>
  <c r="FR37"/>
  <c r="FR41"/>
  <c r="GF33"/>
  <c r="GF37"/>
  <c r="GF41"/>
  <c r="DO32"/>
  <c r="DO36"/>
  <c r="DO40"/>
  <c r="DM18"/>
  <c r="DM22"/>
  <c r="DM26"/>
  <c r="DM30"/>
  <c r="DM34"/>
  <c r="DM38"/>
  <c r="DM42"/>
  <c r="DY20"/>
  <c r="DY24"/>
  <c r="DY28"/>
  <c r="DY32"/>
  <c r="DY36"/>
  <c r="DY40"/>
  <c r="EA18"/>
  <c r="EA22"/>
  <c r="EA26"/>
  <c r="EA30"/>
  <c r="EA34"/>
  <c r="EA38"/>
  <c r="EA42"/>
  <c r="FF20"/>
  <c r="FF24"/>
  <c r="FF28"/>
  <c r="FF32"/>
  <c r="FF36"/>
  <c r="FF40"/>
  <c r="FR20"/>
  <c r="FR24"/>
  <c r="FR28"/>
  <c r="FR32"/>
  <c r="FR36"/>
  <c r="FR40"/>
  <c r="GD42"/>
  <c r="GF32"/>
  <c r="GF36"/>
  <c r="GF40"/>
  <c r="DO19"/>
  <c r="DO23"/>
  <c r="DO27"/>
  <c r="DO31"/>
  <c r="DO35"/>
  <c r="DO39"/>
  <c r="DM21"/>
  <c r="DM25"/>
  <c r="DM29"/>
  <c r="DM33"/>
  <c r="DM37"/>
  <c r="DM41"/>
  <c r="DY19"/>
  <c r="DY23"/>
  <c r="DY27"/>
  <c r="DY31"/>
  <c r="DY35"/>
  <c r="DY39"/>
  <c r="EA21"/>
  <c r="EA25"/>
  <c r="EA29"/>
  <c r="EA33"/>
  <c r="EA37"/>
  <c r="EA41"/>
  <c r="FF19"/>
  <c r="FF23"/>
  <c r="FF27"/>
  <c r="FF31"/>
  <c r="FF35"/>
  <c r="FF39"/>
  <c r="FR19"/>
  <c r="FR23"/>
  <c r="FR27"/>
  <c r="FR31"/>
  <c r="FR35"/>
  <c r="FR39"/>
  <c r="GF31"/>
  <c r="GF35"/>
  <c r="GF39"/>
  <c r="DO26"/>
  <c r="DO30"/>
  <c r="DO34"/>
  <c r="DM20"/>
  <c r="DM24"/>
  <c r="DM32"/>
  <c r="DM36"/>
  <c r="DY18"/>
  <c r="DY22"/>
  <c r="DY26"/>
  <c r="DY30"/>
  <c r="DY34"/>
  <c r="EA20"/>
  <c r="EA24"/>
  <c r="EA32"/>
  <c r="EA36"/>
  <c r="FF18"/>
  <c r="FF22"/>
  <c r="FF26"/>
  <c r="FF30"/>
  <c r="FF34"/>
  <c r="FR18"/>
  <c r="FR22"/>
  <c r="FR26"/>
  <c r="FR30"/>
  <c r="FR34"/>
  <c r="GF30"/>
  <c r="GF34"/>
  <c r="DO13" l="1"/>
  <c r="DM13"/>
  <c r="EA13"/>
  <c r="DY13"/>
  <c r="GD13"/>
  <c r="FL13"/>
  <c r="FR13"/>
  <c r="GF13"/>
  <c r="FX13"/>
  <c r="JX15" l="1"/>
  <c r="JX16"/>
  <c r="R11" l="1"/>
  <c r="R10"/>
  <c r="P11"/>
  <c r="P10"/>
  <c r="F11"/>
  <c r="F10"/>
  <c r="W10"/>
  <c r="Y10"/>
  <c r="AA10"/>
  <c r="AC10"/>
  <c r="AE10"/>
  <c r="AG10"/>
  <c r="AI10"/>
  <c r="AK10"/>
  <c r="AM10"/>
  <c r="AO10"/>
  <c r="W11"/>
  <c r="Y11"/>
  <c r="AA11"/>
  <c r="AC11"/>
  <c r="AE11"/>
  <c r="AG11"/>
  <c r="AI11"/>
  <c r="AK11"/>
  <c r="AM11"/>
  <c r="AO11"/>
  <c r="W12"/>
  <c r="Y12"/>
  <c r="AA12"/>
  <c r="AC12"/>
  <c r="AE12"/>
  <c r="AG12"/>
  <c r="AI12"/>
  <c r="AK12"/>
  <c r="AM12"/>
  <c r="AO12"/>
  <c r="AC31" l="1"/>
  <c r="AC27"/>
  <c r="AC38"/>
  <c r="AC28"/>
  <c r="Y39"/>
  <c r="Y23"/>
  <c r="Y42"/>
  <c r="Y34"/>
  <c r="Y30"/>
  <c r="Y26"/>
  <c r="Y22"/>
  <c r="Y18"/>
  <c r="Y33"/>
  <c r="Y25"/>
  <c r="Y41"/>
  <c r="Y37"/>
  <c r="Y29"/>
  <c r="Y21"/>
  <c r="Y40"/>
  <c r="Y36"/>
  <c r="Y32"/>
  <c r="Y24"/>
  <c r="Y20"/>
  <c r="Y35"/>
  <c r="Y19"/>
  <c r="AA28"/>
  <c r="AA31"/>
  <c r="AA27"/>
  <c r="AA38"/>
  <c r="AK31"/>
  <c r="AK27"/>
  <c r="AK38"/>
  <c r="AK28"/>
  <c r="AG39"/>
  <c r="AG35"/>
  <c r="AG23"/>
  <c r="AG19"/>
  <c r="AG42"/>
  <c r="AG34"/>
  <c r="AG30"/>
  <c r="AG26"/>
  <c r="AG22"/>
  <c r="AG18"/>
  <c r="AG41"/>
  <c r="AG37"/>
  <c r="AG33"/>
  <c r="AG29"/>
  <c r="AG25"/>
  <c r="AG21"/>
  <c r="AG40"/>
  <c r="AG36"/>
  <c r="AG32"/>
  <c r="AG24"/>
  <c r="AG20"/>
  <c r="AI28"/>
  <c r="AI31"/>
  <c r="AI27"/>
  <c r="AI38"/>
  <c r="AM41"/>
  <c r="AM37"/>
  <c r="AM33"/>
  <c r="AM29"/>
  <c r="AM25"/>
  <c r="AM21"/>
  <c r="AM40"/>
  <c r="AM36"/>
  <c r="AM32"/>
  <c r="AM24"/>
  <c r="AM20"/>
  <c r="AM39"/>
  <c r="AM35"/>
  <c r="AM23"/>
  <c r="AM19"/>
  <c r="AM42"/>
  <c r="AM34"/>
  <c r="AM30"/>
  <c r="AM26"/>
  <c r="AM22"/>
  <c r="AM18"/>
  <c r="AE41"/>
  <c r="AE37"/>
  <c r="AE33"/>
  <c r="AE29"/>
  <c r="AE25"/>
  <c r="AE21"/>
  <c r="AE40"/>
  <c r="AE36"/>
  <c r="AE32"/>
  <c r="AE24"/>
  <c r="AE20"/>
  <c r="AE39"/>
  <c r="AE35"/>
  <c r="AE23"/>
  <c r="AE19"/>
  <c r="AE42"/>
  <c r="AE34"/>
  <c r="AE30"/>
  <c r="AE26"/>
  <c r="AE22"/>
  <c r="AE18"/>
  <c r="W41"/>
  <c r="W33"/>
  <c r="W25"/>
  <c r="W40"/>
  <c r="W36"/>
  <c r="W32"/>
  <c r="W24"/>
  <c r="W20"/>
  <c r="W35"/>
  <c r="W19"/>
  <c r="W39"/>
  <c r="W23"/>
  <c r="W42"/>
  <c r="W34"/>
  <c r="W30"/>
  <c r="W26"/>
  <c r="W22"/>
  <c r="W18"/>
  <c r="W37"/>
  <c r="W29"/>
  <c r="W21"/>
  <c r="AG31"/>
  <c r="AG27"/>
  <c r="AG38"/>
  <c r="AG28"/>
  <c r="Y31"/>
  <c r="Y38"/>
  <c r="Y28"/>
  <c r="Y27"/>
  <c r="AK39"/>
  <c r="AK35"/>
  <c r="AK23"/>
  <c r="AK19"/>
  <c r="AK42"/>
  <c r="AK34"/>
  <c r="AK30"/>
  <c r="AK26"/>
  <c r="AK22"/>
  <c r="AK18"/>
  <c r="AK41"/>
  <c r="AK37"/>
  <c r="AK33"/>
  <c r="AK29"/>
  <c r="AK25"/>
  <c r="AK21"/>
  <c r="AK40"/>
  <c r="AK36"/>
  <c r="AK32"/>
  <c r="AK24"/>
  <c r="AK20"/>
  <c r="AC39"/>
  <c r="AC35"/>
  <c r="AC23"/>
  <c r="AC19"/>
  <c r="AC42"/>
  <c r="AC34"/>
  <c r="AC30"/>
  <c r="AC26"/>
  <c r="AC22"/>
  <c r="AC18"/>
  <c r="AC41"/>
  <c r="AC37"/>
  <c r="AC33"/>
  <c r="AC29"/>
  <c r="AC25"/>
  <c r="AC21"/>
  <c r="AC40"/>
  <c r="AC36"/>
  <c r="AC32"/>
  <c r="AC24"/>
  <c r="AC20"/>
  <c r="AM28"/>
  <c r="AM31"/>
  <c r="AM27"/>
  <c r="AM38"/>
  <c r="AE28"/>
  <c r="AE31"/>
  <c r="AE27"/>
  <c r="AE38"/>
  <c r="W28"/>
  <c r="W27"/>
  <c r="W31"/>
  <c r="W38"/>
  <c r="AI41"/>
  <c r="AI37"/>
  <c r="AI33"/>
  <c r="AI29"/>
  <c r="AI25"/>
  <c r="AI21"/>
  <c r="AI40"/>
  <c r="AI36"/>
  <c r="AI32"/>
  <c r="AI24"/>
  <c r="AI20"/>
  <c r="AI39"/>
  <c r="AI35"/>
  <c r="AI23"/>
  <c r="AI19"/>
  <c r="AI42"/>
  <c r="AI34"/>
  <c r="AI30"/>
  <c r="AI26"/>
  <c r="AI22"/>
  <c r="AI18"/>
  <c r="AA41"/>
  <c r="AA37"/>
  <c r="AA33"/>
  <c r="AA29"/>
  <c r="AA25"/>
  <c r="AA21"/>
  <c r="AA40"/>
  <c r="AA36"/>
  <c r="AA32"/>
  <c r="AA24"/>
  <c r="AA20"/>
  <c r="AA19"/>
  <c r="AA39"/>
  <c r="AA35"/>
  <c r="AA23"/>
  <c r="AA42"/>
  <c r="AA34"/>
  <c r="AA30"/>
  <c r="AA26"/>
  <c r="AA22"/>
  <c r="AA18"/>
  <c r="RS44"/>
  <c r="RS45"/>
  <c r="RS46"/>
  <c r="RS47"/>
  <c r="RS48"/>
  <c r="RS49"/>
  <c r="MB43"/>
  <c r="MA17"/>
  <c r="LY17"/>
  <c r="LZ13"/>
  <c r="LX13"/>
  <c r="MA12"/>
  <c r="LY12"/>
  <c r="MA11"/>
  <c r="LY11"/>
  <c r="MA10"/>
  <c r="LY10"/>
  <c r="GL44"/>
  <c r="GL45"/>
  <c r="GL46"/>
  <c r="GL47"/>
  <c r="GL48"/>
  <c r="GL49"/>
  <c r="GK17"/>
  <c r="GJ13"/>
  <c r="GH13"/>
  <c r="GK12"/>
  <c r="GI12"/>
  <c r="GK11"/>
  <c r="GI11"/>
  <c r="GK10"/>
  <c r="GI10"/>
  <c r="MA31" l="1"/>
  <c r="MA27"/>
  <c r="MA38"/>
  <c r="MA28"/>
  <c r="LY31"/>
  <c r="LY27"/>
  <c r="LY28"/>
  <c r="LY38"/>
  <c r="LY41"/>
  <c r="LY37"/>
  <c r="LY33"/>
  <c r="LY29"/>
  <c r="LY39"/>
  <c r="LY35"/>
  <c r="LY36"/>
  <c r="LY23"/>
  <c r="LY19"/>
  <c r="LY42"/>
  <c r="LY34"/>
  <c r="LY26"/>
  <c r="LY22"/>
  <c r="LY18"/>
  <c r="LY40"/>
  <c r="LY32"/>
  <c r="LY25"/>
  <c r="LY21"/>
  <c r="LY30"/>
  <c r="LY24"/>
  <c r="LY20"/>
  <c r="MA39"/>
  <c r="MA35"/>
  <c r="MA23"/>
  <c r="MA19"/>
  <c r="MA41"/>
  <c r="MA37"/>
  <c r="MA33"/>
  <c r="MA29"/>
  <c r="MA25"/>
  <c r="MA21"/>
  <c r="MA40"/>
  <c r="MA32"/>
  <c r="MA24"/>
  <c r="MA30"/>
  <c r="MA22"/>
  <c r="MA36"/>
  <c r="MA20"/>
  <c r="MA42"/>
  <c r="MA34"/>
  <c r="MA26"/>
  <c r="MA18"/>
  <c r="GK38"/>
  <c r="GK28"/>
  <c r="GK31"/>
  <c r="GK27"/>
  <c r="GI40"/>
  <c r="GI36"/>
  <c r="GI32"/>
  <c r="GI24"/>
  <c r="GI20"/>
  <c r="GI34"/>
  <c r="GI39"/>
  <c r="GI35"/>
  <c r="GI23"/>
  <c r="GI19"/>
  <c r="GI42"/>
  <c r="GI30"/>
  <c r="GI26"/>
  <c r="GI22"/>
  <c r="GI18"/>
  <c r="GI41"/>
  <c r="GI37"/>
  <c r="GI33"/>
  <c r="GI29"/>
  <c r="GI25"/>
  <c r="GI21"/>
  <c r="GK42"/>
  <c r="GK34"/>
  <c r="GK30"/>
  <c r="GK26"/>
  <c r="GK22"/>
  <c r="GK18"/>
  <c r="GK41"/>
  <c r="GK37"/>
  <c r="GK33"/>
  <c r="GK29"/>
  <c r="GK25"/>
  <c r="GK21"/>
  <c r="GK40"/>
  <c r="GK36"/>
  <c r="GK32"/>
  <c r="GK24"/>
  <c r="GK20"/>
  <c r="GK39"/>
  <c r="GK35"/>
  <c r="GK23"/>
  <c r="GK19"/>
  <c r="GI28"/>
  <c r="GI31"/>
  <c r="GI27"/>
  <c r="GI38"/>
  <c r="MB17"/>
  <c r="MB31" l="1"/>
  <c r="MB27"/>
  <c r="MB38"/>
  <c r="MB24"/>
  <c r="MB32"/>
  <c r="MB26"/>
  <c r="MB23"/>
  <c r="MB29"/>
  <c r="MA13"/>
  <c r="LY13"/>
  <c r="MB30"/>
  <c r="MB40"/>
  <c r="MB34"/>
  <c r="MB36"/>
  <c r="MB28"/>
  <c r="MB21"/>
  <c r="MB18"/>
  <c r="MB42"/>
  <c r="MB35"/>
  <c r="MB37"/>
  <c r="MB20"/>
  <c r="MB25"/>
  <c r="MB22"/>
  <c r="MB19"/>
  <c r="MB39"/>
  <c r="MB41"/>
  <c r="GL18"/>
  <c r="GL38"/>
  <c r="GL27"/>
  <c r="GL31"/>
  <c r="GL20"/>
  <c r="GL28"/>
  <c r="GL41"/>
  <c r="GL35"/>
  <c r="GL29"/>
  <c r="GL42"/>
  <c r="GL39"/>
  <c r="GL32"/>
  <c r="GL25"/>
  <c r="GL30"/>
  <c r="GL24"/>
  <c r="GL33"/>
  <c r="GL22"/>
  <c r="GL19"/>
  <c r="GL34"/>
  <c r="GL36"/>
  <c r="GL21"/>
  <c r="GL37"/>
  <c r="GL26"/>
  <c r="GL23"/>
  <c r="GL40"/>
  <c r="MB33"/>
  <c r="MB13" l="1"/>
  <c r="RE43"/>
  <c r="RC43"/>
  <c r="PE43"/>
  <c r="MP43"/>
  <c r="MN43"/>
  <c r="JS43"/>
  <c r="JQ43"/>
  <c r="JL43"/>
  <c r="HE43"/>
  <c r="HA43"/>
  <c r="DQ11"/>
  <c r="CE43"/>
  <c r="BM43"/>
  <c r="BJ43"/>
  <c r="R43"/>
  <c r="P43"/>
  <c r="DQ31" l="1"/>
  <c r="DQ27"/>
  <c r="DQ38"/>
  <c r="DQ28"/>
  <c r="EV43"/>
  <c r="BR15" i="3"/>
  <c r="BS11" s="1"/>
  <c r="BP15"/>
  <c r="BN15"/>
  <c r="MB14" i="2"/>
  <c r="MC10" s="1"/>
  <c r="MA14"/>
  <c r="LZ14"/>
  <c r="MA10" s="1"/>
  <c r="LY14"/>
  <c r="LX14"/>
  <c r="LY10" s="1"/>
  <c r="LV14"/>
  <c r="LW10" s="1"/>
  <c r="LR14"/>
  <c r="LS10" s="1"/>
  <c r="LT14"/>
  <c r="LU10" s="1"/>
  <c r="LS14"/>
  <c r="LU14"/>
  <c r="LT15"/>
  <c r="LV15"/>
  <c r="LM7"/>
  <c r="LN7" s="1"/>
  <c r="LO7" s="1"/>
  <c r="LP7" s="1"/>
  <c r="LQ7" s="1"/>
  <c r="LR7" s="1"/>
  <c r="LS7" s="1"/>
  <c r="LT7" s="1"/>
  <c r="LU7" s="1"/>
  <c r="LV7" s="1"/>
  <c r="KU11"/>
  <c r="KS11"/>
  <c r="KV10"/>
  <c r="KV9"/>
  <c r="LB12"/>
  <c r="LC12" s="1"/>
  <c r="LB13"/>
  <c r="LC13" s="1"/>
  <c r="KH11"/>
  <c r="KB11"/>
  <c r="KI10"/>
  <c r="KI9"/>
  <c r="KC10"/>
  <c r="KC9"/>
  <c r="JR10"/>
  <c r="JR9"/>
  <c r="MA36" l="1"/>
  <c r="MA32"/>
  <c r="MA28"/>
  <c r="MA24"/>
  <c r="MA20"/>
  <c r="MA16"/>
  <c r="MA39"/>
  <c r="MA35"/>
  <c r="MA31"/>
  <c r="MA27"/>
  <c r="MA23"/>
  <c r="MA19"/>
  <c r="MA15"/>
  <c r="MA38"/>
  <c r="MA34"/>
  <c r="MA30"/>
  <c r="MA26"/>
  <c r="MA22"/>
  <c r="MA18"/>
  <c r="MA37"/>
  <c r="MA33"/>
  <c r="MA29"/>
  <c r="MA25"/>
  <c r="MA21"/>
  <c r="MA17"/>
  <c r="LY37"/>
  <c r="LY33"/>
  <c r="LY29"/>
  <c r="LY25"/>
  <c r="LY21"/>
  <c r="LY17"/>
  <c r="LY36"/>
  <c r="LY32"/>
  <c r="LY28"/>
  <c r="LY24"/>
  <c r="LY20"/>
  <c r="LY16"/>
  <c r="LY39"/>
  <c r="LY35"/>
  <c r="LY31"/>
  <c r="LY27"/>
  <c r="LY23"/>
  <c r="LY19"/>
  <c r="LY15"/>
  <c r="LY38"/>
  <c r="LY34"/>
  <c r="LY30"/>
  <c r="LY26"/>
  <c r="LY22"/>
  <c r="LY18"/>
  <c r="KI37"/>
  <c r="KI33"/>
  <c r="KI29"/>
  <c r="KI21"/>
  <c r="KI17"/>
  <c r="KI36"/>
  <c r="KI32"/>
  <c r="KI20"/>
  <c r="KI16"/>
  <c r="KI39"/>
  <c r="KI31"/>
  <c r="KI27"/>
  <c r="KI23"/>
  <c r="KI19"/>
  <c r="KI15"/>
  <c r="KI38"/>
  <c r="KI34"/>
  <c r="KI30"/>
  <c r="KI26"/>
  <c r="KI22"/>
  <c r="KI18"/>
  <c r="KC35"/>
  <c r="KC25"/>
  <c r="KC40"/>
  <c r="KC28"/>
  <c r="KC24"/>
  <c r="KV25"/>
  <c r="KV40"/>
  <c r="KV28"/>
  <c r="KV24"/>
  <c r="KV35"/>
  <c r="KI25"/>
  <c r="KI40"/>
  <c r="KI28"/>
  <c r="KI24"/>
  <c r="KI35"/>
  <c r="KC39"/>
  <c r="KC31"/>
  <c r="KC27"/>
  <c r="KC23"/>
  <c r="KC38"/>
  <c r="KC34"/>
  <c r="KC30"/>
  <c r="KC26"/>
  <c r="KC22"/>
  <c r="KC18"/>
  <c r="KC37"/>
  <c r="KC33"/>
  <c r="KC29"/>
  <c r="KC36"/>
  <c r="KC32"/>
  <c r="KC20"/>
  <c r="KC16"/>
  <c r="KC19"/>
  <c r="KC17"/>
  <c r="KC15"/>
  <c r="KC21"/>
  <c r="KV37"/>
  <c r="KV33"/>
  <c r="KV29"/>
  <c r="KV21"/>
  <c r="KV17"/>
  <c r="KV36"/>
  <c r="KV32"/>
  <c r="KV20"/>
  <c r="KV16"/>
  <c r="KV39"/>
  <c r="KV31"/>
  <c r="KV27"/>
  <c r="KV23"/>
  <c r="KV19"/>
  <c r="KV15"/>
  <c r="KV38"/>
  <c r="KV34"/>
  <c r="KV30"/>
  <c r="KV26"/>
  <c r="KV22"/>
  <c r="KV18"/>
  <c r="JR15"/>
  <c r="JR17"/>
  <c r="JR19"/>
  <c r="JR21"/>
  <c r="JR23"/>
  <c r="JR27"/>
  <c r="JR29"/>
  <c r="JR31"/>
  <c r="JR33"/>
  <c r="JR37"/>
  <c r="JR39"/>
  <c r="JR16"/>
  <c r="JR18"/>
  <c r="JR20"/>
  <c r="JR22"/>
  <c r="JR26"/>
  <c r="JR30"/>
  <c r="JR32"/>
  <c r="JR34"/>
  <c r="JR36"/>
  <c r="JR38"/>
  <c r="JR25"/>
  <c r="JR35"/>
  <c r="JR24"/>
  <c r="JR28"/>
  <c r="JR40"/>
  <c r="KV11" l="1"/>
  <c r="D9"/>
  <c r="D39" l="1"/>
  <c r="D31"/>
  <c r="D27"/>
  <c r="D23"/>
  <c r="D19"/>
  <c r="D15"/>
  <c r="D38"/>
  <c r="D34"/>
  <c r="D30"/>
  <c r="D26"/>
  <c r="D22"/>
  <c r="D18"/>
  <c r="D37"/>
  <c r="D33"/>
  <c r="D29"/>
  <c r="D21"/>
  <c r="D17"/>
  <c r="D36"/>
  <c r="D32"/>
  <c r="D20"/>
  <c r="D16"/>
  <c r="RZ43" i="5"/>
  <c r="SA43" s="1"/>
  <c r="RU43"/>
  <c r="RV43" s="1"/>
  <c r="RN43"/>
  <c r="RL43"/>
  <c r="RJ43"/>
  <c r="PY43"/>
  <c r="PV43"/>
  <c r="PT43"/>
  <c r="PP43"/>
  <c r="PM43"/>
  <c r="PB43"/>
  <c r="OZ43"/>
  <c r="OX43"/>
  <c r="OV43"/>
  <c r="OH43"/>
  <c r="OF43"/>
  <c r="OD43"/>
  <c r="NN43"/>
  <c r="NL43"/>
  <c r="MR43"/>
  <c r="MK43"/>
  <c r="MI43"/>
  <c r="MG43"/>
  <c r="ME43"/>
  <c r="JX43"/>
  <c r="JY43" s="1"/>
  <c r="JU43"/>
  <c r="JO43"/>
  <c r="JJ43"/>
  <c r="JF43"/>
  <c r="JD43"/>
  <c r="JB43"/>
  <c r="IZ43"/>
  <c r="IW43"/>
  <c r="IU43"/>
  <c r="HJ43"/>
  <c r="HK43" s="1"/>
  <c r="HG43"/>
  <c r="GY43"/>
  <c r="GU43"/>
  <c r="GS43"/>
  <c r="GQ43"/>
  <c r="GO43"/>
  <c r="DJ43"/>
  <c r="BF43"/>
  <c r="BD43"/>
  <c r="BB43"/>
  <c r="AZ43"/>
  <c r="AX43"/>
  <c r="AV43"/>
  <c r="AT43"/>
  <c r="AR43"/>
  <c r="AO43"/>
  <c r="AP43" s="1"/>
  <c r="N43"/>
  <c r="L43"/>
  <c r="J43"/>
  <c r="H43"/>
  <c r="F43"/>
  <c r="RZ42"/>
  <c r="RU42"/>
  <c r="RZ41"/>
  <c r="RU41"/>
  <c r="RZ40"/>
  <c r="RU40"/>
  <c r="RZ39"/>
  <c r="RU39"/>
  <c r="RZ38"/>
  <c r="RU38"/>
  <c r="RZ37"/>
  <c r="RU37"/>
  <c r="RZ36"/>
  <c r="RU36"/>
  <c r="RZ35"/>
  <c r="RU35"/>
  <c r="RZ34"/>
  <c r="RU34"/>
  <c r="RZ33"/>
  <c r="RU33"/>
  <c r="RZ32"/>
  <c r="RU32"/>
  <c r="RZ31"/>
  <c r="RU31"/>
  <c r="RZ30"/>
  <c r="RU30"/>
  <c r="RZ29"/>
  <c r="RU29"/>
  <c r="RZ28"/>
  <c r="RU28"/>
  <c r="RZ27"/>
  <c r="RU27"/>
  <c r="RZ26"/>
  <c r="RU26"/>
  <c r="RZ25"/>
  <c r="RU25"/>
  <c r="RZ24"/>
  <c r="RU24"/>
  <c r="RZ23"/>
  <c r="RU23"/>
  <c r="RZ22"/>
  <c r="RU22"/>
  <c r="RZ21"/>
  <c r="RU21"/>
  <c r="RZ20"/>
  <c r="RU20"/>
  <c r="RZ19"/>
  <c r="RU19"/>
  <c r="RZ18"/>
  <c r="RU18"/>
  <c r="SA17"/>
  <c r="RY17"/>
  <c r="RV17"/>
  <c r="RT17"/>
  <c r="RP17"/>
  <c r="RN17"/>
  <c r="RL17"/>
  <c r="RJ17"/>
  <c r="RH17"/>
  <c r="RE17"/>
  <c r="RC17"/>
  <c r="RA17"/>
  <c r="QY17"/>
  <c r="QW17"/>
  <c r="QU17"/>
  <c r="QR17"/>
  <c r="PY17"/>
  <c r="PV17"/>
  <c r="PT17"/>
  <c r="PR17"/>
  <c r="PP17"/>
  <c r="PM17"/>
  <c r="PE17"/>
  <c r="PB17"/>
  <c r="OZ17"/>
  <c r="OX17"/>
  <c r="OV17"/>
  <c r="OT17"/>
  <c r="OR17"/>
  <c r="OH17"/>
  <c r="OF17"/>
  <c r="OD17"/>
  <c r="OB17"/>
  <c r="NY17"/>
  <c r="NW17"/>
  <c r="NU17"/>
  <c r="NS17"/>
  <c r="NQ17"/>
  <c r="NN17"/>
  <c r="NL17"/>
  <c r="NJ17"/>
  <c r="NH17"/>
  <c r="NF17"/>
  <c r="ND17"/>
  <c r="NA17"/>
  <c r="MY17"/>
  <c r="MW17"/>
  <c r="MU17"/>
  <c r="MR17"/>
  <c r="MP17"/>
  <c r="MN17"/>
  <c r="MK17"/>
  <c r="MI17"/>
  <c r="MG17"/>
  <c r="ME17"/>
  <c r="MC17"/>
  <c r="LV17"/>
  <c r="LT17"/>
  <c r="LL17"/>
  <c r="LC17"/>
  <c r="KG17"/>
  <c r="KA17"/>
  <c r="JX17"/>
  <c r="JY17" s="1"/>
  <c r="JU17"/>
  <c r="JS17"/>
  <c r="JQ17"/>
  <c r="JO17"/>
  <c r="JL17"/>
  <c r="JJ17"/>
  <c r="JH17"/>
  <c r="JF17"/>
  <c r="JD17"/>
  <c r="JB17"/>
  <c r="IZ17"/>
  <c r="IW17"/>
  <c r="IF17"/>
  <c r="HS17"/>
  <c r="HM17"/>
  <c r="HJ17"/>
  <c r="HK17" s="1"/>
  <c r="HG17"/>
  <c r="HE17"/>
  <c r="HC17"/>
  <c r="HA17"/>
  <c r="GY17"/>
  <c r="GW17"/>
  <c r="GU17"/>
  <c r="GS17"/>
  <c r="GQ17"/>
  <c r="GO17"/>
  <c r="FD17"/>
  <c r="FB17"/>
  <c r="EZ17"/>
  <c r="EX17"/>
  <c r="EU17"/>
  <c r="DJ17"/>
  <c r="BJ17"/>
  <c r="BF17"/>
  <c r="BD17"/>
  <c r="BB17"/>
  <c r="AZ17"/>
  <c r="AX17"/>
  <c r="AV17"/>
  <c r="AT17"/>
  <c r="R17"/>
  <c r="P17"/>
  <c r="N17"/>
  <c r="L17"/>
  <c r="J17"/>
  <c r="H17"/>
  <c r="F17"/>
  <c r="SA16"/>
  <c r="RY16"/>
  <c r="RV16"/>
  <c r="RT16"/>
  <c r="RP16"/>
  <c r="RN16"/>
  <c r="RL16"/>
  <c r="RJ16"/>
  <c r="PB16"/>
  <c r="OT16"/>
  <c r="OR16"/>
  <c r="OH16"/>
  <c r="OI16" s="1"/>
  <c r="MR16"/>
  <c r="MK16"/>
  <c r="LL16"/>
  <c r="LC16"/>
  <c r="KG16"/>
  <c r="JY16"/>
  <c r="JU16"/>
  <c r="JO16"/>
  <c r="JV16" s="1"/>
  <c r="JJ16"/>
  <c r="JH16"/>
  <c r="JF16"/>
  <c r="JD16"/>
  <c r="JB16"/>
  <c r="IZ16"/>
  <c r="IX16"/>
  <c r="HS16"/>
  <c r="HJ16"/>
  <c r="HK16" s="1"/>
  <c r="GW16"/>
  <c r="GU16"/>
  <c r="GS16"/>
  <c r="GQ16"/>
  <c r="GO16"/>
  <c r="EU16"/>
  <c r="EV16" s="1"/>
  <c r="DJ16"/>
  <c r="DK16" s="1"/>
  <c r="BJ16"/>
  <c r="BF16"/>
  <c r="BD16"/>
  <c r="BB16"/>
  <c r="AZ16"/>
  <c r="AX16"/>
  <c r="AV16"/>
  <c r="AT16"/>
  <c r="R16"/>
  <c r="SA15"/>
  <c r="RY15"/>
  <c r="RV15"/>
  <c r="RT15"/>
  <c r="RP15"/>
  <c r="RN15"/>
  <c r="RL15"/>
  <c r="RJ15"/>
  <c r="PB15"/>
  <c r="OT15"/>
  <c r="OR15"/>
  <c r="OH15"/>
  <c r="MR15"/>
  <c r="MK15"/>
  <c r="LL15"/>
  <c r="LM15" s="1"/>
  <c r="LC15"/>
  <c r="KG15"/>
  <c r="JY15"/>
  <c r="JU15"/>
  <c r="JO15"/>
  <c r="JJ15"/>
  <c r="JH15"/>
  <c r="JF15"/>
  <c r="JD15"/>
  <c r="JB15"/>
  <c r="IZ15"/>
  <c r="HS15"/>
  <c r="HJ15"/>
  <c r="HK15" s="1"/>
  <c r="GW15"/>
  <c r="GU15"/>
  <c r="GS15"/>
  <c r="GQ15"/>
  <c r="GO15"/>
  <c r="EU15"/>
  <c r="DJ15"/>
  <c r="DK15" s="1"/>
  <c r="BJ15"/>
  <c r="BF15"/>
  <c r="BD15"/>
  <c r="BB15"/>
  <c r="AZ15"/>
  <c r="AX15"/>
  <c r="AV15"/>
  <c r="AT15"/>
  <c r="R15"/>
  <c r="SD13"/>
  <c r="RQ13"/>
  <c r="RM13"/>
  <c r="RK13"/>
  <c r="RI13"/>
  <c r="RG13"/>
  <c r="RD13"/>
  <c r="RB13"/>
  <c r="QZ13"/>
  <c r="QX13"/>
  <c r="QV13"/>
  <c r="QQ13"/>
  <c r="QO13"/>
  <c r="QM13"/>
  <c r="QK13"/>
  <c r="QI13"/>
  <c r="QG13"/>
  <c r="QD13"/>
  <c r="QB13"/>
  <c r="PZ13"/>
  <c r="PX13"/>
  <c r="PU13"/>
  <c r="PS13"/>
  <c r="PQ13"/>
  <c r="PO13"/>
  <c r="PL13"/>
  <c r="PJ13"/>
  <c r="PH13"/>
  <c r="PF13"/>
  <c r="PD13"/>
  <c r="PA13"/>
  <c r="OY13"/>
  <c r="OW13"/>
  <c r="OU13"/>
  <c r="OQ13"/>
  <c r="OO13"/>
  <c r="OG13"/>
  <c r="OE13"/>
  <c r="OC13"/>
  <c r="NX13"/>
  <c r="NV13"/>
  <c r="NT13"/>
  <c r="NR13"/>
  <c r="NP13"/>
  <c r="NM13"/>
  <c r="NK13"/>
  <c r="NI13"/>
  <c r="NG13"/>
  <c r="NE13"/>
  <c r="NC13"/>
  <c r="MZ13"/>
  <c r="MX13"/>
  <c r="MV13"/>
  <c r="MT13"/>
  <c r="MQ13"/>
  <c r="MO13"/>
  <c r="MM13"/>
  <c r="MJ13"/>
  <c r="MH13"/>
  <c r="MF13"/>
  <c r="MD13"/>
  <c r="LU13"/>
  <c r="LS13"/>
  <c r="LK13"/>
  <c r="LI13"/>
  <c r="LG13"/>
  <c r="LE13"/>
  <c r="LB13"/>
  <c r="KZ13"/>
  <c r="KX13"/>
  <c r="KV13"/>
  <c r="KT13"/>
  <c r="KQ13"/>
  <c r="KQ52" s="1"/>
  <c r="KO13"/>
  <c r="KO52" s="1"/>
  <c r="KM13"/>
  <c r="KM52" s="1"/>
  <c r="KK13"/>
  <c r="KK52" s="1"/>
  <c r="KI13"/>
  <c r="KI52" s="1"/>
  <c r="KF13"/>
  <c r="KD13"/>
  <c r="KB13"/>
  <c r="JZ13"/>
  <c r="JW13"/>
  <c r="JT13"/>
  <c r="JR13"/>
  <c r="JP13"/>
  <c r="JN13"/>
  <c r="JK13"/>
  <c r="JI13"/>
  <c r="JE13"/>
  <c r="JC13"/>
  <c r="JA13"/>
  <c r="IY13"/>
  <c r="IV13"/>
  <c r="IT13"/>
  <c r="IR13"/>
  <c r="IP13"/>
  <c r="IN13"/>
  <c r="IL13"/>
  <c r="IE13"/>
  <c r="IC13"/>
  <c r="IA13"/>
  <c r="HY13"/>
  <c r="HW13"/>
  <c r="HU13"/>
  <c r="HR13"/>
  <c r="HP13"/>
  <c r="HN13"/>
  <c r="HL13"/>
  <c r="HI13"/>
  <c r="HF13"/>
  <c r="HD13"/>
  <c r="HB13"/>
  <c r="GZ13"/>
  <c r="GX13"/>
  <c r="GT13"/>
  <c r="GR13"/>
  <c r="GP13"/>
  <c r="GN13"/>
  <c r="GA13"/>
  <c r="FY13"/>
  <c r="FU13"/>
  <c r="FS13"/>
  <c r="FO13"/>
  <c r="FM13"/>
  <c r="FI13"/>
  <c r="FG13"/>
  <c r="FC13"/>
  <c r="FA13"/>
  <c r="EY13"/>
  <c r="EW13"/>
  <c r="ET13"/>
  <c r="ER13"/>
  <c r="EP13"/>
  <c r="EN13"/>
  <c r="EL13"/>
  <c r="EJ13"/>
  <c r="EH13"/>
  <c r="EF13"/>
  <c r="ED13"/>
  <c r="EB13"/>
  <c r="DV13"/>
  <c r="DT13"/>
  <c r="DR13"/>
  <c r="DI13"/>
  <c r="DG13"/>
  <c r="DE13"/>
  <c r="DC13"/>
  <c r="DA13"/>
  <c r="CY13"/>
  <c r="CW13"/>
  <c r="CU13"/>
  <c r="CS13"/>
  <c r="CQ13"/>
  <c r="CO13"/>
  <c r="CM13"/>
  <c r="CK13"/>
  <c r="CI13"/>
  <c r="CD13"/>
  <c r="CB13"/>
  <c r="BZ13"/>
  <c r="BX13"/>
  <c r="BV13"/>
  <c r="BT13"/>
  <c r="BR13"/>
  <c r="BP13"/>
  <c r="BN13"/>
  <c r="BL13"/>
  <c r="BI13"/>
  <c r="BG13"/>
  <c r="BE13"/>
  <c r="BC13"/>
  <c r="BA13"/>
  <c r="AY13"/>
  <c r="AW13"/>
  <c r="AU13"/>
  <c r="AS13"/>
  <c r="AQ13"/>
  <c r="AN13"/>
  <c r="AL13"/>
  <c r="AJ13"/>
  <c r="AH13"/>
  <c r="AF13"/>
  <c r="AD13"/>
  <c r="AB13"/>
  <c r="Z13"/>
  <c r="X13"/>
  <c r="V13"/>
  <c r="T13"/>
  <c r="Q13"/>
  <c r="O13"/>
  <c r="M13"/>
  <c r="K13"/>
  <c r="I13"/>
  <c r="G13"/>
  <c r="E13"/>
  <c r="RN12"/>
  <c r="RL12"/>
  <c r="RJ12"/>
  <c r="RH12"/>
  <c r="RE12"/>
  <c r="RC12"/>
  <c r="RA12"/>
  <c r="QY12"/>
  <c r="QW12"/>
  <c r="QU12"/>
  <c r="QR12"/>
  <c r="QP12"/>
  <c r="QN12"/>
  <c r="QL12"/>
  <c r="QJ12"/>
  <c r="QH12"/>
  <c r="QE12"/>
  <c r="QC12"/>
  <c r="QA12"/>
  <c r="PY12"/>
  <c r="PV12"/>
  <c r="PT12"/>
  <c r="PR12"/>
  <c r="PP12"/>
  <c r="PM12"/>
  <c r="PK12"/>
  <c r="PI12"/>
  <c r="PG12"/>
  <c r="PE12"/>
  <c r="PB12"/>
  <c r="OZ12"/>
  <c r="OX12"/>
  <c r="OV12"/>
  <c r="OR12"/>
  <c r="OP12"/>
  <c r="OH12"/>
  <c r="OF12"/>
  <c r="OD12"/>
  <c r="OB12"/>
  <c r="NY12"/>
  <c r="NW12"/>
  <c r="NU12"/>
  <c r="NS12"/>
  <c r="NQ12"/>
  <c r="NN12"/>
  <c r="NL12"/>
  <c r="NJ12"/>
  <c r="NH12"/>
  <c r="NF12"/>
  <c r="ND12"/>
  <c r="NA12"/>
  <c r="MY12"/>
  <c r="MW12"/>
  <c r="MU12"/>
  <c r="MR12"/>
  <c r="MP12"/>
  <c r="MN12"/>
  <c r="MK12"/>
  <c r="MI12"/>
  <c r="MG12"/>
  <c r="ME12"/>
  <c r="LV12"/>
  <c r="LT12"/>
  <c r="LL12"/>
  <c r="LJ12"/>
  <c r="LH12"/>
  <c r="LF12"/>
  <c r="LC12"/>
  <c r="LA12"/>
  <c r="KY12"/>
  <c r="KW12"/>
  <c r="KU12"/>
  <c r="KR12"/>
  <c r="KP12"/>
  <c r="KN12"/>
  <c r="KL12"/>
  <c r="KJ12"/>
  <c r="KG12"/>
  <c r="KE12"/>
  <c r="KC12"/>
  <c r="KA12"/>
  <c r="JX12"/>
  <c r="JU12"/>
  <c r="JS12"/>
  <c r="JQ12"/>
  <c r="JO12"/>
  <c r="JL12"/>
  <c r="JJ12"/>
  <c r="JF12"/>
  <c r="JD12"/>
  <c r="JB12"/>
  <c r="IZ12"/>
  <c r="IW12"/>
  <c r="IU12"/>
  <c r="IS12"/>
  <c r="IQ12"/>
  <c r="IO12"/>
  <c r="IM12"/>
  <c r="IF12"/>
  <c r="ID12"/>
  <c r="IB12"/>
  <c r="HZ12"/>
  <c r="HX12"/>
  <c r="HV12"/>
  <c r="HS12"/>
  <c r="HQ12"/>
  <c r="HO12"/>
  <c r="HM12"/>
  <c r="HJ12"/>
  <c r="HG12"/>
  <c r="HE12"/>
  <c r="HC12"/>
  <c r="HA12"/>
  <c r="GY12"/>
  <c r="GU12"/>
  <c r="GS12"/>
  <c r="GQ12"/>
  <c r="GO12"/>
  <c r="GB12"/>
  <c r="FZ12"/>
  <c r="FV12"/>
  <c r="FT12"/>
  <c r="FP12"/>
  <c r="FN12"/>
  <c r="FJ12"/>
  <c r="FH12"/>
  <c r="FD12"/>
  <c r="FB12"/>
  <c r="EZ12"/>
  <c r="EX12"/>
  <c r="EU12"/>
  <c r="ES12"/>
  <c r="EQ12"/>
  <c r="EO12"/>
  <c r="EM12"/>
  <c r="EK12"/>
  <c r="EI12"/>
  <c r="EG12"/>
  <c r="EE12"/>
  <c r="EC12"/>
  <c r="DW12"/>
  <c r="DU12"/>
  <c r="DS12"/>
  <c r="DQ12"/>
  <c r="DJ12"/>
  <c r="DH12"/>
  <c r="DF12"/>
  <c r="DD12"/>
  <c r="DB12"/>
  <c r="CZ12"/>
  <c r="CX12"/>
  <c r="CV12"/>
  <c r="CT12"/>
  <c r="CR12"/>
  <c r="CP12"/>
  <c r="CN12"/>
  <c r="CL12"/>
  <c r="CJ12"/>
  <c r="CH12"/>
  <c r="CE12"/>
  <c r="CC12"/>
  <c r="CA12"/>
  <c r="BY12"/>
  <c r="BW12"/>
  <c r="BU12"/>
  <c r="BS12"/>
  <c r="BQ12"/>
  <c r="BO12"/>
  <c r="BM12"/>
  <c r="BJ12"/>
  <c r="BH12"/>
  <c r="BF12"/>
  <c r="BD12"/>
  <c r="BB12"/>
  <c r="AZ12"/>
  <c r="AX12"/>
  <c r="AV12"/>
  <c r="AT12"/>
  <c r="AR12"/>
  <c r="U12"/>
  <c r="R12"/>
  <c r="P12"/>
  <c r="N12"/>
  <c r="L12"/>
  <c r="J12"/>
  <c r="H12"/>
  <c r="F12"/>
  <c r="SA11"/>
  <c r="RY11"/>
  <c r="RV11"/>
  <c r="RT11"/>
  <c r="RN11"/>
  <c r="RL11"/>
  <c r="RJ11"/>
  <c r="RH11"/>
  <c r="RE11"/>
  <c r="RC11"/>
  <c r="RA11"/>
  <c r="QY11"/>
  <c r="QW11"/>
  <c r="QU11"/>
  <c r="QR11"/>
  <c r="QP11"/>
  <c r="QN11"/>
  <c r="QL11"/>
  <c r="QJ11"/>
  <c r="QH11"/>
  <c r="QE11"/>
  <c r="QC11"/>
  <c r="QA11"/>
  <c r="PY11"/>
  <c r="PV11"/>
  <c r="PT11"/>
  <c r="PR11"/>
  <c r="PP11"/>
  <c r="PM11"/>
  <c r="PK11"/>
  <c r="PI11"/>
  <c r="PG11"/>
  <c r="PE11"/>
  <c r="PB11"/>
  <c r="OZ11"/>
  <c r="OX11"/>
  <c r="OV11"/>
  <c r="OR11"/>
  <c r="OP11"/>
  <c r="OH11"/>
  <c r="OF11"/>
  <c r="OD11"/>
  <c r="OB11"/>
  <c r="NY11"/>
  <c r="NW11"/>
  <c r="NU11"/>
  <c r="NS11"/>
  <c r="NQ11"/>
  <c r="NN11"/>
  <c r="NL11"/>
  <c r="NJ11"/>
  <c r="NH11"/>
  <c r="NF11"/>
  <c r="ND11"/>
  <c r="NA11"/>
  <c r="MY11"/>
  <c r="MW11"/>
  <c r="MU11"/>
  <c r="MR11"/>
  <c r="MP11"/>
  <c r="MN11"/>
  <c r="MK11"/>
  <c r="MI11"/>
  <c r="MG11"/>
  <c r="ME11"/>
  <c r="LV11"/>
  <c r="LT11"/>
  <c r="LL11"/>
  <c r="LJ11"/>
  <c r="LH11"/>
  <c r="LF11"/>
  <c r="LC11"/>
  <c r="LA11"/>
  <c r="KY11"/>
  <c r="KW11"/>
  <c r="KU11"/>
  <c r="KR11"/>
  <c r="KP11"/>
  <c r="KN11"/>
  <c r="KL11"/>
  <c r="KJ11"/>
  <c r="KG11"/>
  <c r="KE11"/>
  <c r="KC11"/>
  <c r="KA11"/>
  <c r="JX11"/>
  <c r="JU11"/>
  <c r="JS11"/>
  <c r="JQ11"/>
  <c r="JO11"/>
  <c r="JL11"/>
  <c r="JJ11"/>
  <c r="JF11"/>
  <c r="JD11"/>
  <c r="JB11"/>
  <c r="IZ11"/>
  <c r="IW11"/>
  <c r="IU11"/>
  <c r="IS11"/>
  <c r="IQ11"/>
  <c r="IO11"/>
  <c r="IM11"/>
  <c r="IF11"/>
  <c r="ID11"/>
  <c r="IB11"/>
  <c r="HZ11"/>
  <c r="HX11"/>
  <c r="HV11"/>
  <c r="HS11"/>
  <c r="HQ11"/>
  <c r="HO11"/>
  <c r="HM11"/>
  <c r="HJ11"/>
  <c r="HG11"/>
  <c r="HE11"/>
  <c r="HC11"/>
  <c r="HA11"/>
  <c r="GY11"/>
  <c r="GU11"/>
  <c r="GS11"/>
  <c r="GQ11"/>
  <c r="GO11"/>
  <c r="GB11"/>
  <c r="GB38" s="1"/>
  <c r="FZ11"/>
  <c r="FZ38" s="1"/>
  <c r="FV11"/>
  <c r="FV38" s="1"/>
  <c r="FT11"/>
  <c r="FT38" s="1"/>
  <c r="FP11"/>
  <c r="FP38" s="1"/>
  <c r="FN11"/>
  <c r="FN38" s="1"/>
  <c r="FJ11"/>
  <c r="FJ38" s="1"/>
  <c r="FH11"/>
  <c r="FH38" s="1"/>
  <c r="FD11"/>
  <c r="FB11"/>
  <c r="EZ11"/>
  <c r="EX11"/>
  <c r="EU11"/>
  <c r="ES11"/>
  <c r="EQ11"/>
  <c r="EO11"/>
  <c r="EM11"/>
  <c r="EK11"/>
  <c r="EI11"/>
  <c r="EG11"/>
  <c r="EE11"/>
  <c r="EC11"/>
  <c r="DW11"/>
  <c r="DU11"/>
  <c r="DS11"/>
  <c r="DJ11"/>
  <c r="DH11"/>
  <c r="DF11"/>
  <c r="DD11"/>
  <c r="DB11"/>
  <c r="CZ11"/>
  <c r="CX11"/>
  <c r="CV11"/>
  <c r="CT11"/>
  <c r="CR11"/>
  <c r="CP11"/>
  <c r="CN11"/>
  <c r="CL11"/>
  <c r="CJ11"/>
  <c r="CH11"/>
  <c r="CE11"/>
  <c r="CC11"/>
  <c r="CA11"/>
  <c r="BY11"/>
  <c r="BW11"/>
  <c r="BU11"/>
  <c r="BS11"/>
  <c r="BQ11"/>
  <c r="BO11"/>
  <c r="BM11"/>
  <c r="BJ11"/>
  <c r="BH11"/>
  <c r="BF11"/>
  <c r="BD11"/>
  <c r="BB11"/>
  <c r="AZ11"/>
  <c r="AX11"/>
  <c r="AV11"/>
  <c r="AT11"/>
  <c r="AR11"/>
  <c r="U11"/>
  <c r="N11"/>
  <c r="L11"/>
  <c r="J11"/>
  <c r="H11"/>
  <c r="SA10"/>
  <c r="RY10"/>
  <c r="RV10"/>
  <c r="RT10"/>
  <c r="RN10"/>
  <c r="RL10"/>
  <c r="RJ10"/>
  <c r="RH10"/>
  <c r="RE10"/>
  <c r="RC10"/>
  <c r="RA10"/>
  <c r="QY10"/>
  <c r="QW10"/>
  <c r="QU10"/>
  <c r="QR10"/>
  <c r="QP10"/>
  <c r="QN10"/>
  <c r="QL10"/>
  <c r="QJ10"/>
  <c r="QH10"/>
  <c r="QE10"/>
  <c r="QC10"/>
  <c r="QA10"/>
  <c r="PY10"/>
  <c r="PV10"/>
  <c r="PT10"/>
  <c r="PR10"/>
  <c r="PP10"/>
  <c r="PM10"/>
  <c r="PK10"/>
  <c r="PI10"/>
  <c r="PG10"/>
  <c r="PE10"/>
  <c r="PB10"/>
  <c r="OZ10"/>
  <c r="OX10"/>
  <c r="OV10"/>
  <c r="OR10"/>
  <c r="OP10"/>
  <c r="OH10"/>
  <c r="OF10"/>
  <c r="OD10"/>
  <c r="OB10"/>
  <c r="NY10"/>
  <c r="NW10"/>
  <c r="NU10"/>
  <c r="NS10"/>
  <c r="NQ10"/>
  <c r="NN10"/>
  <c r="NL10"/>
  <c r="NJ10"/>
  <c r="NH10"/>
  <c r="NF10"/>
  <c r="ND10"/>
  <c r="NA10"/>
  <c r="MY10"/>
  <c r="MW10"/>
  <c r="MU10"/>
  <c r="MR10"/>
  <c r="MP10"/>
  <c r="MN10"/>
  <c r="MK10"/>
  <c r="MI10"/>
  <c r="MI42" s="1"/>
  <c r="MG10"/>
  <c r="ME10"/>
  <c r="LV10"/>
  <c r="LT10"/>
  <c r="LL10"/>
  <c r="LJ10"/>
  <c r="LH10"/>
  <c r="LF10"/>
  <c r="LC10"/>
  <c r="LA10"/>
  <c r="KY10"/>
  <c r="KW10"/>
  <c r="KU10"/>
  <c r="KR10"/>
  <c r="KP10"/>
  <c r="KN10"/>
  <c r="KL10"/>
  <c r="KJ10"/>
  <c r="KG10"/>
  <c r="KE10"/>
  <c r="KC10"/>
  <c r="KA10"/>
  <c r="JX10"/>
  <c r="JX18" s="1"/>
  <c r="JU10"/>
  <c r="JS10"/>
  <c r="JQ10"/>
  <c r="JO10"/>
  <c r="JL10"/>
  <c r="JJ10"/>
  <c r="JJ18" s="1"/>
  <c r="JF10"/>
  <c r="JD10"/>
  <c r="JB10"/>
  <c r="IZ10"/>
  <c r="IW10"/>
  <c r="IU10"/>
  <c r="IS10"/>
  <c r="IQ10"/>
  <c r="IO10"/>
  <c r="IM10"/>
  <c r="IF10"/>
  <c r="ID10"/>
  <c r="IB10"/>
  <c r="HZ10"/>
  <c r="HX10"/>
  <c r="HV10"/>
  <c r="HS10"/>
  <c r="HQ10"/>
  <c r="HO10"/>
  <c r="HM10"/>
  <c r="HJ10"/>
  <c r="HG10"/>
  <c r="HE10"/>
  <c r="HC10"/>
  <c r="HA10"/>
  <c r="HA34" s="1"/>
  <c r="GY10"/>
  <c r="GU10"/>
  <c r="GS10"/>
  <c r="GQ10"/>
  <c r="GO10"/>
  <c r="GB10"/>
  <c r="FZ10"/>
  <c r="FV10"/>
  <c r="FT10"/>
  <c r="FP10"/>
  <c r="FN10"/>
  <c r="FJ10"/>
  <c r="FH10"/>
  <c r="FD10"/>
  <c r="FB10"/>
  <c r="EZ10"/>
  <c r="EX10"/>
  <c r="EU10"/>
  <c r="ES10"/>
  <c r="EQ10"/>
  <c r="EO10"/>
  <c r="EM10"/>
  <c r="EK10"/>
  <c r="EI10"/>
  <c r="EG10"/>
  <c r="EE10"/>
  <c r="EC10"/>
  <c r="DW10"/>
  <c r="DU10"/>
  <c r="DS10"/>
  <c r="DQ10"/>
  <c r="DJ10"/>
  <c r="DH10"/>
  <c r="DF10"/>
  <c r="DD10"/>
  <c r="DB10"/>
  <c r="CZ10"/>
  <c r="CX10"/>
  <c r="CV10"/>
  <c r="CT10"/>
  <c r="CR10"/>
  <c r="CP10"/>
  <c r="CN10"/>
  <c r="CL10"/>
  <c r="CJ10"/>
  <c r="CH10"/>
  <c r="CE10"/>
  <c r="CC10"/>
  <c r="CA10"/>
  <c r="BY10"/>
  <c r="BW10"/>
  <c r="BU10"/>
  <c r="BS10"/>
  <c r="BQ10"/>
  <c r="BO10"/>
  <c r="BM10"/>
  <c r="BJ10"/>
  <c r="BH10"/>
  <c r="BF10"/>
  <c r="BD10"/>
  <c r="BB10"/>
  <c r="AZ10"/>
  <c r="AX10"/>
  <c r="AV10"/>
  <c r="AT10"/>
  <c r="AR10"/>
  <c r="U10"/>
  <c r="N10"/>
  <c r="L10"/>
  <c r="J10"/>
  <c r="J18" s="1"/>
  <c r="H10"/>
  <c r="KA8"/>
  <c r="KB8" s="1"/>
  <c r="KC8" s="1"/>
  <c r="KD8" s="1"/>
  <c r="KE8" s="1"/>
  <c r="KF8" s="1"/>
  <c r="KG8" s="1"/>
  <c r="KH8" s="1"/>
  <c r="KI8" s="1"/>
  <c r="KJ8" s="1"/>
  <c r="KK8" s="1"/>
  <c r="KL8" s="1"/>
  <c r="KM8" s="1"/>
  <c r="KN8" s="1"/>
  <c r="KO8" s="1"/>
  <c r="KP8" s="1"/>
  <c r="KQ8" s="1"/>
  <c r="KR8" s="1"/>
  <c r="KS8" s="1"/>
  <c r="KT8" s="1"/>
  <c r="KU8" s="1"/>
  <c r="KV8" s="1"/>
  <c r="KW8" s="1"/>
  <c r="KX8" s="1"/>
  <c r="KY8" s="1"/>
  <c r="KZ8" s="1"/>
  <c r="LA8" s="1"/>
  <c r="LB8" s="1"/>
  <c r="LC8" s="1"/>
  <c r="LD8" s="1"/>
  <c r="LE8" s="1"/>
  <c r="LF8" s="1"/>
  <c r="LG8" s="1"/>
  <c r="LH8" s="1"/>
  <c r="SE3"/>
  <c r="V41" i="4"/>
  <c r="S41"/>
  <c r="W15"/>
  <c r="T15"/>
  <c r="W14"/>
  <c r="V14"/>
  <c r="T14"/>
  <c r="O12"/>
  <c r="M12"/>
  <c r="K12"/>
  <c r="I12"/>
  <c r="G12"/>
  <c r="E12"/>
  <c r="W11"/>
  <c r="T11"/>
  <c r="P11"/>
  <c r="N11"/>
  <c r="L11"/>
  <c r="J11"/>
  <c r="H11"/>
  <c r="F11"/>
  <c r="F26" s="1"/>
  <c r="P10"/>
  <c r="P16" s="1"/>
  <c r="N10"/>
  <c r="L10"/>
  <c r="J10"/>
  <c r="H10"/>
  <c r="F10"/>
  <c r="F38" s="1"/>
  <c r="BR41" i="3"/>
  <c r="BP41"/>
  <c r="BN41"/>
  <c r="BR40"/>
  <c r="BP40"/>
  <c r="BN40"/>
  <c r="BR39"/>
  <c r="BP39"/>
  <c r="BN39"/>
  <c r="BR38"/>
  <c r="BP38"/>
  <c r="BN38"/>
  <c r="BR37"/>
  <c r="BP37"/>
  <c r="BN37"/>
  <c r="BR36"/>
  <c r="BP36"/>
  <c r="BN36"/>
  <c r="BR35"/>
  <c r="BJ35" s="1"/>
  <c r="BR34"/>
  <c r="BP34"/>
  <c r="BN34"/>
  <c r="BR33"/>
  <c r="BP33"/>
  <c r="BN33"/>
  <c r="BR32"/>
  <c r="BP32"/>
  <c r="BN32"/>
  <c r="BR31"/>
  <c r="BP31"/>
  <c r="BN31"/>
  <c r="BR30"/>
  <c r="BP30"/>
  <c r="BN30"/>
  <c r="BR29"/>
  <c r="BP29"/>
  <c r="BN29"/>
  <c r="BR28"/>
  <c r="BP28"/>
  <c r="BN28"/>
  <c r="BR27"/>
  <c r="BP27"/>
  <c r="BN27"/>
  <c r="BR26"/>
  <c r="BP26"/>
  <c r="BN26"/>
  <c r="BR25"/>
  <c r="BP25"/>
  <c r="BN25"/>
  <c r="BR24"/>
  <c r="BP24"/>
  <c r="BN24"/>
  <c r="BR23"/>
  <c r="BP23"/>
  <c r="BN23"/>
  <c r="BR22"/>
  <c r="BP22"/>
  <c r="BN22"/>
  <c r="BR21"/>
  <c r="BP21"/>
  <c r="BN21"/>
  <c r="BR20"/>
  <c r="BP20"/>
  <c r="BN20"/>
  <c r="BR19"/>
  <c r="BP19"/>
  <c r="BN19"/>
  <c r="BR18"/>
  <c r="BP18"/>
  <c r="BN18"/>
  <c r="BR17"/>
  <c r="BP17"/>
  <c r="BN17"/>
  <c r="BR16"/>
  <c r="BP16"/>
  <c r="BN16"/>
  <c r="BS15"/>
  <c r="BQ15"/>
  <c r="BO15"/>
  <c r="BM15"/>
  <c r="BK15"/>
  <c r="BS14"/>
  <c r="BR14"/>
  <c r="BQ14"/>
  <c r="BP14"/>
  <c r="BO14"/>
  <c r="BN14"/>
  <c r="BM14"/>
  <c r="BL14"/>
  <c r="BK14"/>
  <c r="BJ14"/>
  <c r="BV12"/>
  <c r="BH12"/>
  <c r="BE12"/>
  <c r="BC12"/>
  <c r="BA12"/>
  <c r="AY12"/>
  <c r="AW12"/>
  <c r="AU12"/>
  <c r="AR12"/>
  <c r="AR44" s="1"/>
  <c r="AP12"/>
  <c r="AP44" s="1"/>
  <c r="AN12"/>
  <c r="AN44" s="1"/>
  <c r="AL12"/>
  <c r="AL44" s="1"/>
  <c r="AJ12"/>
  <c r="AJ44" s="1"/>
  <c r="AH12"/>
  <c r="AH44" s="1"/>
  <c r="AE12"/>
  <c r="AC12"/>
  <c r="AA12"/>
  <c r="X12"/>
  <c r="V12"/>
  <c r="T12"/>
  <c r="R12"/>
  <c r="O12"/>
  <c r="M12"/>
  <c r="K12"/>
  <c r="I12"/>
  <c r="G12"/>
  <c r="E12"/>
  <c r="BQ11"/>
  <c r="BQ16" s="1"/>
  <c r="BO11"/>
  <c r="BM11"/>
  <c r="BK11"/>
  <c r="BF11"/>
  <c r="BD11"/>
  <c r="BD29" s="1"/>
  <c r="BB11"/>
  <c r="AZ11"/>
  <c r="AX11"/>
  <c r="AV11"/>
  <c r="AV29" s="1"/>
  <c r="AS11"/>
  <c r="AQ11"/>
  <c r="AO11"/>
  <c r="AM11"/>
  <c r="AK11"/>
  <c r="AI11"/>
  <c r="AF11"/>
  <c r="AD11"/>
  <c r="AB11"/>
  <c r="Y11"/>
  <c r="W11"/>
  <c r="U11"/>
  <c r="S11"/>
  <c r="P11"/>
  <c r="N11"/>
  <c r="L11"/>
  <c r="J11"/>
  <c r="H11"/>
  <c r="F11"/>
  <c r="BF10"/>
  <c r="BD10"/>
  <c r="BD34" s="1"/>
  <c r="BB10"/>
  <c r="AZ10"/>
  <c r="AZ16" s="1"/>
  <c r="AX10"/>
  <c r="AX34" s="1"/>
  <c r="AV10"/>
  <c r="AV34" s="1"/>
  <c r="AS10"/>
  <c r="AQ10"/>
  <c r="AO10"/>
  <c r="AM10"/>
  <c r="AK10"/>
  <c r="AI10"/>
  <c r="AF10"/>
  <c r="AD10"/>
  <c r="AB10"/>
  <c r="Y10"/>
  <c r="W10"/>
  <c r="U10"/>
  <c r="S10"/>
  <c r="P10"/>
  <c r="N10"/>
  <c r="L10"/>
  <c r="J10"/>
  <c r="H10"/>
  <c r="F10"/>
  <c r="BU3"/>
  <c r="LV40" i="2"/>
  <c r="LT40"/>
  <c r="LV39"/>
  <c r="LT39"/>
  <c r="LV38"/>
  <c r="LT38"/>
  <c r="LV37"/>
  <c r="LT37"/>
  <c r="LV36"/>
  <c r="LT36"/>
  <c r="LV35"/>
  <c r="LT35"/>
  <c r="LV34"/>
  <c r="LT34"/>
  <c r="LV33"/>
  <c r="LT33"/>
  <c r="LV32"/>
  <c r="LT32"/>
  <c r="LV31"/>
  <c r="LT31"/>
  <c r="LV30"/>
  <c r="LT30"/>
  <c r="LV28"/>
  <c r="LT28"/>
  <c r="LV27"/>
  <c r="LT27"/>
  <c r="LV26"/>
  <c r="LT26"/>
  <c r="LV25"/>
  <c r="LT25"/>
  <c r="LV24"/>
  <c r="LT24"/>
  <c r="LV23"/>
  <c r="LT23"/>
  <c r="LV22"/>
  <c r="LT22"/>
  <c r="LV21"/>
  <c r="LT21"/>
  <c r="LV20"/>
  <c r="LT20"/>
  <c r="LV19"/>
  <c r="LT19"/>
  <c r="LV18"/>
  <c r="LT18"/>
  <c r="LV17"/>
  <c r="LT17"/>
  <c r="LV16"/>
  <c r="LT16"/>
  <c r="MC14"/>
  <c r="LW14"/>
  <c r="LP14"/>
  <c r="LN14"/>
  <c r="LK14"/>
  <c r="LI14"/>
  <c r="LG14"/>
  <c r="LB14"/>
  <c r="KZ14"/>
  <c r="KX14"/>
  <c r="KT14"/>
  <c r="KR14"/>
  <c r="KP14"/>
  <c r="KN14"/>
  <c r="KK14"/>
  <c r="KG14"/>
  <c r="KE14"/>
  <c r="KA14"/>
  <c r="JY14"/>
  <c r="JW14"/>
  <c r="JT14"/>
  <c r="JP14"/>
  <c r="JN14"/>
  <c r="JL14"/>
  <c r="JJ14"/>
  <c r="JH14"/>
  <c r="JF14"/>
  <c r="JD14"/>
  <c r="JB14"/>
  <c r="IZ14"/>
  <c r="IX14"/>
  <c r="IV14"/>
  <c r="IT14"/>
  <c r="IR14"/>
  <c r="IP14"/>
  <c r="IN14"/>
  <c r="IL14"/>
  <c r="IH14"/>
  <c r="ID14"/>
  <c r="IB14"/>
  <c r="HZ14"/>
  <c r="HX14"/>
  <c r="HV14"/>
  <c r="HT14"/>
  <c r="HR14"/>
  <c r="HO14"/>
  <c r="HM14"/>
  <c r="HK14"/>
  <c r="HI14"/>
  <c r="HG14"/>
  <c r="HE14"/>
  <c r="HC14"/>
  <c r="HA14"/>
  <c r="GY14"/>
  <c r="GV14"/>
  <c r="GT14"/>
  <c r="GR14"/>
  <c r="GN14"/>
  <c r="GL14"/>
  <c r="GJ14"/>
  <c r="GH14"/>
  <c r="GF14"/>
  <c r="GD14"/>
  <c r="GB14"/>
  <c r="FZ14"/>
  <c r="FX14"/>
  <c r="FV14"/>
  <c r="FT14"/>
  <c r="FR14"/>
  <c r="FP14"/>
  <c r="FN14"/>
  <c r="FL14"/>
  <c r="FI14"/>
  <c r="FG14"/>
  <c r="FE14"/>
  <c r="FC14"/>
  <c r="FA14"/>
  <c r="EY14"/>
  <c r="EW14"/>
  <c r="EU14"/>
  <c r="ES14"/>
  <c r="EQ14"/>
  <c r="EO14"/>
  <c r="EM14"/>
  <c r="EK14"/>
  <c r="EI14"/>
  <c r="EG14"/>
  <c r="ED14"/>
  <c r="EB14"/>
  <c r="DX14"/>
  <c r="DV14"/>
  <c r="DT14"/>
  <c r="DR14"/>
  <c r="DP14"/>
  <c r="DN14"/>
  <c r="DL14"/>
  <c r="DJ14"/>
  <c r="DH14"/>
  <c r="DF14"/>
  <c r="DD14"/>
  <c r="DB14"/>
  <c r="CY14"/>
  <c r="CW14"/>
  <c r="CU14"/>
  <c r="CS14"/>
  <c r="CQ14"/>
  <c r="CO14"/>
  <c r="CM14"/>
  <c r="CK14"/>
  <c r="CI14"/>
  <c r="CG14"/>
  <c r="CE14"/>
  <c r="CC14"/>
  <c r="CA14"/>
  <c r="BY14"/>
  <c r="BW14"/>
  <c r="BU14"/>
  <c r="BS14"/>
  <c r="BQ14"/>
  <c r="BO14"/>
  <c r="BM14"/>
  <c r="BK14"/>
  <c r="BI14"/>
  <c r="BG14"/>
  <c r="BE14"/>
  <c r="BC14"/>
  <c r="BA14"/>
  <c r="AX14"/>
  <c r="AV14"/>
  <c r="AT14"/>
  <c r="AR14"/>
  <c r="AP14"/>
  <c r="AN14"/>
  <c r="AL14"/>
  <c r="AJ14"/>
  <c r="AH14"/>
  <c r="AF14"/>
  <c r="AD14"/>
  <c r="AB14"/>
  <c r="Z14"/>
  <c r="X14"/>
  <c r="V14"/>
  <c r="T14"/>
  <c r="R14"/>
  <c r="P14"/>
  <c r="N14"/>
  <c r="L14"/>
  <c r="J14"/>
  <c r="H14"/>
  <c r="F14"/>
  <c r="D14"/>
  <c r="MC13"/>
  <c r="MA13"/>
  <c r="LY13"/>
  <c r="LW13"/>
  <c r="LV13"/>
  <c r="LU13"/>
  <c r="LT13"/>
  <c r="LS13"/>
  <c r="LR13"/>
  <c r="LP13"/>
  <c r="LO13"/>
  <c r="LN13"/>
  <c r="LM13"/>
  <c r="LK13"/>
  <c r="LJ13"/>
  <c r="LI13"/>
  <c r="LH13"/>
  <c r="LG13"/>
  <c r="LF13"/>
  <c r="MC12"/>
  <c r="MA12"/>
  <c r="LY12"/>
  <c r="LW12"/>
  <c r="LV12"/>
  <c r="LU12"/>
  <c r="LT12"/>
  <c r="LS12"/>
  <c r="LR12"/>
  <c r="LP12"/>
  <c r="LO12"/>
  <c r="LN12"/>
  <c r="LM12"/>
  <c r="LK12"/>
  <c r="LJ12"/>
  <c r="LI12"/>
  <c r="LH12"/>
  <c r="LG12"/>
  <c r="LF12"/>
  <c r="ME11"/>
  <c r="MB11"/>
  <c r="LZ11"/>
  <c r="LX11"/>
  <c r="LD11"/>
  <c r="LA11"/>
  <c r="KY11"/>
  <c r="KW11"/>
  <c r="KQ11"/>
  <c r="KO11"/>
  <c r="KM11"/>
  <c r="KJ11"/>
  <c r="KF11"/>
  <c r="KD11"/>
  <c r="JZ11"/>
  <c r="JX11"/>
  <c r="JV11"/>
  <c r="JS11"/>
  <c r="JO11"/>
  <c r="JM11"/>
  <c r="JK11"/>
  <c r="JI11"/>
  <c r="JG11"/>
  <c r="JE11"/>
  <c r="JC11"/>
  <c r="JA11"/>
  <c r="IY11"/>
  <c r="IW11"/>
  <c r="IU11"/>
  <c r="IS11"/>
  <c r="IQ11"/>
  <c r="IO11"/>
  <c r="IM11"/>
  <c r="IK11"/>
  <c r="IG11"/>
  <c r="IE11"/>
  <c r="IC11"/>
  <c r="IA11"/>
  <c r="HY11"/>
  <c r="HW11"/>
  <c r="HU11"/>
  <c r="HS11"/>
  <c r="HQ11"/>
  <c r="HN11"/>
  <c r="HL11"/>
  <c r="HJ11"/>
  <c r="HH11"/>
  <c r="HF11"/>
  <c r="HD11"/>
  <c r="HB11"/>
  <c r="GZ11"/>
  <c r="GX11"/>
  <c r="GU11"/>
  <c r="GS11"/>
  <c r="GQ11"/>
  <c r="GM11"/>
  <c r="GK11"/>
  <c r="GI11"/>
  <c r="GG11"/>
  <c r="GE11"/>
  <c r="GC11"/>
  <c r="GA11"/>
  <c r="FY11"/>
  <c r="FW11"/>
  <c r="FU11"/>
  <c r="FS11"/>
  <c r="FQ11"/>
  <c r="FO11"/>
  <c r="FM11"/>
  <c r="FH11"/>
  <c r="FF11"/>
  <c r="FD11"/>
  <c r="FB11"/>
  <c r="EZ11"/>
  <c r="EX11"/>
  <c r="EV11"/>
  <c r="ET11"/>
  <c r="ER11"/>
  <c r="EP11"/>
  <c r="EN11"/>
  <c r="EL11"/>
  <c r="EJ11"/>
  <c r="EH11"/>
  <c r="EC11"/>
  <c r="EA11"/>
  <c r="DY11"/>
  <c r="DW11"/>
  <c r="DU11"/>
  <c r="DS11"/>
  <c r="DQ11"/>
  <c r="DO11"/>
  <c r="DM11"/>
  <c r="DK11"/>
  <c r="DI11"/>
  <c r="DG11"/>
  <c r="DE11"/>
  <c r="DC11"/>
  <c r="CX11"/>
  <c r="CV11"/>
  <c r="CT11"/>
  <c r="CR11"/>
  <c r="CP11"/>
  <c r="CN11"/>
  <c r="CL11"/>
  <c r="CJ11"/>
  <c r="CH11"/>
  <c r="CF11"/>
  <c r="CD11"/>
  <c r="CB11"/>
  <c r="BZ11"/>
  <c r="BX11"/>
  <c r="BV11"/>
  <c r="BT11"/>
  <c r="BR11"/>
  <c r="BP11"/>
  <c r="BN11"/>
  <c r="BL11"/>
  <c r="BJ11"/>
  <c r="BH11"/>
  <c r="BF11"/>
  <c r="BD11"/>
  <c r="BB11"/>
  <c r="AZ11"/>
  <c r="AW11"/>
  <c r="AU11"/>
  <c r="AS11"/>
  <c r="AQ11"/>
  <c r="AO11"/>
  <c r="AM11"/>
  <c r="AK11"/>
  <c r="AI11"/>
  <c r="AG11"/>
  <c r="AE11"/>
  <c r="AC11"/>
  <c r="AA11"/>
  <c r="Y11"/>
  <c r="W11"/>
  <c r="U11"/>
  <c r="S11"/>
  <c r="Q11"/>
  <c r="O11"/>
  <c r="M11"/>
  <c r="K11"/>
  <c r="I11"/>
  <c r="G11"/>
  <c r="E11"/>
  <c r="C11"/>
  <c r="LU15"/>
  <c r="LP10"/>
  <c r="LN10"/>
  <c r="LK10"/>
  <c r="LI10"/>
  <c r="LG10"/>
  <c r="LB10"/>
  <c r="KZ10"/>
  <c r="KX10"/>
  <c r="KT10"/>
  <c r="KR10"/>
  <c r="KP10"/>
  <c r="KN10"/>
  <c r="KK10"/>
  <c r="KG10"/>
  <c r="KE10"/>
  <c r="KA10"/>
  <c r="JY10"/>
  <c r="JW10"/>
  <c r="JT10"/>
  <c r="JP10"/>
  <c r="JN10"/>
  <c r="JL10"/>
  <c r="JJ10"/>
  <c r="JH10"/>
  <c r="JF10"/>
  <c r="JD10"/>
  <c r="JB10"/>
  <c r="IZ10"/>
  <c r="IX10"/>
  <c r="IV10"/>
  <c r="IT10"/>
  <c r="IR10"/>
  <c r="IP10"/>
  <c r="IN10"/>
  <c r="IL10"/>
  <c r="IH10"/>
  <c r="IF10"/>
  <c r="ID10"/>
  <c r="IB10"/>
  <c r="HZ10"/>
  <c r="HX10"/>
  <c r="HV10"/>
  <c r="HT10"/>
  <c r="HR10"/>
  <c r="HO10"/>
  <c r="HM10"/>
  <c r="HK10"/>
  <c r="HI10"/>
  <c r="HG10"/>
  <c r="HE10"/>
  <c r="HC10"/>
  <c r="HA10"/>
  <c r="GY10"/>
  <c r="GV10"/>
  <c r="GT10"/>
  <c r="GR10"/>
  <c r="GN10"/>
  <c r="GL10"/>
  <c r="GJ10"/>
  <c r="GH10"/>
  <c r="GF10"/>
  <c r="GD10"/>
  <c r="GB10"/>
  <c r="FZ10"/>
  <c r="FX10"/>
  <c r="FV10"/>
  <c r="FT10"/>
  <c r="FR10"/>
  <c r="FP10"/>
  <c r="FN10"/>
  <c r="FL10"/>
  <c r="FI10"/>
  <c r="FG10"/>
  <c r="FE10"/>
  <c r="FC10"/>
  <c r="FA10"/>
  <c r="EY10"/>
  <c r="EW10"/>
  <c r="EU10"/>
  <c r="ES10"/>
  <c r="EQ10"/>
  <c r="EO10"/>
  <c r="EM10"/>
  <c r="EK10"/>
  <c r="EI10"/>
  <c r="EG10"/>
  <c r="ED10"/>
  <c r="EB10"/>
  <c r="DZ10"/>
  <c r="DX10"/>
  <c r="DV10"/>
  <c r="DT10"/>
  <c r="DR10"/>
  <c r="DP10"/>
  <c r="DN10"/>
  <c r="DL10"/>
  <c r="DJ10"/>
  <c r="DH10"/>
  <c r="DF10"/>
  <c r="DD10"/>
  <c r="DB10"/>
  <c r="CY10"/>
  <c r="CW10"/>
  <c r="CU10"/>
  <c r="CS10"/>
  <c r="CQ10"/>
  <c r="CO10"/>
  <c r="CM10"/>
  <c r="CK10"/>
  <c r="CI10"/>
  <c r="CG10"/>
  <c r="CE10"/>
  <c r="CC10"/>
  <c r="CA10"/>
  <c r="BY10"/>
  <c r="BW10"/>
  <c r="BU10"/>
  <c r="BS10"/>
  <c r="BQ10"/>
  <c r="BO10"/>
  <c r="BM10"/>
  <c r="BK10"/>
  <c r="BI10"/>
  <c r="BG10"/>
  <c r="BE10"/>
  <c r="BC10"/>
  <c r="BA10"/>
  <c r="AX10"/>
  <c r="AV10"/>
  <c r="AT10"/>
  <c r="AR10"/>
  <c r="AP10"/>
  <c r="AN10"/>
  <c r="AL10"/>
  <c r="AJ10"/>
  <c r="AH10"/>
  <c r="AF10"/>
  <c r="AD10"/>
  <c r="AB10"/>
  <c r="Z10"/>
  <c r="X10"/>
  <c r="V10"/>
  <c r="T10"/>
  <c r="R10"/>
  <c r="P10"/>
  <c r="N10"/>
  <c r="L10"/>
  <c r="J10"/>
  <c r="H10"/>
  <c r="F10"/>
  <c r="D10"/>
  <c r="LB9"/>
  <c r="KZ9"/>
  <c r="KX9"/>
  <c r="KT9"/>
  <c r="KR9"/>
  <c r="KP9"/>
  <c r="KN9"/>
  <c r="KK9"/>
  <c r="KG9"/>
  <c r="KE9"/>
  <c r="KA9"/>
  <c r="JY9"/>
  <c r="JW9"/>
  <c r="JT9"/>
  <c r="JP9"/>
  <c r="JN9"/>
  <c r="JL9"/>
  <c r="JJ9"/>
  <c r="JH9"/>
  <c r="JF9"/>
  <c r="JD9"/>
  <c r="JB9"/>
  <c r="IZ9"/>
  <c r="IX9"/>
  <c r="IV9"/>
  <c r="IT9"/>
  <c r="IR9"/>
  <c r="IP9"/>
  <c r="IN9"/>
  <c r="IL9"/>
  <c r="IH9"/>
  <c r="IF9"/>
  <c r="ID9"/>
  <c r="IB9"/>
  <c r="HZ9"/>
  <c r="HX9"/>
  <c r="HV9"/>
  <c r="HT9"/>
  <c r="HR9"/>
  <c r="HO9"/>
  <c r="HM9"/>
  <c r="HK9"/>
  <c r="HI9"/>
  <c r="HG9"/>
  <c r="HE9"/>
  <c r="HC9"/>
  <c r="HA9"/>
  <c r="GY9"/>
  <c r="GV9"/>
  <c r="GV16" s="1"/>
  <c r="GT9"/>
  <c r="GR9"/>
  <c r="GR15" s="1"/>
  <c r="GN9"/>
  <c r="GL9"/>
  <c r="GJ9"/>
  <c r="GH9"/>
  <c r="GF9"/>
  <c r="GD9"/>
  <c r="GB9"/>
  <c r="FZ9"/>
  <c r="FX9"/>
  <c r="FV9"/>
  <c r="FT9"/>
  <c r="FR9"/>
  <c r="FP9"/>
  <c r="FN9"/>
  <c r="FL9"/>
  <c r="FI9"/>
  <c r="FI15" s="1"/>
  <c r="FG9"/>
  <c r="FE9"/>
  <c r="FC9"/>
  <c r="FA9"/>
  <c r="EY9"/>
  <c r="EW9"/>
  <c r="EU9"/>
  <c r="ES9"/>
  <c r="EQ9"/>
  <c r="EO9"/>
  <c r="EM9"/>
  <c r="EK9"/>
  <c r="EI9"/>
  <c r="EG9"/>
  <c r="ED9"/>
  <c r="EB9"/>
  <c r="DZ9"/>
  <c r="DX9"/>
  <c r="DV9"/>
  <c r="DT9"/>
  <c r="DR9"/>
  <c r="DP9"/>
  <c r="DN9"/>
  <c r="DL9"/>
  <c r="DJ9"/>
  <c r="DH9"/>
  <c r="DF9"/>
  <c r="DD9"/>
  <c r="DB9"/>
  <c r="CY9"/>
  <c r="CW9"/>
  <c r="CU9"/>
  <c r="CS9"/>
  <c r="CQ9"/>
  <c r="CO9"/>
  <c r="CM9"/>
  <c r="CK9"/>
  <c r="CI9"/>
  <c r="CG9"/>
  <c r="CE9"/>
  <c r="CC9"/>
  <c r="CA9"/>
  <c r="BY9"/>
  <c r="BW9"/>
  <c r="BU9"/>
  <c r="BS9"/>
  <c r="BQ9"/>
  <c r="BO9"/>
  <c r="BM9"/>
  <c r="BK9"/>
  <c r="BI9"/>
  <c r="BG9"/>
  <c r="BE9"/>
  <c r="BC9"/>
  <c r="BA9"/>
  <c r="AX9"/>
  <c r="AV9"/>
  <c r="AT9"/>
  <c r="AR9"/>
  <c r="AP9"/>
  <c r="AN9"/>
  <c r="AL9"/>
  <c r="AJ9"/>
  <c r="AH9"/>
  <c r="AF9"/>
  <c r="AD9"/>
  <c r="AB9"/>
  <c r="Z9"/>
  <c r="X9"/>
  <c r="V9"/>
  <c r="T9"/>
  <c r="R9"/>
  <c r="P9"/>
  <c r="N9"/>
  <c r="L9"/>
  <c r="J9"/>
  <c r="H9"/>
  <c r="F9"/>
  <c r="LW7"/>
  <c r="LX7" s="1"/>
  <c r="LY7" s="1"/>
  <c r="LZ7" s="1"/>
  <c r="MA7" s="1"/>
  <c r="MB7" s="1"/>
  <c r="MC7" s="1"/>
  <c r="MD7" s="1"/>
  <c r="ME7" s="1"/>
  <c r="L40" i="3" l="1"/>
  <c r="L32"/>
  <c r="L28"/>
  <c r="L24"/>
  <c r="L20"/>
  <c r="L16"/>
  <c r="L37"/>
  <c r="L33"/>
  <c r="L21"/>
  <c r="L17"/>
  <c r="L38"/>
  <c r="L34"/>
  <c r="L30"/>
  <c r="L22"/>
  <c r="L18"/>
  <c r="L39"/>
  <c r="L35"/>
  <c r="L31"/>
  <c r="L27"/>
  <c r="L23"/>
  <c r="L19"/>
  <c r="U37"/>
  <c r="U33"/>
  <c r="U21"/>
  <c r="U17"/>
  <c r="U38"/>
  <c r="U34"/>
  <c r="U30"/>
  <c r="U22"/>
  <c r="U18"/>
  <c r="U39"/>
  <c r="U35"/>
  <c r="U31"/>
  <c r="U27"/>
  <c r="U23"/>
  <c r="U19"/>
  <c r="U40"/>
  <c r="U32"/>
  <c r="U28"/>
  <c r="U24"/>
  <c r="U20"/>
  <c r="U16"/>
  <c r="AM39"/>
  <c r="AM35"/>
  <c r="AM31"/>
  <c r="AM27"/>
  <c r="AM23"/>
  <c r="AM19"/>
  <c r="AM40"/>
  <c r="AM32"/>
  <c r="AM28"/>
  <c r="AM24"/>
  <c r="AM20"/>
  <c r="AM16"/>
  <c r="AM37"/>
  <c r="AM33"/>
  <c r="AM21"/>
  <c r="AM17"/>
  <c r="AM38"/>
  <c r="AM34"/>
  <c r="AM30"/>
  <c r="AM22"/>
  <c r="AM18"/>
  <c r="J29"/>
  <c r="J25"/>
  <c r="J26"/>
  <c r="J36"/>
  <c r="S26"/>
  <c r="S36"/>
  <c r="S29"/>
  <c r="S25"/>
  <c r="AB26"/>
  <c r="AB36"/>
  <c r="AB29"/>
  <c r="AB25"/>
  <c r="AK36"/>
  <c r="AK29"/>
  <c r="AK25"/>
  <c r="AK26"/>
  <c r="J37"/>
  <c r="J33"/>
  <c r="J21"/>
  <c r="J17"/>
  <c r="J38"/>
  <c r="J34"/>
  <c r="J30"/>
  <c r="J22"/>
  <c r="J18"/>
  <c r="J39"/>
  <c r="J35"/>
  <c r="J31"/>
  <c r="J27"/>
  <c r="J23"/>
  <c r="J19"/>
  <c r="J40"/>
  <c r="J32"/>
  <c r="J28"/>
  <c r="J24"/>
  <c r="J20"/>
  <c r="J16"/>
  <c r="S38"/>
  <c r="S34"/>
  <c r="S30"/>
  <c r="S22"/>
  <c r="S18"/>
  <c r="S39"/>
  <c r="S35"/>
  <c r="S31"/>
  <c r="S27"/>
  <c r="S23"/>
  <c r="S19"/>
  <c r="S40"/>
  <c r="S32"/>
  <c r="S28"/>
  <c r="S24"/>
  <c r="S20"/>
  <c r="S16"/>
  <c r="S37"/>
  <c r="S33"/>
  <c r="S21"/>
  <c r="S17"/>
  <c r="AB38"/>
  <c r="AB34"/>
  <c r="AB30"/>
  <c r="AB22"/>
  <c r="AB18"/>
  <c r="AB39"/>
  <c r="AB35"/>
  <c r="AB31"/>
  <c r="AB27"/>
  <c r="AB23"/>
  <c r="AB19"/>
  <c r="AB40"/>
  <c r="AB32"/>
  <c r="AB28"/>
  <c r="AB24"/>
  <c r="AB20"/>
  <c r="AB16"/>
  <c r="AB37"/>
  <c r="AB33"/>
  <c r="AB21"/>
  <c r="AB17"/>
  <c r="AK40"/>
  <c r="AK32"/>
  <c r="AK28"/>
  <c r="AK24"/>
  <c r="AK20"/>
  <c r="AK16"/>
  <c r="AK37"/>
  <c r="AK33"/>
  <c r="AK21"/>
  <c r="AK17"/>
  <c r="AK38"/>
  <c r="AK34"/>
  <c r="AK30"/>
  <c r="AK22"/>
  <c r="AK18"/>
  <c r="AK39"/>
  <c r="AK35"/>
  <c r="AK31"/>
  <c r="AK27"/>
  <c r="AK23"/>
  <c r="AK19"/>
  <c r="H26"/>
  <c r="H36"/>
  <c r="H29"/>
  <c r="H25"/>
  <c r="Y36"/>
  <c r="Y29"/>
  <c r="Y25"/>
  <c r="Y26"/>
  <c r="AI29"/>
  <c r="AI25"/>
  <c r="AI26"/>
  <c r="AI36"/>
  <c r="AQ29"/>
  <c r="AQ25"/>
  <c r="AQ26"/>
  <c r="AQ36"/>
  <c r="H38"/>
  <c r="H34"/>
  <c r="H30"/>
  <c r="H22"/>
  <c r="H18"/>
  <c r="H39"/>
  <c r="H35"/>
  <c r="H31"/>
  <c r="H27"/>
  <c r="H23"/>
  <c r="H19"/>
  <c r="H40"/>
  <c r="H32"/>
  <c r="H28"/>
  <c r="H24"/>
  <c r="H20"/>
  <c r="H16"/>
  <c r="H37"/>
  <c r="H33"/>
  <c r="H21"/>
  <c r="H17"/>
  <c r="Y39"/>
  <c r="Y35"/>
  <c r="Y31"/>
  <c r="Y27"/>
  <c r="Y23"/>
  <c r="Y19"/>
  <c r="Y40"/>
  <c r="Y32"/>
  <c r="Y28"/>
  <c r="Y24"/>
  <c r="Y20"/>
  <c r="Y16"/>
  <c r="Y37"/>
  <c r="Y33"/>
  <c r="Y21"/>
  <c r="Y17"/>
  <c r="Y38"/>
  <c r="Y34"/>
  <c r="Y30"/>
  <c r="Y22"/>
  <c r="Y18"/>
  <c r="AI37"/>
  <c r="AI33"/>
  <c r="AI21"/>
  <c r="AI17"/>
  <c r="AI38"/>
  <c r="AI34"/>
  <c r="AI30"/>
  <c r="AI22"/>
  <c r="AI18"/>
  <c r="AI39"/>
  <c r="AI35"/>
  <c r="AI31"/>
  <c r="AI27"/>
  <c r="AI23"/>
  <c r="AI19"/>
  <c r="AI40"/>
  <c r="AI32"/>
  <c r="AI28"/>
  <c r="AI24"/>
  <c r="AI20"/>
  <c r="AI16"/>
  <c r="AQ37"/>
  <c r="AQ33"/>
  <c r="AQ21"/>
  <c r="AQ17"/>
  <c r="AQ38"/>
  <c r="AQ34"/>
  <c r="AQ30"/>
  <c r="AQ22"/>
  <c r="AQ18"/>
  <c r="AQ39"/>
  <c r="AQ35"/>
  <c r="AQ31"/>
  <c r="AQ27"/>
  <c r="AQ23"/>
  <c r="AQ19"/>
  <c r="AQ40"/>
  <c r="AQ32"/>
  <c r="AQ28"/>
  <c r="AQ24"/>
  <c r="AQ20"/>
  <c r="AQ16"/>
  <c r="F36"/>
  <c r="F29"/>
  <c r="F25"/>
  <c r="F26"/>
  <c r="N36"/>
  <c r="N29"/>
  <c r="N25"/>
  <c r="N26"/>
  <c r="W36"/>
  <c r="W29"/>
  <c r="W25"/>
  <c r="W26"/>
  <c r="AO26"/>
  <c r="AO36"/>
  <c r="AO29"/>
  <c r="AO25"/>
  <c r="F39"/>
  <c r="F35"/>
  <c r="F31"/>
  <c r="F27"/>
  <c r="F23"/>
  <c r="F19"/>
  <c r="F40"/>
  <c r="F32"/>
  <c r="F28"/>
  <c r="F24"/>
  <c r="F20"/>
  <c r="F16"/>
  <c r="F37"/>
  <c r="F33"/>
  <c r="F21"/>
  <c r="F17"/>
  <c r="F38"/>
  <c r="F34"/>
  <c r="F30"/>
  <c r="F22"/>
  <c r="F18"/>
  <c r="N39"/>
  <c r="N35"/>
  <c r="N31"/>
  <c r="N27"/>
  <c r="N23"/>
  <c r="N19"/>
  <c r="N40"/>
  <c r="N32"/>
  <c r="N28"/>
  <c r="N24"/>
  <c r="N20"/>
  <c r="N16"/>
  <c r="N37"/>
  <c r="N33"/>
  <c r="N21"/>
  <c r="N17"/>
  <c r="N38"/>
  <c r="N34"/>
  <c r="N30"/>
  <c r="N22"/>
  <c r="N18"/>
  <c r="W40"/>
  <c r="W32"/>
  <c r="W28"/>
  <c r="W24"/>
  <c r="W20"/>
  <c r="W16"/>
  <c r="W37"/>
  <c r="W33"/>
  <c r="W21"/>
  <c r="W17"/>
  <c r="W38"/>
  <c r="W34"/>
  <c r="W30"/>
  <c r="W22"/>
  <c r="W18"/>
  <c r="W39"/>
  <c r="W35"/>
  <c r="W31"/>
  <c r="W27"/>
  <c r="W23"/>
  <c r="W19"/>
  <c r="AO38"/>
  <c r="AO34"/>
  <c r="AO30"/>
  <c r="AO22"/>
  <c r="AO18"/>
  <c r="AO39"/>
  <c r="AO35"/>
  <c r="AO31"/>
  <c r="AO27"/>
  <c r="AO23"/>
  <c r="AO19"/>
  <c r="AO40"/>
  <c r="AO32"/>
  <c r="AO28"/>
  <c r="AO24"/>
  <c r="AO20"/>
  <c r="AO16"/>
  <c r="AO37"/>
  <c r="AO33"/>
  <c r="AO21"/>
  <c r="AO17"/>
  <c r="L36"/>
  <c r="L29"/>
  <c r="L25"/>
  <c r="L26"/>
  <c r="U29"/>
  <c r="U25"/>
  <c r="U26"/>
  <c r="U36"/>
  <c r="AM36"/>
  <c r="AM29"/>
  <c r="AM25"/>
  <c r="AM26"/>
  <c r="BU41" i="5"/>
  <c r="BU37"/>
  <c r="BU33"/>
  <c r="BU29"/>
  <c r="BU25"/>
  <c r="BU21"/>
  <c r="BU40"/>
  <c r="BU36"/>
  <c r="BU32"/>
  <c r="BU24"/>
  <c r="BU20"/>
  <c r="BU39"/>
  <c r="BU35"/>
  <c r="BU23"/>
  <c r="BU19"/>
  <c r="BU42"/>
  <c r="BU34"/>
  <c r="BU30"/>
  <c r="BU26"/>
  <c r="BU22"/>
  <c r="BU18"/>
  <c r="CC41"/>
  <c r="CC37"/>
  <c r="CC33"/>
  <c r="CC29"/>
  <c r="CC25"/>
  <c r="CC21"/>
  <c r="CC40"/>
  <c r="CC36"/>
  <c r="CC32"/>
  <c r="CC24"/>
  <c r="CC20"/>
  <c r="CC39"/>
  <c r="CC35"/>
  <c r="CC23"/>
  <c r="CC19"/>
  <c r="CC42"/>
  <c r="CC34"/>
  <c r="CC30"/>
  <c r="CC26"/>
  <c r="CC22"/>
  <c r="CC18"/>
  <c r="CL39"/>
  <c r="CL35"/>
  <c r="CL23"/>
  <c r="CL19"/>
  <c r="CL42"/>
  <c r="CL34"/>
  <c r="CL30"/>
  <c r="CL26"/>
  <c r="CL22"/>
  <c r="CL18"/>
  <c r="CL41"/>
  <c r="CL37"/>
  <c r="CL33"/>
  <c r="CL29"/>
  <c r="CL25"/>
  <c r="CL21"/>
  <c r="CL40"/>
  <c r="CL36"/>
  <c r="CL32"/>
  <c r="CL24"/>
  <c r="CL20"/>
  <c r="CT39"/>
  <c r="CT35"/>
  <c r="CT42"/>
  <c r="CT34"/>
  <c r="CT30"/>
  <c r="CT26"/>
  <c r="CT22"/>
  <c r="CT18"/>
  <c r="CT41"/>
  <c r="CT37"/>
  <c r="CT40"/>
  <c r="CT36"/>
  <c r="CT32"/>
  <c r="CT24"/>
  <c r="CT20"/>
  <c r="CT29"/>
  <c r="CT21"/>
  <c r="CT19"/>
  <c r="CT25"/>
  <c r="CT33"/>
  <c r="CT23"/>
  <c r="DW41"/>
  <c r="DW37"/>
  <c r="DW33"/>
  <c r="DW29"/>
  <c r="DW25"/>
  <c r="DW21"/>
  <c r="DW40"/>
  <c r="DW36"/>
  <c r="DW32"/>
  <c r="DW24"/>
  <c r="DW20"/>
  <c r="DW39"/>
  <c r="DW35"/>
  <c r="DW23"/>
  <c r="DW19"/>
  <c r="DW42"/>
  <c r="DW34"/>
  <c r="DW30"/>
  <c r="DW26"/>
  <c r="DW22"/>
  <c r="DW18"/>
  <c r="EQ41"/>
  <c r="EQ37"/>
  <c r="EQ33"/>
  <c r="EQ29"/>
  <c r="EQ25"/>
  <c r="EQ21"/>
  <c r="EQ40"/>
  <c r="EQ36"/>
  <c r="EQ32"/>
  <c r="EQ24"/>
  <c r="EQ20"/>
  <c r="EQ39"/>
  <c r="EQ35"/>
  <c r="EQ23"/>
  <c r="EQ19"/>
  <c r="EQ42"/>
  <c r="EQ34"/>
  <c r="EQ30"/>
  <c r="EQ26"/>
  <c r="EQ22"/>
  <c r="EQ18"/>
  <c r="FJ36"/>
  <c r="FJ37"/>
  <c r="FV36"/>
  <c r="FV39"/>
  <c r="FV37"/>
  <c r="IB40"/>
  <c r="IB36"/>
  <c r="IB32"/>
  <c r="IB24"/>
  <c r="IB20"/>
  <c r="IB39"/>
  <c r="IB35"/>
  <c r="IB23"/>
  <c r="IB19"/>
  <c r="IB42"/>
  <c r="IB34"/>
  <c r="IB30"/>
  <c r="IB26"/>
  <c r="IB22"/>
  <c r="IB18"/>
  <c r="IB41"/>
  <c r="IB37"/>
  <c r="IB33"/>
  <c r="IB29"/>
  <c r="IB25"/>
  <c r="IB21"/>
  <c r="IO40"/>
  <c r="IO36"/>
  <c r="IO32"/>
  <c r="IO24"/>
  <c r="IO20"/>
  <c r="IO39"/>
  <c r="IO35"/>
  <c r="IO23"/>
  <c r="IO19"/>
  <c r="IO42"/>
  <c r="IO34"/>
  <c r="IO30"/>
  <c r="IO26"/>
  <c r="IO22"/>
  <c r="IO18"/>
  <c r="IO41"/>
  <c r="IO37"/>
  <c r="IO33"/>
  <c r="IO29"/>
  <c r="IO25"/>
  <c r="IO21"/>
  <c r="KA40"/>
  <c r="KA36"/>
  <c r="KA32"/>
  <c r="KA24"/>
  <c r="KA20"/>
  <c r="KA39"/>
  <c r="KA35"/>
  <c r="KA23"/>
  <c r="KA19"/>
  <c r="KA42"/>
  <c r="KA34"/>
  <c r="KA30"/>
  <c r="KA26"/>
  <c r="KA22"/>
  <c r="KA18"/>
  <c r="KA41"/>
  <c r="KA37"/>
  <c r="KA33"/>
  <c r="KA29"/>
  <c r="KA25"/>
  <c r="KA21"/>
  <c r="KJ42"/>
  <c r="KJ34"/>
  <c r="KJ30"/>
  <c r="KJ26"/>
  <c r="KJ22"/>
  <c r="KJ18"/>
  <c r="KJ41"/>
  <c r="KJ37"/>
  <c r="KJ33"/>
  <c r="KJ29"/>
  <c r="KJ25"/>
  <c r="KJ21"/>
  <c r="KJ40"/>
  <c r="KJ36"/>
  <c r="KJ32"/>
  <c r="KJ24"/>
  <c r="KJ20"/>
  <c r="KJ39"/>
  <c r="KJ35"/>
  <c r="KJ23"/>
  <c r="KJ19"/>
  <c r="LA40"/>
  <c r="LA39"/>
  <c r="LA35"/>
  <c r="LA23"/>
  <c r="LA19"/>
  <c r="LA42"/>
  <c r="LA41"/>
  <c r="LA37"/>
  <c r="LA33"/>
  <c r="LA29"/>
  <c r="LA25"/>
  <c r="LA21"/>
  <c r="LA36"/>
  <c r="LA20"/>
  <c r="LA34"/>
  <c r="LA26"/>
  <c r="LA18"/>
  <c r="LA32"/>
  <c r="LA24"/>
  <c r="LA30"/>
  <c r="LA22"/>
  <c r="LJ40"/>
  <c r="LJ36"/>
  <c r="LJ32"/>
  <c r="LJ24"/>
  <c r="LJ20"/>
  <c r="LJ39"/>
  <c r="LJ35"/>
  <c r="LJ23"/>
  <c r="LJ19"/>
  <c r="LJ42"/>
  <c r="LJ34"/>
  <c r="LJ30"/>
  <c r="LJ26"/>
  <c r="LJ22"/>
  <c r="LJ18"/>
  <c r="LJ41"/>
  <c r="LJ37"/>
  <c r="LJ33"/>
  <c r="LJ29"/>
  <c r="LJ25"/>
  <c r="LJ21"/>
  <c r="MW40"/>
  <c r="MW36"/>
  <c r="MW32"/>
  <c r="MW24"/>
  <c r="MW20"/>
  <c r="MW39"/>
  <c r="MW35"/>
  <c r="MW23"/>
  <c r="MW19"/>
  <c r="MW42"/>
  <c r="MW34"/>
  <c r="MW30"/>
  <c r="MW26"/>
  <c r="MW22"/>
  <c r="MW18"/>
  <c r="MW41"/>
  <c r="MW37"/>
  <c r="MW33"/>
  <c r="MW29"/>
  <c r="MW25"/>
  <c r="MW21"/>
  <c r="NF40"/>
  <c r="NF36"/>
  <c r="NF32"/>
  <c r="NF24"/>
  <c r="NF20"/>
  <c r="NF39"/>
  <c r="NF35"/>
  <c r="NF23"/>
  <c r="NF19"/>
  <c r="NF42"/>
  <c r="NF34"/>
  <c r="NF30"/>
  <c r="NF26"/>
  <c r="NF22"/>
  <c r="NF18"/>
  <c r="NF41"/>
  <c r="NF37"/>
  <c r="NF33"/>
  <c r="NF29"/>
  <c r="NF25"/>
  <c r="NF21"/>
  <c r="NW39"/>
  <c r="NW41"/>
  <c r="NW42"/>
  <c r="NW36"/>
  <c r="NW32"/>
  <c r="NW24"/>
  <c r="NW20"/>
  <c r="NW40"/>
  <c r="NW35"/>
  <c r="NW23"/>
  <c r="NW19"/>
  <c r="NW34"/>
  <c r="NW30"/>
  <c r="NW26"/>
  <c r="NW22"/>
  <c r="NW18"/>
  <c r="NW37"/>
  <c r="NW33"/>
  <c r="NW29"/>
  <c r="NW25"/>
  <c r="NW21"/>
  <c r="QE40"/>
  <c r="QE36"/>
  <c r="QE32"/>
  <c r="QE24"/>
  <c r="QE20"/>
  <c r="QE39"/>
  <c r="QE35"/>
  <c r="QE23"/>
  <c r="QE19"/>
  <c r="QE42"/>
  <c r="QE34"/>
  <c r="QE30"/>
  <c r="QE26"/>
  <c r="QE22"/>
  <c r="QE18"/>
  <c r="QE41"/>
  <c r="QE37"/>
  <c r="QE33"/>
  <c r="QE29"/>
  <c r="QE25"/>
  <c r="QE21"/>
  <c r="QN40"/>
  <c r="QN36"/>
  <c r="QN32"/>
  <c r="QN24"/>
  <c r="QN20"/>
  <c r="QN39"/>
  <c r="QN35"/>
  <c r="QN23"/>
  <c r="QN19"/>
  <c r="QN42"/>
  <c r="QN34"/>
  <c r="QN30"/>
  <c r="QN26"/>
  <c r="QN22"/>
  <c r="QN18"/>
  <c r="QN41"/>
  <c r="QN37"/>
  <c r="QN33"/>
  <c r="QN29"/>
  <c r="QN25"/>
  <c r="QN21"/>
  <c r="QW42"/>
  <c r="QW34"/>
  <c r="QW30"/>
  <c r="QW26"/>
  <c r="QW22"/>
  <c r="QW18"/>
  <c r="QW41"/>
  <c r="QW37"/>
  <c r="QW33"/>
  <c r="QW29"/>
  <c r="QW25"/>
  <c r="QW21"/>
  <c r="QW40"/>
  <c r="QW36"/>
  <c r="QW32"/>
  <c r="QW24"/>
  <c r="QW20"/>
  <c r="QW39"/>
  <c r="QW35"/>
  <c r="QW23"/>
  <c r="QW19"/>
  <c r="BU28"/>
  <c r="BU31"/>
  <c r="BU27"/>
  <c r="BU38"/>
  <c r="CC28"/>
  <c r="CC31"/>
  <c r="CC27"/>
  <c r="CC38"/>
  <c r="CL31"/>
  <c r="CL27"/>
  <c r="CL38"/>
  <c r="CL28"/>
  <c r="CT31"/>
  <c r="CT38"/>
  <c r="CT28"/>
  <c r="CT27"/>
  <c r="EK31"/>
  <c r="EK27"/>
  <c r="EK38"/>
  <c r="EK28"/>
  <c r="HM28"/>
  <c r="HM31"/>
  <c r="HM27"/>
  <c r="HM38"/>
  <c r="HV38"/>
  <c r="HV28"/>
  <c r="HV31"/>
  <c r="HV27"/>
  <c r="ID38"/>
  <c r="ID28"/>
  <c r="ID31"/>
  <c r="ID27"/>
  <c r="IQ31"/>
  <c r="IQ27"/>
  <c r="IQ38"/>
  <c r="IQ28"/>
  <c r="KC38"/>
  <c r="KC28"/>
  <c r="KC31"/>
  <c r="KC27"/>
  <c r="KL28"/>
  <c r="KL31"/>
  <c r="KL27"/>
  <c r="KL38"/>
  <c r="KU28"/>
  <c r="KU31"/>
  <c r="KU27"/>
  <c r="KU38"/>
  <c r="LC38"/>
  <c r="LC28"/>
  <c r="LC31"/>
  <c r="LC27"/>
  <c r="LL38"/>
  <c r="LL28"/>
  <c r="LL31"/>
  <c r="LL27"/>
  <c r="MY38"/>
  <c r="MY28"/>
  <c r="MY31"/>
  <c r="MY27"/>
  <c r="NH38"/>
  <c r="NH28"/>
  <c r="NH31"/>
  <c r="NH27"/>
  <c r="NQ38"/>
  <c r="NQ28"/>
  <c r="NQ31"/>
  <c r="NQ27"/>
  <c r="NY31"/>
  <c r="NY27"/>
  <c r="NY38"/>
  <c r="NY28"/>
  <c r="PG28"/>
  <c r="PG31"/>
  <c r="PG27"/>
  <c r="PG38"/>
  <c r="QH38"/>
  <c r="QH28"/>
  <c r="QH31"/>
  <c r="QH27"/>
  <c r="QP38"/>
  <c r="QP28"/>
  <c r="QP31"/>
  <c r="QP27"/>
  <c r="QY28"/>
  <c r="QY31"/>
  <c r="QY27"/>
  <c r="QY38"/>
  <c r="U35"/>
  <c r="U19"/>
  <c r="U42"/>
  <c r="U34"/>
  <c r="U30"/>
  <c r="U26"/>
  <c r="U22"/>
  <c r="U18"/>
  <c r="U37"/>
  <c r="U29"/>
  <c r="U21"/>
  <c r="U41"/>
  <c r="U33"/>
  <c r="U25"/>
  <c r="U40"/>
  <c r="U36"/>
  <c r="U32"/>
  <c r="U24"/>
  <c r="U20"/>
  <c r="U39"/>
  <c r="U23"/>
  <c r="BO39"/>
  <c r="BO35"/>
  <c r="BO23"/>
  <c r="BO19"/>
  <c r="BO42"/>
  <c r="BO34"/>
  <c r="BO30"/>
  <c r="BO26"/>
  <c r="BO22"/>
  <c r="BO18"/>
  <c r="BO41"/>
  <c r="BO37"/>
  <c r="BO33"/>
  <c r="BO29"/>
  <c r="BO25"/>
  <c r="BO21"/>
  <c r="BO40"/>
  <c r="BO36"/>
  <c r="BO32"/>
  <c r="BO24"/>
  <c r="BO20"/>
  <c r="BW39"/>
  <c r="BW35"/>
  <c r="BW23"/>
  <c r="BW19"/>
  <c r="BW42"/>
  <c r="BW34"/>
  <c r="BW30"/>
  <c r="BW26"/>
  <c r="BW22"/>
  <c r="BW18"/>
  <c r="BW41"/>
  <c r="BW37"/>
  <c r="BW33"/>
  <c r="BW29"/>
  <c r="BW25"/>
  <c r="BW21"/>
  <c r="BW40"/>
  <c r="BW36"/>
  <c r="BW32"/>
  <c r="BW24"/>
  <c r="BW20"/>
  <c r="CN41"/>
  <c r="CN37"/>
  <c r="CN33"/>
  <c r="CN29"/>
  <c r="CN25"/>
  <c r="CN21"/>
  <c r="CN40"/>
  <c r="CN36"/>
  <c r="CN32"/>
  <c r="CN24"/>
  <c r="CN20"/>
  <c r="CN39"/>
  <c r="CN35"/>
  <c r="CN23"/>
  <c r="CN19"/>
  <c r="CN42"/>
  <c r="CN34"/>
  <c r="CN30"/>
  <c r="CN26"/>
  <c r="CN22"/>
  <c r="CN18"/>
  <c r="CV41"/>
  <c r="CV37"/>
  <c r="CV33"/>
  <c r="CV29"/>
  <c r="CV25"/>
  <c r="CV21"/>
  <c r="CV40"/>
  <c r="CV36"/>
  <c r="CV32"/>
  <c r="CV24"/>
  <c r="CV20"/>
  <c r="CV39"/>
  <c r="CV35"/>
  <c r="CV23"/>
  <c r="CV19"/>
  <c r="CV42"/>
  <c r="CV34"/>
  <c r="CV30"/>
  <c r="CV26"/>
  <c r="CV22"/>
  <c r="CV18"/>
  <c r="DQ39"/>
  <c r="DQ35"/>
  <c r="DQ23"/>
  <c r="DQ19"/>
  <c r="DQ42"/>
  <c r="DQ34"/>
  <c r="DQ30"/>
  <c r="DQ26"/>
  <c r="DQ22"/>
  <c r="DQ18"/>
  <c r="DQ41"/>
  <c r="DQ37"/>
  <c r="DQ33"/>
  <c r="DQ29"/>
  <c r="DQ25"/>
  <c r="DQ21"/>
  <c r="DQ40"/>
  <c r="DQ36"/>
  <c r="DQ32"/>
  <c r="DQ24"/>
  <c r="DQ20"/>
  <c r="EK39"/>
  <c r="EK35"/>
  <c r="EK23"/>
  <c r="EK19"/>
  <c r="EK42"/>
  <c r="EK34"/>
  <c r="EK30"/>
  <c r="EK26"/>
  <c r="EK22"/>
  <c r="EK18"/>
  <c r="EK41"/>
  <c r="EK37"/>
  <c r="EK33"/>
  <c r="EK29"/>
  <c r="EK25"/>
  <c r="EK21"/>
  <c r="EK40"/>
  <c r="EK36"/>
  <c r="EK32"/>
  <c r="EK24"/>
  <c r="EK20"/>
  <c r="FN37"/>
  <c r="FN36"/>
  <c r="FZ36"/>
  <c r="FZ39"/>
  <c r="FZ37"/>
  <c r="HM40"/>
  <c r="HM36"/>
  <c r="HM32"/>
  <c r="HM24"/>
  <c r="HM20"/>
  <c r="HM39"/>
  <c r="HM35"/>
  <c r="HM23"/>
  <c r="HM19"/>
  <c r="HM42"/>
  <c r="HM34"/>
  <c r="HM30"/>
  <c r="HM26"/>
  <c r="HM22"/>
  <c r="HM18"/>
  <c r="HM41"/>
  <c r="HM37"/>
  <c r="HM33"/>
  <c r="HM29"/>
  <c r="HM25"/>
  <c r="HM21"/>
  <c r="HV42"/>
  <c r="HV34"/>
  <c r="HV30"/>
  <c r="HV26"/>
  <c r="HV22"/>
  <c r="HV18"/>
  <c r="HV41"/>
  <c r="HV37"/>
  <c r="HV33"/>
  <c r="HV29"/>
  <c r="HV25"/>
  <c r="HV21"/>
  <c r="HV40"/>
  <c r="HV36"/>
  <c r="HV32"/>
  <c r="HV24"/>
  <c r="HV20"/>
  <c r="HV39"/>
  <c r="HV35"/>
  <c r="HV23"/>
  <c r="HV19"/>
  <c r="ID42"/>
  <c r="ID40"/>
  <c r="ID34"/>
  <c r="ID30"/>
  <c r="ID26"/>
  <c r="ID22"/>
  <c r="ID18"/>
  <c r="ID37"/>
  <c r="ID33"/>
  <c r="ID29"/>
  <c r="ID25"/>
  <c r="ID21"/>
  <c r="ID41"/>
  <c r="ID36"/>
  <c r="ID32"/>
  <c r="ID24"/>
  <c r="ID20"/>
  <c r="ID39"/>
  <c r="ID35"/>
  <c r="ID23"/>
  <c r="ID19"/>
  <c r="IQ39"/>
  <c r="IQ35"/>
  <c r="IQ23"/>
  <c r="IQ19"/>
  <c r="IQ42"/>
  <c r="IQ34"/>
  <c r="IQ30"/>
  <c r="IQ26"/>
  <c r="IQ22"/>
  <c r="IQ18"/>
  <c r="IQ41"/>
  <c r="IQ37"/>
  <c r="IQ33"/>
  <c r="IQ29"/>
  <c r="IQ25"/>
  <c r="IQ21"/>
  <c r="IQ40"/>
  <c r="IQ36"/>
  <c r="IQ32"/>
  <c r="IQ24"/>
  <c r="IQ20"/>
  <c r="KC42"/>
  <c r="KC34"/>
  <c r="KC30"/>
  <c r="KC26"/>
  <c r="KC22"/>
  <c r="KC18"/>
  <c r="KC41"/>
  <c r="KC37"/>
  <c r="KC33"/>
  <c r="KC29"/>
  <c r="KC25"/>
  <c r="KC21"/>
  <c r="KC40"/>
  <c r="KC36"/>
  <c r="KC32"/>
  <c r="KC24"/>
  <c r="KC20"/>
  <c r="KC39"/>
  <c r="KC35"/>
  <c r="KC23"/>
  <c r="KC19"/>
  <c r="KL40"/>
  <c r="KL36"/>
  <c r="KL32"/>
  <c r="KL24"/>
  <c r="KL20"/>
  <c r="KL39"/>
  <c r="KL35"/>
  <c r="KL23"/>
  <c r="KL19"/>
  <c r="KL42"/>
  <c r="KL34"/>
  <c r="KL30"/>
  <c r="KL26"/>
  <c r="KL22"/>
  <c r="KL18"/>
  <c r="KL41"/>
  <c r="KL37"/>
  <c r="KL33"/>
  <c r="KL29"/>
  <c r="KL25"/>
  <c r="KL21"/>
  <c r="KU41"/>
  <c r="KU37"/>
  <c r="KU33"/>
  <c r="KU29"/>
  <c r="KU25"/>
  <c r="KU21"/>
  <c r="KU40"/>
  <c r="KU36"/>
  <c r="KU32"/>
  <c r="KU24"/>
  <c r="KU20"/>
  <c r="KU39"/>
  <c r="KU35"/>
  <c r="KU23"/>
  <c r="KU19"/>
  <c r="KU42"/>
  <c r="KU34"/>
  <c r="KU30"/>
  <c r="KU26"/>
  <c r="KU22"/>
  <c r="KU18"/>
  <c r="LC42"/>
  <c r="LC34"/>
  <c r="LC30"/>
  <c r="LC26"/>
  <c r="LC22"/>
  <c r="LC18"/>
  <c r="LC41"/>
  <c r="LC37"/>
  <c r="LC33"/>
  <c r="LC29"/>
  <c r="LC25"/>
  <c r="LC21"/>
  <c r="LC40"/>
  <c r="LC36"/>
  <c r="LC32"/>
  <c r="LC24"/>
  <c r="LC20"/>
  <c r="LC39"/>
  <c r="LC35"/>
  <c r="LC23"/>
  <c r="LC19"/>
  <c r="LL42"/>
  <c r="LL34"/>
  <c r="LL30"/>
  <c r="LL26"/>
  <c r="LL22"/>
  <c r="LL18"/>
  <c r="LL41"/>
  <c r="LL37"/>
  <c r="LL33"/>
  <c r="LL29"/>
  <c r="LL25"/>
  <c r="LL21"/>
  <c r="LL40"/>
  <c r="LL36"/>
  <c r="LL32"/>
  <c r="LL24"/>
  <c r="LL20"/>
  <c r="LL39"/>
  <c r="LL35"/>
  <c r="LL23"/>
  <c r="LL19"/>
  <c r="MY42"/>
  <c r="MY34"/>
  <c r="MY30"/>
  <c r="MY26"/>
  <c r="MY22"/>
  <c r="MY18"/>
  <c r="MY41"/>
  <c r="MY37"/>
  <c r="MY33"/>
  <c r="MY29"/>
  <c r="MY25"/>
  <c r="MY21"/>
  <c r="MY40"/>
  <c r="MY36"/>
  <c r="MY32"/>
  <c r="MY24"/>
  <c r="MY20"/>
  <c r="MY39"/>
  <c r="MY35"/>
  <c r="MY23"/>
  <c r="MY19"/>
  <c r="NH42"/>
  <c r="NH34"/>
  <c r="NH30"/>
  <c r="NH26"/>
  <c r="NH22"/>
  <c r="NH18"/>
  <c r="NH41"/>
  <c r="NH37"/>
  <c r="NH33"/>
  <c r="NH29"/>
  <c r="NH25"/>
  <c r="NH21"/>
  <c r="NH40"/>
  <c r="NH36"/>
  <c r="NH32"/>
  <c r="NH24"/>
  <c r="NH20"/>
  <c r="NH39"/>
  <c r="NH35"/>
  <c r="NH23"/>
  <c r="NH19"/>
  <c r="NQ42"/>
  <c r="NQ34"/>
  <c r="NQ30"/>
  <c r="NQ26"/>
  <c r="NQ22"/>
  <c r="NQ18"/>
  <c r="NQ41"/>
  <c r="NQ37"/>
  <c r="NQ33"/>
  <c r="NQ29"/>
  <c r="NQ25"/>
  <c r="NQ21"/>
  <c r="NQ40"/>
  <c r="NQ36"/>
  <c r="NQ32"/>
  <c r="NQ24"/>
  <c r="NQ20"/>
  <c r="NQ39"/>
  <c r="NQ35"/>
  <c r="NQ23"/>
  <c r="NQ19"/>
  <c r="NY42"/>
  <c r="NY41"/>
  <c r="NY37"/>
  <c r="NY33"/>
  <c r="NY29"/>
  <c r="NY25"/>
  <c r="NY21"/>
  <c r="NY39"/>
  <c r="NY35"/>
  <c r="NY23"/>
  <c r="NY19"/>
  <c r="NY30"/>
  <c r="NY22"/>
  <c r="NY36"/>
  <c r="NY20"/>
  <c r="NY34"/>
  <c r="NY26"/>
  <c r="NY18"/>
  <c r="NY40"/>
  <c r="NY32"/>
  <c r="NY24"/>
  <c r="PG40"/>
  <c r="PG36"/>
  <c r="PG32"/>
  <c r="PG24"/>
  <c r="PG20"/>
  <c r="PG39"/>
  <c r="PG35"/>
  <c r="PG23"/>
  <c r="PG19"/>
  <c r="PG42"/>
  <c r="PG34"/>
  <c r="PG30"/>
  <c r="PG26"/>
  <c r="PG22"/>
  <c r="PG18"/>
  <c r="PG41"/>
  <c r="PG37"/>
  <c r="PG33"/>
  <c r="PG29"/>
  <c r="PG25"/>
  <c r="PG21"/>
  <c r="QH42"/>
  <c r="QH34"/>
  <c r="QH30"/>
  <c r="QH26"/>
  <c r="QH22"/>
  <c r="QH18"/>
  <c r="QH41"/>
  <c r="QH37"/>
  <c r="QH33"/>
  <c r="QH29"/>
  <c r="QH25"/>
  <c r="QH21"/>
  <c r="QH40"/>
  <c r="QH36"/>
  <c r="QH32"/>
  <c r="QH24"/>
  <c r="QH20"/>
  <c r="QH39"/>
  <c r="QH35"/>
  <c r="QH23"/>
  <c r="QH19"/>
  <c r="QP42"/>
  <c r="QP34"/>
  <c r="QP30"/>
  <c r="QP26"/>
  <c r="QP22"/>
  <c r="QP18"/>
  <c r="QP41"/>
  <c r="QP37"/>
  <c r="QP33"/>
  <c r="QP29"/>
  <c r="QP25"/>
  <c r="QP21"/>
  <c r="QP40"/>
  <c r="QP36"/>
  <c r="QP32"/>
  <c r="QP24"/>
  <c r="QP20"/>
  <c r="QP39"/>
  <c r="QP35"/>
  <c r="QP23"/>
  <c r="QP19"/>
  <c r="QY40"/>
  <c r="QY36"/>
  <c r="QY32"/>
  <c r="QY24"/>
  <c r="QY20"/>
  <c r="QY39"/>
  <c r="QY35"/>
  <c r="QY23"/>
  <c r="QY19"/>
  <c r="QY42"/>
  <c r="QY34"/>
  <c r="QY30"/>
  <c r="QY26"/>
  <c r="QY22"/>
  <c r="QY18"/>
  <c r="QY41"/>
  <c r="QY37"/>
  <c r="QY33"/>
  <c r="QY29"/>
  <c r="QY25"/>
  <c r="QY21"/>
  <c r="U27"/>
  <c r="U38"/>
  <c r="U28"/>
  <c r="U31"/>
  <c r="BO31"/>
  <c r="BO27"/>
  <c r="BO38"/>
  <c r="BO28"/>
  <c r="BW31"/>
  <c r="BW27"/>
  <c r="BW38"/>
  <c r="BW28"/>
  <c r="CN28"/>
  <c r="CN31"/>
  <c r="CN27"/>
  <c r="CN38"/>
  <c r="CV28"/>
  <c r="CV31"/>
  <c r="CV27"/>
  <c r="CV38"/>
  <c r="DS28"/>
  <c r="DS31"/>
  <c r="DS27"/>
  <c r="DS38"/>
  <c r="EM28"/>
  <c r="EM31"/>
  <c r="EM27"/>
  <c r="EM38"/>
  <c r="HO38"/>
  <c r="HO28"/>
  <c r="HO31"/>
  <c r="HO27"/>
  <c r="HX28"/>
  <c r="HX31"/>
  <c r="HX27"/>
  <c r="HX38"/>
  <c r="IF28"/>
  <c r="IF38"/>
  <c r="IF27"/>
  <c r="IF31"/>
  <c r="IS38"/>
  <c r="IS28"/>
  <c r="IS31"/>
  <c r="IS27"/>
  <c r="KE28"/>
  <c r="KE31"/>
  <c r="KE27"/>
  <c r="KE38"/>
  <c r="KN38"/>
  <c r="KN28"/>
  <c r="KN31"/>
  <c r="KN27"/>
  <c r="KW31"/>
  <c r="KW27"/>
  <c r="KW28"/>
  <c r="KW38"/>
  <c r="LF28"/>
  <c r="LF31"/>
  <c r="LF27"/>
  <c r="LF38"/>
  <c r="LT31"/>
  <c r="LT27"/>
  <c r="LT38"/>
  <c r="LT28"/>
  <c r="NA28"/>
  <c r="NA31"/>
  <c r="NA27"/>
  <c r="NA38"/>
  <c r="NJ28"/>
  <c r="NJ31"/>
  <c r="NJ27"/>
  <c r="NJ38"/>
  <c r="NS28"/>
  <c r="NS31"/>
  <c r="NS27"/>
  <c r="NS38"/>
  <c r="QA28"/>
  <c r="QA31"/>
  <c r="QA27"/>
  <c r="QA38"/>
  <c r="QJ28"/>
  <c r="QJ31"/>
  <c r="QJ27"/>
  <c r="QJ38"/>
  <c r="BQ41"/>
  <c r="BQ37"/>
  <c r="BQ33"/>
  <c r="BQ29"/>
  <c r="BQ25"/>
  <c r="BQ21"/>
  <c r="BQ40"/>
  <c r="BQ36"/>
  <c r="BQ32"/>
  <c r="BQ24"/>
  <c r="BQ20"/>
  <c r="BQ39"/>
  <c r="BQ35"/>
  <c r="BQ23"/>
  <c r="BQ19"/>
  <c r="BQ42"/>
  <c r="BQ34"/>
  <c r="BQ30"/>
  <c r="BQ26"/>
  <c r="BQ22"/>
  <c r="BQ18"/>
  <c r="BY41"/>
  <c r="BY37"/>
  <c r="BY33"/>
  <c r="BY29"/>
  <c r="BY25"/>
  <c r="BY21"/>
  <c r="BY40"/>
  <c r="BY36"/>
  <c r="BY32"/>
  <c r="BY24"/>
  <c r="BY20"/>
  <c r="BY39"/>
  <c r="BY35"/>
  <c r="BY23"/>
  <c r="BY19"/>
  <c r="BY42"/>
  <c r="BY34"/>
  <c r="BY30"/>
  <c r="BY26"/>
  <c r="BY22"/>
  <c r="BY18"/>
  <c r="CH39"/>
  <c r="CH35"/>
  <c r="CH23"/>
  <c r="CH19"/>
  <c r="CH42"/>
  <c r="CH34"/>
  <c r="CH30"/>
  <c r="CH26"/>
  <c r="CH22"/>
  <c r="CH18"/>
  <c r="CH41"/>
  <c r="CH37"/>
  <c r="CH33"/>
  <c r="CH29"/>
  <c r="CH25"/>
  <c r="CH21"/>
  <c r="CH40"/>
  <c r="CH36"/>
  <c r="CH32"/>
  <c r="CH24"/>
  <c r="CH20"/>
  <c r="CP42"/>
  <c r="CP34"/>
  <c r="CP30"/>
  <c r="CP26"/>
  <c r="CP22"/>
  <c r="CP40"/>
  <c r="CP36"/>
  <c r="CP32"/>
  <c r="CP24"/>
  <c r="CP41"/>
  <c r="CP33"/>
  <c r="CP25"/>
  <c r="CP19"/>
  <c r="CP39"/>
  <c r="CP23"/>
  <c r="CP18"/>
  <c r="CP37"/>
  <c r="CP29"/>
  <c r="CP21"/>
  <c r="CP35"/>
  <c r="CP20"/>
  <c r="CX39"/>
  <c r="CX35"/>
  <c r="CX23"/>
  <c r="CX19"/>
  <c r="CX42"/>
  <c r="CX34"/>
  <c r="CX30"/>
  <c r="CX26"/>
  <c r="CX22"/>
  <c r="CX18"/>
  <c r="CX41"/>
  <c r="CX37"/>
  <c r="CX33"/>
  <c r="CX29"/>
  <c r="CX25"/>
  <c r="CX21"/>
  <c r="CX40"/>
  <c r="CX36"/>
  <c r="CX32"/>
  <c r="CX24"/>
  <c r="CX20"/>
  <c r="DF39"/>
  <c r="DF35"/>
  <c r="DF23"/>
  <c r="DF19"/>
  <c r="DF42"/>
  <c r="DF34"/>
  <c r="DF30"/>
  <c r="DF26"/>
  <c r="DF22"/>
  <c r="DF18"/>
  <c r="DF41"/>
  <c r="DF37"/>
  <c r="DF33"/>
  <c r="DF29"/>
  <c r="DF25"/>
  <c r="DF21"/>
  <c r="DF40"/>
  <c r="DF36"/>
  <c r="DF32"/>
  <c r="DF24"/>
  <c r="DF20"/>
  <c r="DS41"/>
  <c r="DS37"/>
  <c r="DS33"/>
  <c r="DS29"/>
  <c r="DS25"/>
  <c r="DS21"/>
  <c r="DS40"/>
  <c r="DS36"/>
  <c r="DS32"/>
  <c r="DS24"/>
  <c r="DS20"/>
  <c r="DS39"/>
  <c r="DS35"/>
  <c r="DS23"/>
  <c r="DS19"/>
  <c r="DS42"/>
  <c r="DS34"/>
  <c r="DS30"/>
  <c r="DS26"/>
  <c r="DS22"/>
  <c r="DS18"/>
  <c r="EM41"/>
  <c r="EM37"/>
  <c r="EM33"/>
  <c r="EM29"/>
  <c r="EM25"/>
  <c r="EM21"/>
  <c r="EM40"/>
  <c r="EM36"/>
  <c r="EM32"/>
  <c r="EM24"/>
  <c r="EM20"/>
  <c r="EM39"/>
  <c r="EM35"/>
  <c r="EM23"/>
  <c r="EM19"/>
  <c r="EM42"/>
  <c r="EM34"/>
  <c r="EM30"/>
  <c r="EM26"/>
  <c r="EM22"/>
  <c r="EM18"/>
  <c r="FP37"/>
  <c r="FP36"/>
  <c r="GB36"/>
  <c r="GB39"/>
  <c r="GB37"/>
  <c r="HO42"/>
  <c r="HO34"/>
  <c r="HO30"/>
  <c r="HO26"/>
  <c r="HO22"/>
  <c r="HO18"/>
  <c r="HO41"/>
  <c r="HO37"/>
  <c r="HO33"/>
  <c r="HO29"/>
  <c r="HO25"/>
  <c r="HO21"/>
  <c r="HO40"/>
  <c r="HO36"/>
  <c r="HO32"/>
  <c r="HO24"/>
  <c r="HO20"/>
  <c r="HO39"/>
  <c r="HO35"/>
  <c r="HO23"/>
  <c r="HO19"/>
  <c r="HX40"/>
  <c r="HX36"/>
  <c r="HX32"/>
  <c r="HX24"/>
  <c r="HX20"/>
  <c r="HX39"/>
  <c r="HX35"/>
  <c r="HX23"/>
  <c r="HX19"/>
  <c r="HX42"/>
  <c r="HX34"/>
  <c r="HX30"/>
  <c r="HX26"/>
  <c r="HX22"/>
  <c r="HX18"/>
  <c r="HX41"/>
  <c r="HX37"/>
  <c r="HX33"/>
  <c r="HX29"/>
  <c r="HX25"/>
  <c r="HX21"/>
  <c r="IF40"/>
  <c r="IF36"/>
  <c r="IF32"/>
  <c r="IF24"/>
  <c r="IF20"/>
  <c r="IF42"/>
  <c r="IF34"/>
  <c r="IF30"/>
  <c r="IF26"/>
  <c r="IF22"/>
  <c r="IF18"/>
  <c r="IF35"/>
  <c r="IF19"/>
  <c r="IF41"/>
  <c r="IF33"/>
  <c r="IF25"/>
  <c r="IF39"/>
  <c r="IF23"/>
  <c r="IF37"/>
  <c r="IF29"/>
  <c r="IF21"/>
  <c r="IS42"/>
  <c r="IS34"/>
  <c r="IS30"/>
  <c r="IS26"/>
  <c r="IS22"/>
  <c r="IS18"/>
  <c r="IS41"/>
  <c r="IS37"/>
  <c r="IS33"/>
  <c r="IS29"/>
  <c r="IS25"/>
  <c r="IS21"/>
  <c r="IS40"/>
  <c r="IS36"/>
  <c r="IS32"/>
  <c r="IS24"/>
  <c r="IS20"/>
  <c r="IS39"/>
  <c r="IS35"/>
  <c r="IS23"/>
  <c r="IS19"/>
  <c r="KE40"/>
  <c r="KE36"/>
  <c r="KE32"/>
  <c r="KE24"/>
  <c r="KE20"/>
  <c r="KE39"/>
  <c r="KE35"/>
  <c r="KE23"/>
  <c r="KE19"/>
  <c r="KE42"/>
  <c r="KE34"/>
  <c r="KE30"/>
  <c r="KE26"/>
  <c r="KE22"/>
  <c r="KE18"/>
  <c r="KE41"/>
  <c r="KE37"/>
  <c r="KE33"/>
  <c r="KE29"/>
  <c r="KE25"/>
  <c r="KE21"/>
  <c r="KN42"/>
  <c r="KN34"/>
  <c r="KN30"/>
  <c r="KN26"/>
  <c r="KN22"/>
  <c r="KN18"/>
  <c r="KN41"/>
  <c r="KN37"/>
  <c r="KN33"/>
  <c r="KN29"/>
  <c r="KN25"/>
  <c r="KN21"/>
  <c r="KN40"/>
  <c r="KN36"/>
  <c r="KN32"/>
  <c r="KN24"/>
  <c r="KN20"/>
  <c r="KN39"/>
  <c r="KN35"/>
  <c r="KN23"/>
  <c r="KN19"/>
  <c r="KW39"/>
  <c r="KW35"/>
  <c r="KW23"/>
  <c r="KW19"/>
  <c r="KW41"/>
  <c r="KW37"/>
  <c r="KW33"/>
  <c r="KW29"/>
  <c r="KW25"/>
  <c r="KW21"/>
  <c r="KW36"/>
  <c r="KW20"/>
  <c r="KW42"/>
  <c r="KW34"/>
  <c r="KW26"/>
  <c r="KW18"/>
  <c r="KW40"/>
  <c r="KW32"/>
  <c r="KW24"/>
  <c r="KW30"/>
  <c r="KW22"/>
  <c r="LF40"/>
  <c r="LF36"/>
  <c r="LF32"/>
  <c r="LF24"/>
  <c r="LF20"/>
  <c r="LF39"/>
  <c r="LF35"/>
  <c r="LF23"/>
  <c r="LF19"/>
  <c r="LF42"/>
  <c r="LF34"/>
  <c r="LF30"/>
  <c r="LF26"/>
  <c r="LF22"/>
  <c r="LF18"/>
  <c r="LF41"/>
  <c r="LF37"/>
  <c r="LF33"/>
  <c r="LF29"/>
  <c r="LF25"/>
  <c r="LF21"/>
  <c r="LT39"/>
  <c r="LT35"/>
  <c r="LT23"/>
  <c r="LT19"/>
  <c r="LT42"/>
  <c r="LT34"/>
  <c r="LT30"/>
  <c r="LT26"/>
  <c r="LT22"/>
  <c r="LT18"/>
  <c r="LT41"/>
  <c r="LT37"/>
  <c r="LT33"/>
  <c r="LT29"/>
  <c r="LT25"/>
  <c r="LT21"/>
  <c r="LT40"/>
  <c r="LT36"/>
  <c r="LT32"/>
  <c r="LT24"/>
  <c r="LT20"/>
  <c r="NA40"/>
  <c r="NA36"/>
  <c r="NA32"/>
  <c r="NA24"/>
  <c r="NA20"/>
  <c r="NA39"/>
  <c r="NA35"/>
  <c r="NA23"/>
  <c r="NA19"/>
  <c r="NA42"/>
  <c r="NA34"/>
  <c r="NA30"/>
  <c r="NA26"/>
  <c r="NA22"/>
  <c r="NA18"/>
  <c r="NA41"/>
  <c r="NA37"/>
  <c r="NA33"/>
  <c r="NA29"/>
  <c r="NA25"/>
  <c r="NA21"/>
  <c r="NJ40"/>
  <c r="NJ36"/>
  <c r="NJ32"/>
  <c r="NJ24"/>
  <c r="NJ20"/>
  <c r="NJ39"/>
  <c r="NJ35"/>
  <c r="NJ23"/>
  <c r="NJ19"/>
  <c r="NJ42"/>
  <c r="NJ34"/>
  <c r="NJ30"/>
  <c r="NJ26"/>
  <c r="NJ22"/>
  <c r="NJ18"/>
  <c r="NJ41"/>
  <c r="NJ37"/>
  <c r="NJ33"/>
  <c r="NJ29"/>
  <c r="NJ25"/>
  <c r="NJ21"/>
  <c r="NS40"/>
  <c r="NS36"/>
  <c r="NS32"/>
  <c r="NS24"/>
  <c r="NS20"/>
  <c r="NS39"/>
  <c r="NS35"/>
  <c r="NS23"/>
  <c r="NS19"/>
  <c r="NS42"/>
  <c r="NS34"/>
  <c r="NS30"/>
  <c r="NS26"/>
  <c r="NS22"/>
  <c r="NS18"/>
  <c r="NS41"/>
  <c r="NS37"/>
  <c r="NS33"/>
  <c r="NS29"/>
  <c r="NS25"/>
  <c r="NS21"/>
  <c r="QA40"/>
  <c r="QA36"/>
  <c r="QA32"/>
  <c r="QA24"/>
  <c r="QA20"/>
  <c r="QA39"/>
  <c r="QA35"/>
  <c r="QA23"/>
  <c r="QA19"/>
  <c r="QA42"/>
  <c r="QA34"/>
  <c r="QA30"/>
  <c r="QA26"/>
  <c r="QA22"/>
  <c r="QA18"/>
  <c r="QA41"/>
  <c r="QA37"/>
  <c r="QA33"/>
  <c r="QA29"/>
  <c r="QA25"/>
  <c r="QA21"/>
  <c r="QJ40"/>
  <c r="QJ36"/>
  <c r="QJ32"/>
  <c r="QJ24"/>
  <c r="QJ20"/>
  <c r="QJ39"/>
  <c r="QJ35"/>
  <c r="QJ23"/>
  <c r="QJ19"/>
  <c r="QJ42"/>
  <c r="QJ34"/>
  <c r="QJ30"/>
  <c r="QJ26"/>
  <c r="QJ22"/>
  <c r="QJ18"/>
  <c r="QJ41"/>
  <c r="QJ37"/>
  <c r="QJ33"/>
  <c r="QJ29"/>
  <c r="QJ25"/>
  <c r="QJ21"/>
  <c r="BQ28"/>
  <c r="BQ31"/>
  <c r="BQ27"/>
  <c r="BQ38"/>
  <c r="BY28"/>
  <c r="BY31"/>
  <c r="BY27"/>
  <c r="BY38"/>
  <c r="CH31"/>
  <c r="CH27"/>
  <c r="CH38"/>
  <c r="CH28"/>
  <c r="CP38"/>
  <c r="CP28"/>
  <c r="CP31"/>
  <c r="CP27"/>
  <c r="CX31"/>
  <c r="CX27"/>
  <c r="CX38"/>
  <c r="CX28"/>
  <c r="DF31"/>
  <c r="DF27"/>
  <c r="DF38"/>
  <c r="DF28"/>
  <c r="DU31"/>
  <c r="DU27"/>
  <c r="DU38"/>
  <c r="DU28"/>
  <c r="EO31"/>
  <c r="EO27"/>
  <c r="EO38"/>
  <c r="EO28"/>
  <c r="HQ28"/>
  <c r="HQ31"/>
  <c r="HQ27"/>
  <c r="HQ38"/>
  <c r="HZ38"/>
  <c r="HZ28"/>
  <c r="HZ31"/>
  <c r="HZ27"/>
  <c r="IM28"/>
  <c r="IM38"/>
  <c r="IM31"/>
  <c r="IM27"/>
  <c r="IU28"/>
  <c r="IU31"/>
  <c r="IU27"/>
  <c r="IU38"/>
  <c r="KP28"/>
  <c r="KP31"/>
  <c r="KP27"/>
  <c r="KP38"/>
  <c r="KY31"/>
  <c r="KY27"/>
  <c r="KY38"/>
  <c r="KY28"/>
  <c r="LH38"/>
  <c r="LH28"/>
  <c r="LH31"/>
  <c r="LH27"/>
  <c r="LV28"/>
  <c r="LV31"/>
  <c r="LV27"/>
  <c r="LV38"/>
  <c r="MU31"/>
  <c r="MU27"/>
  <c r="MU28"/>
  <c r="MU38"/>
  <c r="ND38"/>
  <c r="ND28"/>
  <c r="ND31"/>
  <c r="ND27"/>
  <c r="NU38"/>
  <c r="NU28"/>
  <c r="NU31"/>
  <c r="NU27"/>
  <c r="PK38"/>
  <c r="PK28"/>
  <c r="PK31"/>
  <c r="PK27"/>
  <c r="QC38"/>
  <c r="QC28"/>
  <c r="QC31"/>
  <c r="QC27"/>
  <c r="QL38"/>
  <c r="QL28"/>
  <c r="QL31"/>
  <c r="QL27"/>
  <c r="QU28"/>
  <c r="QU31"/>
  <c r="QU27"/>
  <c r="QU38"/>
  <c r="BS39"/>
  <c r="BS35"/>
  <c r="BS23"/>
  <c r="BS19"/>
  <c r="BS42"/>
  <c r="BS34"/>
  <c r="BS30"/>
  <c r="BS26"/>
  <c r="BS22"/>
  <c r="BS18"/>
  <c r="BS41"/>
  <c r="BS37"/>
  <c r="BS33"/>
  <c r="BS29"/>
  <c r="BS25"/>
  <c r="BS21"/>
  <c r="BS40"/>
  <c r="BS36"/>
  <c r="BS32"/>
  <c r="BS24"/>
  <c r="BS20"/>
  <c r="CA39"/>
  <c r="CA35"/>
  <c r="CA23"/>
  <c r="CA19"/>
  <c r="CA42"/>
  <c r="CA34"/>
  <c r="CA30"/>
  <c r="CA26"/>
  <c r="CA22"/>
  <c r="CA18"/>
  <c r="CA41"/>
  <c r="CA37"/>
  <c r="CA33"/>
  <c r="CA29"/>
  <c r="CA25"/>
  <c r="CA21"/>
  <c r="CA40"/>
  <c r="CA36"/>
  <c r="CA32"/>
  <c r="CA24"/>
  <c r="CA20"/>
  <c r="CJ41"/>
  <c r="CJ37"/>
  <c r="CJ33"/>
  <c r="CJ29"/>
  <c r="CJ25"/>
  <c r="CJ21"/>
  <c r="CJ40"/>
  <c r="CJ36"/>
  <c r="CJ32"/>
  <c r="CJ24"/>
  <c r="CJ20"/>
  <c r="CJ39"/>
  <c r="CJ35"/>
  <c r="CJ23"/>
  <c r="CJ19"/>
  <c r="CJ42"/>
  <c r="CJ34"/>
  <c r="CJ30"/>
  <c r="CJ26"/>
  <c r="CJ22"/>
  <c r="CJ18"/>
  <c r="CR40"/>
  <c r="CR36"/>
  <c r="CR32"/>
  <c r="CR24"/>
  <c r="CR20"/>
  <c r="CR42"/>
  <c r="CR34"/>
  <c r="CR30"/>
  <c r="CR26"/>
  <c r="CR22"/>
  <c r="CR18"/>
  <c r="CR39"/>
  <c r="CR23"/>
  <c r="CR37"/>
  <c r="CR29"/>
  <c r="CR21"/>
  <c r="CR35"/>
  <c r="CR19"/>
  <c r="CR41"/>
  <c r="CR33"/>
  <c r="CR25"/>
  <c r="CZ41"/>
  <c r="CZ37"/>
  <c r="CZ33"/>
  <c r="CZ29"/>
  <c r="CZ25"/>
  <c r="CZ21"/>
  <c r="CZ40"/>
  <c r="CZ36"/>
  <c r="CZ32"/>
  <c r="CZ24"/>
  <c r="CZ20"/>
  <c r="CZ39"/>
  <c r="CZ35"/>
  <c r="CZ23"/>
  <c r="CZ19"/>
  <c r="CZ42"/>
  <c r="CZ34"/>
  <c r="CZ30"/>
  <c r="CZ26"/>
  <c r="CZ22"/>
  <c r="CZ18"/>
  <c r="DH41"/>
  <c r="DH37"/>
  <c r="DH33"/>
  <c r="DH29"/>
  <c r="DH25"/>
  <c r="DH21"/>
  <c r="DH40"/>
  <c r="DH36"/>
  <c r="DH32"/>
  <c r="DH24"/>
  <c r="DH20"/>
  <c r="DH39"/>
  <c r="DH35"/>
  <c r="DH23"/>
  <c r="DH19"/>
  <c r="DH42"/>
  <c r="DH34"/>
  <c r="DH30"/>
  <c r="DH26"/>
  <c r="DH22"/>
  <c r="DH18"/>
  <c r="DU39"/>
  <c r="DU35"/>
  <c r="DU23"/>
  <c r="DU19"/>
  <c r="DU42"/>
  <c r="DU34"/>
  <c r="DU30"/>
  <c r="DU26"/>
  <c r="DU22"/>
  <c r="DU18"/>
  <c r="DU41"/>
  <c r="DU37"/>
  <c r="DU33"/>
  <c r="DU29"/>
  <c r="DU25"/>
  <c r="DU21"/>
  <c r="DU40"/>
  <c r="DU36"/>
  <c r="DU32"/>
  <c r="DU24"/>
  <c r="DU20"/>
  <c r="EO39"/>
  <c r="EO35"/>
  <c r="EO23"/>
  <c r="EO19"/>
  <c r="EO42"/>
  <c r="EO34"/>
  <c r="EO30"/>
  <c r="EO26"/>
  <c r="EO22"/>
  <c r="EO18"/>
  <c r="EO41"/>
  <c r="EO37"/>
  <c r="EO33"/>
  <c r="EO29"/>
  <c r="EO25"/>
  <c r="EO21"/>
  <c r="EO40"/>
  <c r="EO36"/>
  <c r="EO32"/>
  <c r="EO24"/>
  <c r="EO20"/>
  <c r="FH37"/>
  <c r="FH36"/>
  <c r="FT36"/>
  <c r="FT39"/>
  <c r="FT37"/>
  <c r="HQ40"/>
  <c r="HQ36"/>
  <c r="HQ32"/>
  <c r="HQ24"/>
  <c r="HQ20"/>
  <c r="HQ39"/>
  <c r="HQ35"/>
  <c r="HQ23"/>
  <c r="HQ19"/>
  <c r="HQ42"/>
  <c r="HQ34"/>
  <c r="HQ30"/>
  <c r="HQ26"/>
  <c r="HQ22"/>
  <c r="HQ18"/>
  <c r="HQ41"/>
  <c r="HQ37"/>
  <c r="HQ33"/>
  <c r="HQ29"/>
  <c r="HQ25"/>
  <c r="HQ21"/>
  <c r="HZ42"/>
  <c r="HZ34"/>
  <c r="HZ30"/>
  <c r="HZ26"/>
  <c r="HZ22"/>
  <c r="HZ18"/>
  <c r="HZ41"/>
  <c r="HZ37"/>
  <c r="HZ33"/>
  <c r="HZ29"/>
  <c r="HZ25"/>
  <c r="HZ21"/>
  <c r="HZ40"/>
  <c r="HZ36"/>
  <c r="HZ32"/>
  <c r="HZ24"/>
  <c r="HZ20"/>
  <c r="HZ39"/>
  <c r="HZ35"/>
  <c r="HZ23"/>
  <c r="HZ19"/>
  <c r="IM40"/>
  <c r="IM36"/>
  <c r="IM32"/>
  <c r="IM24"/>
  <c r="IM20"/>
  <c r="IM42"/>
  <c r="IM34"/>
  <c r="IM30"/>
  <c r="IM26"/>
  <c r="IM22"/>
  <c r="IM18"/>
  <c r="IM39"/>
  <c r="IM23"/>
  <c r="IM37"/>
  <c r="IM29"/>
  <c r="IM21"/>
  <c r="IM35"/>
  <c r="IM19"/>
  <c r="IM41"/>
  <c r="IM33"/>
  <c r="IM25"/>
  <c r="IU41"/>
  <c r="IU37"/>
  <c r="IU33"/>
  <c r="IU29"/>
  <c r="IU25"/>
  <c r="IU21"/>
  <c r="IU40"/>
  <c r="IU36"/>
  <c r="IU32"/>
  <c r="IU24"/>
  <c r="IU20"/>
  <c r="IU39"/>
  <c r="IU35"/>
  <c r="IU23"/>
  <c r="IU19"/>
  <c r="IU42"/>
  <c r="IU34"/>
  <c r="IU30"/>
  <c r="IU26"/>
  <c r="IU22"/>
  <c r="IU18"/>
  <c r="KP40"/>
  <c r="KP36"/>
  <c r="KP32"/>
  <c r="KP24"/>
  <c r="KP20"/>
  <c r="KP39"/>
  <c r="KP35"/>
  <c r="KP23"/>
  <c r="KP19"/>
  <c r="KP42"/>
  <c r="KP34"/>
  <c r="KP30"/>
  <c r="KP26"/>
  <c r="KP22"/>
  <c r="KP18"/>
  <c r="KP41"/>
  <c r="KP37"/>
  <c r="KP33"/>
  <c r="KP29"/>
  <c r="KP25"/>
  <c r="KP21"/>
  <c r="KY41"/>
  <c r="KY37"/>
  <c r="KY33"/>
  <c r="KY29"/>
  <c r="KY25"/>
  <c r="KY21"/>
  <c r="KY39"/>
  <c r="KY35"/>
  <c r="KY23"/>
  <c r="KY19"/>
  <c r="KY40"/>
  <c r="KY32"/>
  <c r="KY24"/>
  <c r="KY30"/>
  <c r="KY22"/>
  <c r="KY36"/>
  <c r="KY20"/>
  <c r="KY42"/>
  <c r="KY34"/>
  <c r="KY26"/>
  <c r="KY18"/>
  <c r="LH42"/>
  <c r="LH34"/>
  <c r="LH30"/>
  <c r="LH26"/>
  <c r="LH22"/>
  <c r="LH18"/>
  <c r="LH41"/>
  <c r="LH37"/>
  <c r="LH33"/>
  <c r="LH29"/>
  <c r="LH25"/>
  <c r="LH21"/>
  <c r="LH40"/>
  <c r="LH36"/>
  <c r="LH32"/>
  <c r="LH24"/>
  <c r="LH20"/>
  <c r="LH39"/>
  <c r="LH35"/>
  <c r="LH23"/>
  <c r="LH19"/>
  <c r="LV41"/>
  <c r="LV37"/>
  <c r="LV33"/>
  <c r="LV29"/>
  <c r="LV25"/>
  <c r="LV21"/>
  <c r="LV40"/>
  <c r="LV36"/>
  <c r="LV32"/>
  <c r="LV24"/>
  <c r="LV20"/>
  <c r="LV39"/>
  <c r="LV35"/>
  <c r="LV23"/>
  <c r="LV19"/>
  <c r="LV42"/>
  <c r="LV34"/>
  <c r="LV30"/>
  <c r="LV26"/>
  <c r="LV22"/>
  <c r="LV18"/>
  <c r="MU42"/>
  <c r="MU41"/>
  <c r="MU37"/>
  <c r="MU33"/>
  <c r="MU29"/>
  <c r="MU25"/>
  <c r="MU21"/>
  <c r="MU40"/>
  <c r="MU39"/>
  <c r="MU35"/>
  <c r="MU23"/>
  <c r="MU19"/>
  <c r="MU36"/>
  <c r="MU20"/>
  <c r="MU34"/>
  <c r="MU26"/>
  <c r="MU18"/>
  <c r="MU32"/>
  <c r="MU24"/>
  <c r="MU30"/>
  <c r="MU22"/>
  <c r="ND42"/>
  <c r="ND34"/>
  <c r="ND30"/>
  <c r="ND26"/>
  <c r="ND22"/>
  <c r="ND18"/>
  <c r="ND41"/>
  <c r="ND37"/>
  <c r="ND33"/>
  <c r="ND29"/>
  <c r="ND25"/>
  <c r="ND21"/>
  <c r="ND40"/>
  <c r="ND36"/>
  <c r="ND32"/>
  <c r="ND24"/>
  <c r="ND20"/>
  <c r="ND39"/>
  <c r="ND35"/>
  <c r="ND23"/>
  <c r="ND19"/>
  <c r="NU42"/>
  <c r="NU34"/>
  <c r="NU30"/>
  <c r="NU26"/>
  <c r="NU22"/>
  <c r="NU18"/>
  <c r="NU41"/>
  <c r="NU37"/>
  <c r="NU33"/>
  <c r="NU29"/>
  <c r="NU25"/>
  <c r="NU21"/>
  <c r="NU40"/>
  <c r="NU36"/>
  <c r="NU32"/>
  <c r="NU24"/>
  <c r="NU20"/>
  <c r="NU39"/>
  <c r="NU35"/>
  <c r="NU23"/>
  <c r="NU19"/>
  <c r="PK42"/>
  <c r="PK34"/>
  <c r="PK30"/>
  <c r="PK26"/>
  <c r="PK22"/>
  <c r="PK18"/>
  <c r="PK41"/>
  <c r="PK37"/>
  <c r="PK33"/>
  <c r="PK29"/>
  <c r="PK25"/>
  <c r="PK21"/>
  <c r="PK40"/>
  <c r="PK36"/>
  <c r="PK32"/>
  <c r="PK24"/>
  <c r="PK20"/>
  <c r="PK39"/>
  <c r="PK35"/>
  <c r="PK23"/>
  <c r="PK19"/>
  <c r="QC42"/>
  <c r="QC34"/>
  <c r="QC30"/>
  <c r="QC26"/>
  <c r="QC22"/>
  <c r="QC18"/>
  <c r="QC41"/>
  <c r="QC37"/>
  <c r="QC33"/>
  <c r="QC29"/>
  <c r="QC25"/>
  <c r="QC21"/>
  <c r="QC40"/>
  <c r="QC36"/>
  <c r="QC32"/>
  <c r="QC24"/>
  <c r="QC20"/>
  <c r="QC39"/>
  <c r="QC35"/>
  <c r="QC23"/>
  <c r="QC19"/>
  <c r="QL42"/>
  <c r="QL34"/>
  <c r="QL30"/>
  <c r="QL26"/>
  <c r="QL22"/>
  <c r="QL18"/>
  <c r="QL41"/>
  <c r="QL37"/>
  <c r="QL33"/>
  <c r="QL29"/>
  <c r="QL25"/>
  <c r="QL21"/>
  <c r="QL40"/>
  <c r="QL36"/>
  <c r="QL32"/>
  <c r="QL24"/>
  <c r="QL20"/>
  <c r="QL39"/>
  <c r="QL35"/>
  <c r="QL23"/>
  <c r="QL19"/>
  <c r="QU40"/>
  <c r="QU36"/>
  <c r="QU32"/>
  <c r="QU24"/>
  <c r="QU20"/>
  <c r="QU39"/>
  <c r="QU35"/>
  <c r="QU23"/>
  <c r="QU19"/>
  <c r="QU42"/>
  <c r="QU34"/>
  <c r="QU30"/>
  <c r="QU26"/>
  <c r="QU22"/>
  <c r="QU18"/>
  <c r="QU41"/>
  <c r="QU37"/>
  <c r="QU33"/>
  <c r="QU29"/>
  <c r="QU25"/>
  <c r="QU21"/>
  <c r="BS31"/>
  <c r="BS27"/>
  <c r="BS38"/>
  <c r="BS28"/>
  <c r="CA31"/>
  <c r="CA27"/>
  <c r="CA38"/>
  <c r="CA28"/>
  <c r="CJ28"/>
  <c r="CJ31"/>
  <c r="CJ27"/>
  <c r="CJ38"/>
  <c r="CR28"/>
  <c r="CR38"/>
  <c r="CR31"/>
  <c r="CR27"/>
  <c r="CZ28"/>
  <c r="CZ31"/>
  <c r="CZ27"/>
  <c r="CZ38"/>
  <c r="DH28"/>
  <c r="DH31"/>
  <c r="DH27"/>
  <c r="DH38"/>
  <c r="DW28"/>
  <c r="DW31"/>
  <c r="DW27"/>
  <c r="DW38"/>
  <c r="EQ28"/>
  <c r="EQ31"/>
  <c r="EQ27"/>
  <c r="EQ38"/>
  <c r="IB28"/>
  <c r="IB31"/>
  <c r="IB27"/>
  <c r="IB38"/>
  <c r="IO28"/>
  <c r="IO31"/>
  <c r="IO27"/>
  <c r="IO38"/>
  <c r="KA28"/>
  <c r="KA31"/>
  <c r="KA27"/>
  <c r="KA38"/>
  <c r="KJ38"/>
  <c r="KJ28"/>
  <c r="KJ31"/>
  <c r="KJ27"/>
  <c r="LA31"/>
  <c r="LA27"/>
  <c r="LA38"/>
  <c r="LA28"/>
  <c r="LJ28"/>
  <c r="LJ31"/>
  <c r="LJ27"/>
  <c r="LJ38"/>
  <c r="MW28"/>
  <c r="MW31"/>
  <c r="MW27"/>
  <c r="MW38"/>
  <c r="NF28"/>
  <c r="NF31"/>
  <c r="NF27"/>
  <c r="NF38"/>
  <c r="NW28"/>
  <c r="NW31"/>
  <c r="NW27"/>
  <c r="NW38"/>
  <c r="QE28"/>
  <c r="QE31"/>
  <c r="QE27"/>
  <c r="QE38"/>
  <c r="QN28"/>
  <c r="QN31"/>
  <c r="QN27"/>
  <c r="QN38"/>
  <c r="QW38"/>
  <c r="QW28"/>
  <c r="QW31"/>
  <c r="QW27"/>
  <c r="KR39"/>
  <c r="KR35"/>
  <c r="KR23"/>
  <c r="KR19"/>
  <c r="KR42"/>
  <c r="KR34"/>
  <c r="KR30"/>
  <c r="KR26"/>
  <c r="KR22"/>
  <c r="KR18"/>
  <c r="KR41"/>
  <c r="KR37"/>
  <c r="KR33"/>
  <c r="KR29"/>
  <c r="KR25"/>
  <c r="KR21"/>
  <c r="KR40"/>
  <c r="KR36"/>
  <c r="KR32"/>
  <c r="KR24"/>
  <c r="KR20"/>
  <c r="KR31"/>
  <c r="KR27"/>
  <c r="KR38"/>
  <c r="KR28"/>
  <c r="EC39"/>
  <c r="EC35"/>
  <c r="EC23"/>
  <c r="EC19"/>
  <c r="EC42"/>
  <c r="EC34"/>
  <c r="EC30"/>
  <c r="EC26"/>
  <c r="EC22"/>
  <c r="EC18"/>
  <c r="EC41"/>
  <c r="EC37"/>
  <c r="EC33"/>
  <c r="EC29"/>
  <c r="EC25"/>
  <c r="EC21"/>
  <c r="EC40"/>
  <c r="EC36"/>
  <c r="EC32"/>
  <c r="EC24"/>
  <c r="EC20"/>
  <c r="EE28"/>
  <c r="EE31"/>
  <c r="EE27"/>
  <c r="EE38"/>
  <c r="EE41"/>
  <c r="EE37"/>
  <c r="EE33"/>
  <c r="EE29"/>
  <c r="EE25"/>
  <c r="EE21"/>
  <c r="EE40"/>
  <c r="EE36"/>
  <c r="EE32"/>
  <c r="EE24"/>
  <c r="EE20"/>
  <c r="EE39"/>
  <c r="EE35"/>
  <c r="EE23"/>
  <c r="EE19"/>
  <c r="EE42"/>
  <c r="EE34"/>
  <c r="EE30"/>
  <c r="EE26"/>
  <c r="EE22"/>
  <c r="EE18"/>
  <c r="EG31"/>
  <c r="EG27"/>
  <c r="EG38"/>
  <c r="EG28"/>
  <c r="EG39"/>
  <c r="EG35"/>
  <c r="EG23"/>
  <c r="EG19"/>
  <c r="EG42"/>
  <c r="EG34"/>
  <c r="EG30"/>
  <c r="EG26"/>
  <c r="EG22"/>
  <c r="EG18"/>
  <c r="EG41"/>
  <c r="EG37"/>
  <c r="EG33"/>
  <c r="EG29"/>
  <c r="EG25"/>
  <c r="EG21"/>
  <c r="EG40"/>
  <c r="EG36"/>
  <c r="EG32"/>
  <c r="EG24"/>
  <c r="EG20"/>
  <c r="EI28"/>
  <c r="EI31"/>
  <c r="EI27"/>
  <c r="EI38"/>
  <c r="EI41"/>
  <c r="EI37"/>
  <c r="EI33"/>
  <c r="EI29"/>
  <c r="EI25"/>
  <c r="EI21"/>
  <c r="EI40"/>
  <c r="EI36"/>
  <c r="EI32"/>
  <c r="EI24"/>
  <c r="EI20"/>
  <c r="EI39"/>
  <c r="EI35"/>
  <c r="EI23"/>
  <c r="EI19"/>
  <c r="EI42"/>
  <c r="EI34"/>
  <c r="EI30"/>
  <c r="EI26"/>
  <c r="EI22"/>
  <c r="EI18"/>
  <c r="EC31"/>
  <c r="EC27"/>
  <c r="EC38"/>
  <c r="EC28"/>
  <c r="ES41"/>
  <c r="ES37"/>
  <c r="ES33"/>
  <c r="ES29"/>
  <c r="ES25"/>
  <c r="ES21"/>
  <c r="ES35"/>
  <c r="ES23"/>
  <c r="ES40"/>
  <c r="ES36"/>
  <c r="ES32"/>
  <c r="ES24"/>
  <c r="ES20"/>
  <c r="ES39"/>
  <c r="ES19"/>
  <c r="ES42"/>
  <c r="ES34"/>
  <c r="ES30"/>
  <c r="ES26"/>
  <c r="ES22"/>
  <c r="ES18"/>
  <c r="EU31"/>
  <c r="EU27"/>
  <c r="EU38"/>
  <c r="EU28"/>
  <c r="EU39"/>
  <c r="EU35"/>
  <c r="EU23"/>
  <c r="EU19"/>
  <c r="EU33"/>
  <c r="EU25"/>
  <c r="EU21"/>
  <c r="EU42"/>
  <c r="EU34"/>
  <c r="EU30"/>
  <c r="EU26"/>
  <c r="EU22"/>
  <c r="EU18"/>
  <c r="EU37"/>
  <c r="EU29"/>
  <c r="EU40"/>
  <c r="EU36"/>
  <c r="EU32"/>
  <c r="EU24"/>
  <c r="EU20"/>
  <c r="EU41"/>
  <c r="ES28"/>
  <c r="ES31"/>
  <c r="ES38"/>
  <c r="ES27"/>
  <c r="T17" i="4"/>
  <c r="U17" s="1"/>
  <c r="T21"/>
  <c r="U21" s="1"/>
  <c r="T25"/>
  <c r="U25" s="1"/>
  <c r="T29"/>
  <c r="U29" s="1"/>
  <c r="T33"/>
  <c r="U33" s="1"/>
  <c r="T37"/>
  <c r="U37" s="1"/>
  <c r="T16"/>
  <c r="T18"/>
  <c r="U18" s="1"/>
  <c r="T22"/>
  <c r="U22" s="1"/>
  <c r="T26"/>
  <c r="U26" s="1"/>
  <c r="T30"/>
  <c r="U30" s="1"/>
  <c r="T34"/>
  <c r="U34" s="1"/>
  <c r="T38"/>
  <c r="U38" s="1"/>
  <c r="T19"/>
  <c r="U19" s="1"/>
  <c r="T23"/>
  <c r="U23" s="1"/>
  <c r="T27"/>
  <c r="U27" s="1"/>
  <c r="T31"/>
  <c r="U31" s="1"/>
  <c r="T35"/>
  <c r="U35" s="1"/>
  <c r="T39"/>
  <c r="U39" s="1"/>
  <c r="T20"/>
  <c r="U20" s="1"/>
  <c r="T24"/>
  <c r="U24" s="1"/>
  <c r="T28"/>
  <c r="U28" s="1"/>
  <c r="T32"/>
  <c r="U32" s="1"/>
  <c r="T36"/>
  <c r="U36" s="1"/>
  <c r="T40"/>
  <c r="U40" s="1"/>
  <c r="N37"/>
  <c r="N33"/>
  <c r="N21"/>
  <c r="N17"/>
  <c r="N40"/>
  <c r="N32"/>
  <c r="N28"/>
  <c r="N24"/>
  <c r="N20"/>
  <c r="N16"/>
  <c r="N39"/>
  <c r="N35"/>
  <c r="N31"/>
  <c r="N27"/>
  <c r="N23"/>
  <c r="N19"/>
  <c r="N38"/>
  <c r="N34"/>
  <c r="N30"/>
  <c r="N22"/>
  <c r="N18"/>
  <c r="J26"/>
  <c r="J29"/>
  <c r="J25"/>
  <c r="J36"/>
  <c r="H40"/>
  <c r="H32"/>
  <c r="H28"/>
  <c r="H24"/>
  <c r="H20"/>
  <c r="H16"/>
  <c r="H39"/>
  <c r="H35"/>
  <c r="H31"/>
  <c r="H27"/>
  <c r="H23"/>
  <c r="H19"/>
  <c r="H38"/>
  <c r="H34"/>
  <c r="H30"/>
  <c r="H22"/>
  <c r="H18"/>
  <c r="H37"/>
  <c r="H33"/>
  <c r="H21"/>
  <c r="H17"/>
  <c r="L26"/>
  <c r="L29"/>
  <c r="L25"/>
  <c r="L36"/>
  <c r="J39"/>
  <c r="J35"/>
  <c r="J31"/>
  <c r="J27"/>
  <c r="J23"/>
  <c r="J19"/>
  <c r="J38"/>
  <c r="J34"/>
  <c r="J30"/>
  <c r="J22"/>
  <c r="J18"/>
  <c r="J37"/>
  <c r="J33"/>
  <c r="J21"/>
  <c r="J17"/>
  <c r="J40"/>
  <c r="J32"/>
  <c r="J28"/>
  <c r="J24"/>
  <c r="J20"/>
  <c r="J16"/>
  <c r="N29"/>
  <c r="N25"/>
  <c r="N36"/>
  <c r="N26"/>
  <c r="L38"/>
  <c r="L34"/>
  <c r="L30"/>
  <c r="L22"/>
  <c r="L18"/>
  <c r="L37"/>
  <c r="L33"/>
  <c r="L21"/>
  <c r="L17"/>
  <c r="L40"/>
  <c r="L32"/>
  <c r="L28"/>
  <c r="L24"/>
  <c r="L20"/>
  <c r="L16"/>
  <c r="L39"/>
  <c r="L35"/>
  <c r="L31"/>
  <c r="L27"/>
  <c r="L23"/>
  <c r="L19"/>
  <c r="H36"/>
  <c r="H26"/>
  <c r="H29"/>
  <c r="H25"/>
  <c r="J37" i="2"/>
  <c r="J33"/>
  <c r="J29"/>
  <c r="J21"/>
  <c r="J36"/>
  <c r="J32"/>
  <c r="J39"/>
  <c r="J31"/>
  <c r="J27"/>
  <c r="J23"/>
  <c r="J38"/>
  <c r="J34"/>
  <c r="J30"/>
  <c r="J26"/>
  <c r="J22"/>
  <c r="J17"/>
  <c r="J20"/>
  <c r="J16"/>
  <c r="J19"/>
  <c r="J15"/>
  <c r="J18"/>
  <c r="Z37"/>
  <c r="Z33"/>
  <c r="Z29"/>
  <c r="Z21"/>
  <c r="Z17"/>
  <c r="Z36"/>
  <c r="Z32"/>
  <c r="Z20"/>
  <c r="Z16"/>
  <c r="Z39"/>
  <c r="Z31"/>
  <c r="Z27"/>
  <c r="Z23"/>
  <c r="Z19"/>
  <c r="Z15"/>
  <c r="Z38"/>
  <c r="Z34"/>
  <c r="Z30"/>
  <c r="Z26"/>
  <c r="Z22"/>
  <c r="Z18"/>
  <c r="AP37"/>
  <c r="AP33"/>
  <c r="AP29"/>
  <c r="AP21"/>
  <c r="AP17"/>
  <c r="AP36"/>
  <c r="AP32"/>
  <c r="AP20"/>
  <c r="AP16"/>
  <c r="AP39"/>
  <c r="AP31"/>
  <c r="AP27"/>
  <c r="AP23"/>
  <c r="AP19"/>
  <c r="AP15"/>
  <c r="AP38"/>
  <c r="AP34"/>
  <c r="AP30"/>
  <c r="AP26"/>
  <c r="AP22"/>
  <c r="AP18"/>
  <c r="BG39"/>
  <c r="BG31"/>
  <c r="BG27"/>
  <c r="BG23"/>
  <c r="BG19"/>
  <c r="BG15"/>
  <c r="BG38"/>
  <c r="BG34"/>
  <c r="BG30"/>
  <c r="BG26"/>
  <c r="BG22"/>
  <c r="BG18"/>
  <c r="BG37"/>
  <c r="BG33"/>
  <c r="BG29"/>
  <c r="BG21"/>
  <c r="BG17"/>
  <c r="BG36"/>
  <c r="BG32"/>
  <c r="BG20"/>
  <c r="BG16"/>
  <c r="BO39"/>
  <c r="BO31"/>
  <c r="BO27"/>
  <c r="BO23"/>
  <c r="BO19"/>
  <c r="BO15"/>
  <c r="BO38"/>
  <c r="BO34"/>
  <c r="BO30"/>
  <c r="BO26"/>
  <c r="BO22"/>
  <c r="BO18"/>
  <c r="BO37"/>
  <c r="BO33"/>
  <c r="BO29"/>
  <c r="BO21"/>
  <c r="BO17"/>
  <c r="BO36"/>
  <c r="BO20"/>
  <c r="BO32"/>
  <c r="BO16"/>
  <c r="BW38"/>
  <c r="BW34"/>
  <c r="BW30"/>
  <c r="BW26"/>
  <c r="BW22"/>
  <c r="BW18"/>
  <c r="BW37"/>
  <c r="BW33"/>
  <c r="BW29"/>
  <c r="BW21"/>
  <c r="BW17"/>
  <c r="BW36"/>
  <c r="BW32"/>
  <c r="BW20"/>
  <c r="BW16"/>
  <c r="BW39"/>
  <c r="BW31"/>
  <c r="BW27"/>
  <c r="BW23"/>
  <c r="BW19"/>
  <c r="BW15"/>
  <c r="CM36"/>
  <c r="CM32"/>
  <c r="CM20"/>
  <c r="CM16"/>
  <c r="CM39"/>
  <c r="CM31"/>
  <c r="CM27"/>
  <c r="CM23"/>
  <c r="CM19"/>
  <c r="CM15"/>
  <c r="CM38"/>
  <c r="CM34"/>
  <c r="CM30"/>
  <c r="CM26"/>
  <c r="CM22"/>
  <c r="CM18"/>
  <c r="CM37"/>
  <c r="CM33"/>
  <c r="CM29"/>
  <c r="CM21"/>
  <c r="CM17"/>
  <c r="CU36"/>
  <c r="CU32"/>
  <c r="CU20"/>
  <c r="CU16"/>
  <c r="CU39"/>
  <c r="CU31"/>
  <c r="CU27"/>
  <c r="CU23"/>
  <c r="CU19"/>
  <c r="CU15"/>
  <c r="CU38"/>
  <c r="CU34"/>
  <c r="CU30"/>
  <c r="CU26"/>
  <c r="CU22"/>
  <c r="CU18"/>
  <c r="CU37"/>
  <c r="CU33"/>
  <c r="CU29"/>
  <c r="CU21"/>
  <c r="CU17"/>
  <c r="DT38"/>
  <c r="DT34"/>
  <c r="DT30"/>
  <c r="DT26"/>
  <c r="DT22"/>
  <c r="DT18"/>
  <c r="DT37"/>
  <c r="DT33"/>
  <c r="DT29"/>
  <c r="DT21"/>
  <c r="DT17"/>
  <c r="DT36"/>
  <c r="DT32"/>
  <c r="DT20"/>
  <c r="DT16"/>
  <c r="DT39"/>
  <c r="DT31"/>
  <c r="DT27"/>
  <c r="DT23"/>
  <c r="DT19"/>
  <c r="DT15"/>
  <c r="FR37"/>
  <c r="FR33"/>
  <c r="FR29"/>
  <c r="FR21"/>
  <c r="FR17"/>
  <c r="FR36"/>
  <c r="FR32"/>
  <c r="FR20"/>
  <c r="FR16"/>
  <c r="FR39"/>
  <c r="FR31"/>
  <c r="FR27"/>
  <c r="FR23"/>
  <c r="FR19"/>
  <c r="FR15"/>
  <c r="FR38"/>
  <c r="FR34"/>
  <c r="FR30"/>
  <c r="FR26"/>
  <c r="FR22"/>
  <c r="FR18"/>
  <c r="HA37"/>
  <c r="HA33"/>
  <c r="HA29"/>
  <c r="HA21"/>
  <c r="HA17"/>
  <c r="HA36"/>
  <c r="HA32"/>
  <c r="HA20"/>
  <c r="HA16"/>
  <c r="HA39"/>
  <c r="HA31"/>
  <c r="HA27"/>
  <c r="HA23"/>
  <c r="HA19"/>
  <c r="HA15"/>
  <c r="HA38"/>
  <c r="HA34"/>
  <c r="HA30"/>
  <c r="HA26"/>
  <c r="HA22"/>
  <c r="HA18"/>
  <c r="HI38"/>
  <c r="HI34"/>
  <c r="HI30"/>
  <c r="HI26"/>
  <c r="HI22"/>
  <c r="HI18"/>
  <c r="HI36"/>
  <c r="HI32"/>
  <c r="HI20"/>
  <c r="HI16"/>
  <c r="HI27"/>
  <c r="HI19"/>
  <c r="HI33"/>
  <c r="HI17"/>
  <c r="HI39"/>
  <c r="HI31"/>
  <c r="HI23"/>
  <c r="HI15"/>
  <c r="HI37"/>
  <c r="HI29"/>
  <c r="HI21"/>
  <c r="HR37"/>
  <c r="HR33"/>
  <c r="HR29"/>
  <c r="HR21"/>
  <c r="HR17"/>
  <c r="HR36"/>
  <c r="HR32"/>
  <c r="HR20"/>
  <c r="HR16"/>
  <c r="HR39"/>
  <c r="HR31"/>
  <c r="HR27"/>
  <c r="HR23"/>
  <c r="HR19"/>
  <c r="HR15"/>
  <c r="HR38"/>
  <c r="HR34"/>
  <c r="HR30"/>
  <c r="HR26"/>
  <c r="HR22"/>
  <c r="HR18"/>
  <c r="HZ39"/>
  <c r="HZ31"/>
  <c r="HZ27"/>
  <c r="HZ23"/>
  <c r="HZ19"/>
  <c r="HZ15"/>
  <c r="HZ38"/>
  <c r="HZ34"/>
  <c r="HZ30"/>
  <c r="HZ26"/>
  <c r="HZ22"/>
  <c r="HZ18"/>
  <c r="HZ37"/>
  <c r="HZ33"/>
  <c r="HZ29"/>
  <c r="HZ21"/>
  <c r="HZ17"/>
  <c r="HZ36"/>
  <c r="HZ32"/>
  <c r="HZ20"/>
  <c r="HZ16"/>
  <c r="IH39"/>
  <c r="IH31"/>
  <c r="IH27"/>
  <c r="IH23"/>
  <c r="IH19"/>
  <c r="IH15"/>
  <c r="IH38"/>
  <c r="IH34"/>
  <c r="IH30"/>
  <c r="IH26"/>
  <c r="IH22"/>
  <c r="IH18"/>
  <c r="IH37"/>
  <c r="IH33"/>
  <c r="IH29"/>
  <c r="IH21"/>
  <c r="IH17"/>
  <c r="IH36"/>
  <c r="IH32"/>
  <c r="IH20"/>
  <c r="IH16"/>
  <c r="IR39"/>
  <c r="IR38"/>
  <c r="IR34"/>
  <c r="IR30"/>
  <c r="IR26"/>
  <c r="IR22"/>
  <c r="IR18"/>
  <c r="IR37"/>
  <c r="IR36"/>
  <c r="IR32"/>
  <c r="IR20"/>
  <c r="IR16"/>
  <c r="IR27"/>
  <c r="IR19"/>
  <c r="IR33"/>
  <c r="IR17"/>
  <c r="IR31"/>
  <c r="IR23"/>
  <c r="IR15"/>
  <c r="IR29"/>
  <c r="IR21"/>
  <c r="IZ39"/>
  <c r="IZ31"/>
  <c r="IZ27"/>
  <c r="IZ23"/>
  <c r="IZ19"/>
  <c r="IZ15"/>
  <c r="IZ38"/>
  <c r="IZ34"/>
  <c r="IZ30"/>
  <c r="IZ26"/>
  <c r="IZ22"/>
  <c r="IZ18"/>
  <c r="IZ37"/>
  <c r="IZ33"/>
  <c r="IZ29"/>
  <c r="IZ21"/>
  <c r="IZ17"/>
  <c r="IZ36"/>
  <c r="IZ32"/>
  <c r="IZ20"/>
  <c r="IZ16"/>
  <c r="JH39"/>
  <c r="JH31"/>
  <c r="JH27"/>
  <c r="JH23"/>
  <c r="JH19"/>
  <c r="JH15"/>
  <c r="JH38"/>
  <c r="JH34"/>
  <c r="JH30"/>
  <c r="JH26"/>
  <c r="JH22"/>
  <c r="JH18"/>
  <c r="JH37"/>
  <c r="JH33"/>
  <c r="JH29"/>
  <c r="JH21"/>
  <c r="JH17"/>
  <c r="JH36"/>
  <c r="JH32"/>
  <c r="JH20"/>
  <c r="JH16"/>
  <c r="KA38"/>
  <c r="KA34"/>
  <c r="KA30"/>
  <c r="KA26"/>
  <c r="KA22"/>
  <c r="KA18"/>
  <c r="KA37"/>
  <c r="KA33"/>
  <c r="KA29"/>
  <c r="KA21"/>
  <c r="KA17"/>
  <c r="KA36"/>
  <c r="KA32"/>
  <c r="KA20"/>
  <c r="KA16"/>
  <c r="KA39"/>
  <c r="KA31"/>
  <c r="KA27"/>
  <c r="KA23"/>
  <c r="KA19"/>
  <c r="KA15"/>
  <c r="KN37"/>
  <c r="KN33"/>
  <c r="KN29"/>
  <c r="KN21"/>
  <c r="KN17"/>
  <c r="KN36"/>
  <c r="KN32"/>
  <c r="KN20"/>
  <c r="KN16"/>
  <c r="KN39"/>
  <c r="KN31"/>
  <c r="KN27"/>
  <c r="KN23"/>
  <c r="KN19"/>
  <c r="KN15"/>
  <c r="KN38"/>
  <c r="KN34"/>
  <c r="KN30"/>
  <c r="KN26"/>
  <c r="KN22"/>
  <c r="KN18"/>
  <c r="KX39"/>
  <c r="KX31"/>
  <c r="KX27"/>
  <c r="KX23"/>
  <c r="KX19"/>
  <c r="KX15"/>
  <c r="KX38"/>
  <c r="KX34"/>
  <c r="KX30"/>
  <c r="KX26"/>
  <c r="KX22"/>
  <c r="KX18"/>
  <c r="KX37"/>
  <c r="KX33"/>
  <c r="KX29"/>
  <c r="KX21"/>
  <c r="KX17"/>
  <c r="KX36"/>
  <c r="KX32"/>
  <c r="KX20"/>
  <c r="KX16"/>
  <c r="F25"/>
  <c r="F40"/>
  <c r="F28"/>
  <c r="F24"/>
  <c r="F35"/>
  <c r="N25"/>
  <c r="N40"/>
  <c r="N28"/>
  <c r="N24"/>
  <c r="N35"/>
  <c r="V25"/>
  <c r="V40"/>
  <c r="V28"/>
  <c r="V24"/>
  <c r="V35"/>
  <c r="AD25"/>
  <c r="AD40"/>
  <c r="AD28"/>
  <c r="AD24"/>
  <c r="AD35"/>
  <c r="AL25"/>
  <c r="AL40"/>
  <c r="AL28"/>
  <c r="AL24"/>
  <c r="AL35"/>
  <c r="AT25"/>
  <c r="AT40"/>
  <c r="AT28"/>
  <c r="AT24"/>
  <c r="AT35"/>
  <c r="BC35"/>
  <c r="BC25"/>
  <c r="BC40"/>
  <c r="BC28"/>
  <c r="BC24"/>
  <c r="BK40"/>
  <c r="BK25"/>
  <c r="BK35"/>
  <c r="BK28"/>
  <c r="BK24"/>
  <c r="BS40"/>
  <c r="BS28"/>
  <c r="BS24"/>
  <c r="BS35"/>
  <c r="BS25"/>
  <c r="CA25"/>
  <c r="CA40"/>
  <c r="CA28"/>
  <c r="CA24"/>
  <c r="CA35"/>
  <c r="CI25"/>
  <c r="CI40"/>
  <c r="CI28"/>
  <c r="CI24"/>
  <c r="CI35"/>
  <c r="CQ40"/>
  <c r="CQ28"/>
  <c r="CQ24"/>
  <c r="CQ35"/>
  <c r="CQ25"/>
  <c r="DH25"/>
  <c r="DH40"/>
  <c r="DH28"/>
  <c r="DH24"/>
  <c r="DH35"/>
  <c r="EG25"/>
  <c r="EG40"/>
  <c r="EG28"/>
  <c r="EG24"/>
  <c r="EG35"/>
  <c r="FE40"/>
  <c r="FE28"/>
  <c r="FE24"/>
  <c r="FE35"/>
  <c r="FE25"/>
  <c r="FN40"/>
  <c r="FN35"/>
  <c r="FN28"/>
  <c r="FN24"/>
  <c r="FN25"/>
  <c r="FV25"/>
  <c r="FV40"/>
  <c r="FV28"/>
  <c r="FV24"/>
  <c r="FV35"/>
  <c r="GD35"/>
  <c r="GD25"/>
  <c r="GD40"/>
  <c r="GD28"/>
  <c r="GD24"/>
  <c r="HE40"/>
  <c r="HE28"/>
  <c r="HE25"/>
  <c r="HE24"/>
  <c r="HE35"/>
  <c r="HM35"/>
  <c r="HM25"/>
  <c r="HM40"/>
  <c r="HM28"/>
  <c r="HM24"/>
  <c r="HV35"/>
  <c r="HV25"/>
  <c r="HV40"/>
  <c r="HV28"/>
  <c r="HV24"/>
  <c r="ID35"/>
  <c r="ID25"/>
  <c r="ID40"/>
  <c r="ID28"/>
  <c r="ID24"/>
  <c r="IN35"/>
  <c r="IN25"/>
  <c r="IN40"/>
  <c r="IN28"/>
  <c r="IN24"/>
  <c r="IV35"/>
  <c r="IV25"/>
  <c r="IV40"/>
  <c r="IV28"/>
  <c r="IV24"/>
  <c r="JD35"/>
  <c r="JD25"/>
  <c r="JD40"/>
  <c r="JD28"/>
  <c r="JD24"/>
  <c r="JW35"/>
  <c r="JW25"/>
  <c r="JW40"/>
  <c r="JW28"/>
  <c r="JW24"/>
  <c r="KG35"/>
  <c r="KG25"/>
  <c r="KG40"/>
  <c r="KG28"/>
  <c r="KG24"/>
  <c r="KR25"/>
  <c r="KR40"/>
  <c r="KR28"/>
  <c r="KR24"/>
  <c r="KR35"/>
  <c r="LB35"/>
  <c r="LB25"/>
  <c r="LB40"/>
  <c r="LB28"/>
  <c r="LB24"/>
  <c r="L39"/>
  <c r="L31"/>
  <c r="L27"/>
  <c r="L23"/>
  <c r="L19"/>
  <c r="L15"/>
  <c r="L38"/>
  <c r="L34"/>
  <c r="L30"/>
  <c r="L26"/>
  <c r="L22"/>
  <c r="L18"/>
  <c r="L37"/>
  <c r="L33"/>
  <c r="L29"/>
  <c r="L21"/>
  <c r="L17"/>
  <c r="L36"/>
  <c r="L32"/>
  <c r="L20"/>
  <c r="L16"/>
  <c r="T39"/>
  <c r="T31"/>
  <c r="T27"/>
  <c r="T23"/>
  <c r="T19"/>
  <c r="T15"/>
  <c r="T38"/>
  <c r="T34"/>
  <c r="T30"/>
  <c r="T26"/>
  <c r="T22"/>
  <c r="T18"/>
  <c r="T37"/>
  <c r="T33"/>
  <c r="T29"/>
  <c r="T21"/>
  <c r="T17"/>
  <c r="T36"/>
  <c r="T32"/>
  <c r="T20"/>
  <c r="T16"/>
  <c r="AB39"/>
  <c r="AB31"/>
  <c r="AB27"/>
  <c r="AB23"/>
  <c r="AB19"/>
  <c r="AB15"/>
  <c r="AB38"/>
  <c r="AB34"/>
  <c r="AB30"/>
  <c r="AB26"/>
  <c r="AB22"/>
  <c r="AB18"/>
  <c r="AB37"/>
  <c r="AB33"/>
  <c r="AB29"/>
  <c r="AB21"/>
  <c r="AB17"/>
  <c r="AB36"/>
  <c r="AB32"/>
  <c r="AB20"/>
  <c r="AB16"/>
  <c r="AJ39"/>
  <c r="AJ31"/>
  <c r="AJ27"/>
  <c r="AJ23"/>
  <c r="AJ19"/>
  <c r="AJ15"/>
  <c r="AJ38"/>
  <c r="AJ34"/>
  <c r="AJ30"/>
  <c r="AJ26"/>
  <c r="AJ22"/>
  <c r="AJ18"/>
  <c r="AJ37"/>
  <c r="AJ33"/>
  <c r="AJ29"/>
  <c r="AJ21"/>
  <c r="AJ17"/>
  <c r="AJ36"/>
  <c r="AJ32"/>
  <c r="AJ20"/>
  <c r="AJ16"/>
  <c r="AR39"/>
  <c r="AR31"/>
  <c r="AR27"/>
  <c r="AR23"/>
  <c r="AR19"/>
  <c r="AR15"/>
  <c r="AR38"/>
  <c r="AR34"/>
  <c r="AR30"/>
  <c r="AR26"/>
  <c r="AR22"/>
  <c r="AR18"/>
  <c r="AR37"/>
  <c r="AR33"/>
  <c r="AR29"/>
  <c r="AR21"/>
  <c r="AR17"/>
  <c r="AR36"/>
  <c r="AR32"/>
  <c r="AR20"/>
  <c r="AR16"/>
  <c r="BA37"/>
  <c r="BA33"/>
  <c r="BA29"/>
  <c r="BA21"/>
  <c r="BA17"/>
  <c r="BA36"/>
  <c r="BA32"/>
  <c r="BA20"/>
  <c r="BA16"/>
  <c r="BA39"/>
  <c r="BA31"/>
  <c r="BA27"/>
  <c r="BA23"/>
  <c r="BA19"/>
  <c r="BA15"/>
  <c r="BA38"/>
  <c r="BA34"/>
  <c r="BA30"/>
  <c r="BA26"/>
  <c r="BA22"/>
  <c r="BA18"/>
  <c r="BI37"/>
  <c r="BI33"/>
  <c r="BI29"/>
  <c r="BI21"/>
  <c r="BI17"/>
  <c r="BI36"/>
  <c r="BI32"/>
  <c r="BI20"/>
  <c r="BI16"/>
  <c r="BI39"/>
  <c r="BI31"/>
  <c r="BI27"/>
  <c r="BI23"/>
  <c r="BI19"/>
  <c r="BI15"/>
  <c r="BI38"/>
  <c r="BI34"/>
  <c r="BI30"/>
  <c r="BI26"/>
  <c r="BI22"/>
  <c r="BI18"/>
  <c r="BQ38"/>
  <c r="BQ34"/>
  <c r="BQ30"/>
  <c r="BQ26"/>
  <c r="BQ37"/>
  <c r="BQ33"/>
  <c r="BQ29"/>
  <c r="BQ21"/>
  <c r="BQ17"/>
  <c r="BQ36"/>
  <c r="BQ32"/>
  <c r="BQ20"/>
  <c r="BQ16"/>
  <c r="BQ39"/>
  <c r="BQ31"/>
  <c r="BQ27"/>
  <c r="BQ23"/>
  <c r="BQ19"/>
  <c r="BQ15"/>
  <c r="BQ22"/>
  <c r="BQ18"/>
  <c r="BY36"/>
  <c r="BY32"/>
  <c r="BY20"/>
  <c r="BY16"/>
  <c r="BY39"/>
  <c r="BY31"/>
  <c r="BY27"/>
  <c r="BY23"/>
  <c r="BY19"/>
  <c r="BY15"/>
  <c r="BY38"/>
  <c r="BY34"/>
  <c r="BY30"/>
  <c r="BY26"/>
  <c r="BY22"/>
  <c r="BY18"/>
  <c r="BY37"/>
  <c r="BY33"/>
  <c r="BY29"/>
  <c r="BY21"/>
  <c r="BY17"/>
  <c r="CO38"/>
  <c r="CO34"/>
  <c r="CO30"/>
  <c r="CO26"/>
  <c r="CO22"/>
  <c r="CO18"/>
  <c r="CO37"/>
  <c r="CO33"/>
  <c r="CO29"/>
  <c r="CO21"/>
  <c r="CO17"/>
  <c r="CO36"/>
  <c r="CO32"/>
  <c r="CO20"/>
  <c r="CO16"/>
  <c r="CO39"/>
  <c r="CO31"/>
  <c r="CO27"/>
  <c r="CO23"/>
  <c r="CO19"/>
  <c r="CO15"/>
  <c r="CW38"/>
  <c r="CW34"/>
  <c r="CW30"/>
  <c r="CW26"/>
  <c r="CW22"/>
  <c r="CW18"/>
  <c r="CW37"/>
  <c r="CW33"/>
  <c r="CW29"/>
  <c r="CW21"/>
  <c r="CW17"/>
  <c r="CW36"/>
  <c r="CW32"/>
  <c r="CW20"/>
  <c r="CW16"/>
  <c r="CW39"/>
  <c r="CW31"/>
  <c r="CW27"/>
  <c r="CW23"/>
  <c r="CW19"/>
  <c r="CW15"/>
  <c r="EM36"/>
  <c r="EM32"/>
  <c r="EM20"/>
  <c r="EM16"/>
  <c r="EM39"/>
  <c r="EM31"/>
  <c r="EM27"/>
  <c r="EM23"/>
  <c r="EM19"/>
  <c r="EM15"/>
  <c r="EM38"/>
  <c r="EM34"/>
  <c r="EM30"/>
  <c r="EM26"/>
  <c r="EM22"/>
  <c r="EM18"/>
  <c r="EM37"/>
  <c r="EM33"/>
  <c r="EM29"/>
  <c r="EM21"/>
  <c r="EM17"/>
  <c r="FL38"/>
  <c r="FL34"/>
  <c r="FL30"/>
  <c r="FL26"/>
  <c r="FL22"/>
  <c r="FL18"/>
  <c r="FL37"/>
  <c r="FL33"/>
  <c r="FL29"/>
  <c r="FL21"/>
  <c r="FL17"/>
  <c r="FL36"/>
  <c r="FL32"/>
  <c r="FL20"/>
  <c r="FL16"/>
  <c r="FL39"/>
  <c r="FL31"/>
  <c r="FL27"/>
  <c r="FL23"/>
  <c r="FL19"/>
  <c r="FL15"/>
  <c r="FT39"/>
  <c r="FT31"/>
  <c r="FT27"/>
  <c r="FT23"/>
  <c r="FT19"/>
  <c r="FT15"/>
  <c r="FT38"/>
  <c r="FT34"/>
  <c r="FT30"/>
  <c r="FT26"/>
  <c r="FT22"/>
  <c r="FT18"/>
  <c r="FT37"/>
  <c r="FT33"/>
  <c r="FT29"/>
  <c r="FT21"/>
  <c r="FT17"/>
  <c r="FT36"/>
  <c r="FT32"/>
  <c r="FT20"/>
  <c r="FT16"/>
  <c r="GB37"/>
  <c r="GB33"/>
  <c r="GB29"/>
  <c r="GB21"/>
  <c r="GB17"/>
  <c r="GB36"/>
  <c r="GB32"/>
  <c r="GB20"/>
  <c r="GB16"/>
  <c r="GB39"/>
  <c r="GB31"/>
  <c r="GB27"/>
  <c r="GB23"/>
  <c r="GB19"/>
  <c r="GB15"/>
  <c r="GB38"/>
  <c r="GB34"/>
  <c r="GB30"/>
  <c r="GB26"/>
  <c r="GB22"/>
  <c r="GB18"/>
  <c r="GJ37"/>
  <c r="GJ33"/>
  <c r="GJ29"/>
  <c r="GJ21"/>
  <c r="GJ17"/>
  <c r="GJ36"/>
  <c r="GJ32"/>
  <c r="GJ20"/>
  <c r="GJ16"/>
  <c r="GJ39"/>
  <c r="GJ31"/>
  <c r="GJ27"/>
  <c r="GJ23"/>
  <c r="GJ19"/>
  <c r="GJ15"/>
  <c r="GJ38"/>
  <c r="GJ34"/>
  <c r="GJ30"/>
  <c r="GJ26"/>
  <c r="GJ22"/>
  <c r="GJ18"/>
  <c r="HC39"/>
  <c r="HC31"/>
  <c r="HC27"/>
  <c r="HC23"/>
  <c r="HC19"/>
  <c r="HC15"/>
  <c r="HC38"/>
  <c r="HC34"/>
  <c r="HC30"/>
  <c r="HC26"/>
  <c r="HC22"/>
  <c r="HC18"/>
  <c r="HC37"/>
  <c r="HC33"/>
  <c r="HC29"/>
  <c r="HC21"/>
  <c r="HC17"/>
  <c r="HC36"/>
  <c r="HC32"/>
  <c r="HC20"/>
  <c r="HC16"/>
  <c r="HK37"/>
  <c r="HK33"/>
  <c r="HK29"/>
  <c r="HK21"/>
  <c r="HK17"/>
  <c r="HK36"/>
  <c r="HK32"/>
  <c r="HK20"/>
  <c r="HK16"/>
  <c r="HK39"/>
  <c r="HK31"/>
  <c r="HK27"/>
  <c r="HK23"/>
  <c r="HK19"/>
  <c r="HK38"/>
  <c r="HK34"/>
  <c r="HK30"/>
  <c r="HK26"/>
  <c r="HK22"/>
  <c r="HK18"/>
  <c r="HK15"/>
  <c r="IB37"/>
  <c r="IB33"/>
  <c r="IB29"/>
  <c r="IB21"/>
  <c r="IB17"/>
  <c r="IB36"/>
  <c r="IB32"/>
  <c r="IB20"/>
  <c r="IB16"/>
  <c r="IB39"/>
  <c r="IB31"/>
  <c r="IB27"/>
  <c r="IB23"/>
  <c r="IB19"/>
  <c r="IB15"/>
  <c r="IB38"/>
  <c r="IB34"/>
  <c r="IB30"/>
  <c r="IB26"/>
  <c r="IB22"/>
  <c r="IB18"/>
  <c r="IL37"/>
  <c r="IL33"/>
  <c r="IL29"/>
  <c r="IL21"/>
  <c r="IL17"/>
  <c r="IL36"/>
  <c r="IL32"/>
  <c r="IL20"/>
  <c r="IL16"/>
  <c r="IL39"/>
  <c r="IL31"/>
  <c r="IL27"/>
  <c r="IL23"/>
  <c r="IL19"/>
  <c r="IL15"/>
  <c r="IL38"/>
  <c r="IL34"/>
  <c r="IL30"/>
  <c r="IL26"/>
  <c r="IL22"/>
  <c r="IL18"/>
  <c r="IT37"/>
  <c r="IT33"/>
  <c r="IT29"/>
  <c r="IT21"/>
  <c r="IT17"/>
  <c r="IT36"/>
  <c r="IT32"/>
  <c r="IT20"/>
  <c r="IT16"/>
  <c r="IT39"/>
  <c r="IT31"/>
  <c r="IT27"/>
  <c r="IT23"/>
  <c r="IT19"/>
  <c r="IT15"/>
  <c r="IT38"/>
  <c r="IT34"/>
  <c r="IT30"/>
  <c r="IT26"/>
  <c r="IT22"/>
  <c r="IT18"/>
  <c r="JB37"/>
  <c r="JB33"/>
  <c r="JB29"/>
  <c r="JB21"/>
  <c r="JB17"/>
  <c r="JB36"/>
  <c r="JB32"/>
  <c r="JB20"/>
  <c r="JB16"/>
  <c r="JB39"/>
  <c r="JB31"/>
  <c r="JB27"/>
  <c r="JB23"/>
  <c r="JB19"/>
  <c r="JB15"/>
  <c r="JB38"/>
  <c r="JB34"/>
  <c r="JB30"/>
  <c r="JB26"/>
  <c r="JB22"/>
  <c r="JB18"/>
  <c r="JJ37"/>
  <c r="JJ33"/>
  <c r="JJ29"/>
  <c r="JJ21"/>
  <c r="JJ17"/>
  <c r="JJ36"/>
  <c r="JJ32"/>
  <c r="JJ20"/>
  <c r="JJ16"/>
  <c r="JJ39"/>
  <c r="JJ31"/>
  <c r="JJ27"/>
  <c r="JJ23"/>
  <c r="JJ19"/>
  <c r="JJ15"/>
  <c r="JJ38"/>
  <c r="JJ34"/>
  <c r="JJ30"/>
  <c r="JJ26"/>
  <c r="JJ22"/>
  <c r="JJ18"/>
  <c r="KE37"/>
  <c r="KE33"/>
  <c r="KE29"/>
  <c r="KE21"/>
  <c r="KE17"/>
  <c r="KE36"/>
  <c r="KE32"/>
  <c r="KE20"/>
  <c r="KE16"/>
  <c r="KE39"/>
  <c r="KE31"/>
  <c r="KE27"/>
  <c r="KE23"/>
  <c r="KE19"/>
  <c r="KE15"/>
  <c r="KE38"/>
  <c r="KE34"/>
  <c r="KE30"/>
  <c r="KE26"/>
  <c r="KE22"/>
  <c r="KE18"/>
  <c r="KP39"/>
  <c r="KP31"/>
  <c r="KP27"/>
  <c r="KP23"/>
  <c r="KP19"/>
  <c r="KP15"/>
  <c r="KP38"/>
  <c r="KP34"/>
  <c r="KP30"/>
  <c r="KP26"/>
  <c r="KP22"/>
  <c r="KP18"/>
  <c r="KP37"/>
  <c r="KP33"/>
  <c r="KP29"/>
  <c r="KP21"/>
  <c r="KP17"/>
  <c r="KP36"/>
  <c r="KP32"/>
  <c r="KP20"/>
  <c r="KP16"/>
  <c r="KZ37"/>
  <c r="KZ33"/>
  <c r="KZ29"/>
  <c r="KZ21"/>
  <c r="KZ17"/>
  <c r="KZ36"/>
  <c r="KZ32"/>
  <c r="KZ20"/>
  <c r="KZ16"/>
  <c r="KZ39"/>
  <c r="KZ31"/>
  <c r="KZ27"/>
  <c r="KZ23"/>
  <c r="KZ19"/>
  <c r="KZ15"/>
  <c r="KZ38"/>
  <c r="KZ34"/>
  <c r="KZ30"/>
  <c r="KZ26"/>
  <c r="KZ22"/>
  <c r="KZ18"/>
  <c r="H35"/>
  <c r="H25"/>
  <c r="H40"/>
  <c r="H28"/>
  <c r="H24"/>
  <c r="P35"/>
  <c r="P25"/>
  <c r="P40"/>
  <c r="P28"/>
  <c r="P24"/>
  <c r="X35"/>
  <c r="X25"/>
  <c r="X40"/>
  <c r="X28"/>
  <c r="X24"/>
  <c r="AF35"/>
  <c r="AF25"/>
  <c r="AF40"/>
  <c r="AF28"/>
  <c r="AF24"/>
  <c r="AN35"/>
  <c r="AN25"/>
  <c r="AN40"/>
  <c r="AN28"/>
  <c r="AN24"/>
  <c r="AV35"/>
  <c r="AV25"/>
  <c r="AV40"/>
  <c r="AV28"/>
  <c r="AV24"/>
  <c r="BE25"/>
  <c r="BE40"/>
  <c r="BE28"/>
  <c r="BE24"/>
  <c r="BE35"/>
  <c r="BM25"/>
  <c r="BM40"/>
  <c r="BM28"/>
  <c r="BM24"/>
  <c r="BM35"/>
  <c r="CC40"/>
  <c r="CC28"/>
  <c r="CC24"/>
  <c r="CC35"/>
  <c r="CC25"/>
  <c r="CS25"/>
  <c r="CS40"/>
  <c r="CS28"/>
  <c r="CS24"/>
  <c r="CS35"/>
  <c r="DB40"/>
  <c r="DB28"/>
  <c r="DB24"/>
  <c r="DB35"/>
  <c r="DB25"/>
  <c r="DJ40"/>
  <c r="DJ28"/>
  <c r="DJ24"/>
  <c r="DJ35"/>
  <c r="DJ25"/>
  <c r="DZ40"/>
  <c r="DZ28"/>
  <c r="DZ24"/>
  <c r="DZ35"/>
  <c r="DZ25"/>
  <c r="EY25"/>
  <c r="EY40"/>
  <c r="EY28"/>
  <c r="EY24"/>
  <c r="EY35"/>
  <c r="FP35"/>
  <c r="FP25"/>
  <c r="FP40"/>
  <c r="FP28"/>
  <c r="FP24"/>
  <c r="FX35"/>
  <c r="FX25"/>
  <c r="FX40"/>
  <c r="FX28"/>
  <c r="FX24"/>
  <c r="GY35"/>
  <c r="GY25"/>
  <c r="GY40"/>
  <c r="GY28"/>
  <c r="GY24"/>
  <c r="HG40"/>
  <c r="HG28"/>
  <c r="HG24"/>
  <c r="HG35"/>
  <c r="HG25"/>
  <c r="HX25"/>
  <c r="HX40"/>
  <c r="HX28"/>
  <c r="HX24"/>
  <c r="HX35"/>
  <c r="IF25"/>
  <c r="IF40"/>
  <c r="IF28"/>
  <c r="IF24"/>
  <c r="IF35"/>
  <c r="IP40"/>
  <c r="IP25"/>
  <c r="IP35"/>
  <c r="IP28"/>
  <c r="IP24"/>
  <c r="IX25"/>
  <c r="IX40"/>
  <c r="IX28"/>
  <c r="IX24"/>
  <c r="IX35"/>
  <c r="JF25"/>
  <c r="JF40"/>
  <c r="JF28"/>
  <c r="JF24"/>
  <c r="JF35"/>
  <c r="JY40"/>
  <c r="JY28"/>
  <c r="JY24"/>
  <c r="JY35"/>
  <c r="JY25"/>
  <c r="KT35"/>
  <c r="KT25"/>
  <c r="KT40"/>
  <c r="KT28"/>
  <c r="KT24"/>
  <c r="AH37"/>
  <c r="AH33"/>
  <c r="AH29"/>
  <c r="AH21"/>
  <c r="AH17"/>
  <c r="AH36"/>
  <c r="AH32"/>
  <c r="AH20"/>
  <c r="AH16"/>
  <c r="AH39"/>
  <c r="AH31"/>
  <c r="AH27"/>
  <c r="AH23"/>
  <c r="AH19"/>
  <c r="AH15"/>
  <c r="AH38"/>
  <c r="AH34"/>
  <c r="AH30"/>
  <c r="AH26"/>
  <c r="AH22"/>
  <c r="AH18"/>
  <c r="F37"/>
  <c r="F33"/>
  <c r="F29"/>
  <c r="F21"/>
  <c r="F17"/>
  <c r="F36"/>
  <c r="F32"/>
  <c r="F20"/>
  <c r="F16"/>
  <c r="F39"/>
  <c r="F31"/>
  <c r="F27"/>
  <c r="F23"/>
  <c r="F19"/>
  <c r="F15"/>
  <c r="F38"/>
  <c r="F34"/>
  <c r="F30"/>
  <c r="F26"/>
  <c r="F22"/>
  <c r="F18"/>
  <c r="V37"/>
  <c r="V33"/>
  <c r="V29"/>
  <c r="V21"/>
  <c r="V17"/>
  <c r="V36"/>
  <c r="V32"/>
  <c r="V20"/>
  <c r="V16"/>
  <c r="V39"/>
  <c r="V31"/>
  <c r="V27"/>
  <c r="V23"/>
  <c r="V19"/>
  <c r="V15"/>
  <c r="V38"/>
  <c r="V34"/>
  <c r="V30"/>
  <c r="V26"/>
  <c r="V22"/>
  <c r="V18"/>
  <c r="AL37"/>
  <c r="AL33"/>
  <c r="AL29"/>
  <c r="AL21"/>
  <c r="AL17"/>
  <c r="AL36"/>
  <c r="AL32"/>
  <c r="AL20"/>
  <c r="AL16"/>
  <c r="AL39"/>
  <c r="AL31"/>
  <c r="AL27"/>
  <c r="AL23"/>
  <c r="AL19"/>
  <c r="AL15"/>
  <c r="AL38"/>
  <c r="AL34"/>
  <c r="AL30"/>
  <c r="AL26"/>
  <c r="AL22"/>
  <c r="AL18"/>
  <c r="BC39"/>
  <c r="BC31"/>
  <c r="BC27"/>
  <c r="BC23"/>
  <c r="BC19"/>
  <c r="BC15"/>
  <c r="BC38"/>
  <c r="BC34"/>
  <c r="BC30"/>
  <c r="BC26"/>
  <c r="BC22"/>
  <c r="BC18"/>
  <c r="BC37"/>
  <c r="BC33"/>
  <c r="BC29"/>
  <c r="BC21"/>
  <c r="BC17"/>
  <c r="BC36"/>
  <c r="BC32"/>
  <c r="BC20"/>
  <c r="BC16"/>
  <c r="BK38"/>
  <c r="BK34"/>
  <c r="BK37"/>
  <c r="BK33"/>
  <c r="BK29"/>
  <c r="BK32"/>
  <c r="BK27"/>
  <c r="BK23"/>
  <c r="BK19"/>
  <c r="BK15"/>
  <c r="BK39"/>
  <c r="BK31"/>
  <c r="BK26"/>
  <c r="BK22"/>
  <c r="BK18"/>
  <c r="BK36"/>
  <c r="BK30"/>
  <c r="BK21"/>
  <c r="BK17"/>
  <c r="BK20"/>
  <c r="BK16"/>
  <c r="BS36"/>
  <c r="BS32"/>
  <c r="BS20"/>
  <c r="BS16"/>
  <c r="BS39"/>
  <c r="BS31"/>
  <c r="BS27"/>
  <c r="BS23"/>
  <c r="BS19"/>
  <c r="BS15"/>
  <c r="BS38"/>
  <c r="BS34"/>
  <c r="BS30"/>
  <c r="BS26"/>
  <c r="BS22"/>
  <c r="BS18"/>
  <c r="BS37"/>
  <c r="BS33"/>
  <c r="BS29"/>
  <c r="BS21"/>
  <c r="BS17"/>
  <c r="CA38"/>
  <c r="CA34"/>
  <c r="CA30"/>
  <c r="CA26"/>
  <c r="CA22"/>
  <c r="CA18"/>
  <c r="CA37"/>
  <c r="CA33"/>
  <c r="CA29"/>
  <c r="CA21"/>
  <c r="CA17"/>
  <c r="CA36"/>
  <c r="CA32"/>
  <c r="CA20"/>
  <c r="CA16"/>
  <c r="CA39"/>
  <c r="CA31"/>
  <c r="CA27"/>
  <c r="CA23"/>
  <c r="CA19"/>
  <c r="CA15"/>
  <c r="CI38"/>
  <c r="CI34"/>
  <c r="CI30"/>
  <c r="CI26"/>
  <c r="CI22"/>
  <c r="CI18"/>
  <c r="CI37"/>
  <c r="CI33"/>
  <c r="CI29"/>
  <c r="CI21"/>
  <c r="CI17"/>
  <c r="CI36"/>
  <c r="CI32"/>
  <c r="CI20"/>
  <c r="CI16"/>
  <c r="CI39"/>
  <c r="CI31"/>
  <c r="CI27"/>
  <c r="CI23"/>
  <c r="CI19"/>
  <c r="CI15"/>
  <c r="CQ36"/>
  <c r="CQ32"/>
  <c r="CQ20"/>
  <c r="CQ16"/>
  <c r="CQ39"/>
  <c r="CQ31"/>
  <c r="CQ27"/>
  <c r="CQ23"/>
  <c r="CQ19"/>
  <c r="CQ15"/>
  <c r="CQ38"/>
  <c r="CQ34"/>
  <c r="CQ30"/>
  <c r="CQ26"/>
  <c r="CQ22"/>
  <c r="CQ18"/>
  <c r="CQ37"/>
  <c r="CQ33"/>
  <c r="CQ29"/>
  <c r="CQ21"/>
  <c r="CQ17"/>
  <c r="DH38"/>
  <c r="DH34"/>
  <c r="DH30"/>
  <c r="DH26"/>
  <c r="DH22"/>
  <c r="DH18"/>
  <c r="DH37"/>
  <c r="DH33"/>
  <c r="DH29"/>
  <c r="DH21"/>
  <c r="DH17"/>
  <c r="DH36"/>
  <c r="DH32"/>
  <c r="DH20"/>
  <c r="DH16"/>
  <c r="DH39"/>
  <c r="DH31"/>
  <c r="DH27"/>
  <c r="DH23"/>
  <c r="DH19"/>
  <c r="DH15"/>
  <c r="EG38"/>
  <c r="EG34"/>
  <c r="EG30"/>
  <c r="EG26"/>
  <c r="EG22"/>
  <c r="EG18"/>
  <c r="EG37"/>
  <c r="EG33"/>
  <c r="EG29"/>
  <c r="EG21"/>
  <c r="EG17"/>
  <c r="EG36"/>
  <c r="EG32"/>
  <c r="EG20"/>
  <c r="EG16"/>
  <c r="EG39"/>
  <c r="EG31"/>
  <c r="EG27"/>
  <c r="EG23"/>
  <c r="EG19"/>
  <c r="EG15"/>
  <c r="FE36"/>
  <c r="FE32"/>
  <c r="FE20"/>
  <c r="FE16"/>
  <c r="FE39"/>
  <c r="FE31"/>
  <c r="FE27"/>
  <c r="FE23"/>
  <c r="FE19"/>
  <c r="FE15"/>
  <c r="FE38"/>
  <c r="FE34"/>
  <c r="FE30"/>
  <c r="FE26"/>
  <c r="FE22"/>
  <c r="FE18"/>
  <c r="FE37"/>
  <c r="FE33"/>
  <c r="FE29"/>
  <c r="FE21"/>
  <c r="FE17"/>
  <c r="FN37"/>
  <c r="FN33"/>
  <c r="FN36"/>
  <c r="FN39"/>
  <c r="FN31"/>
  <c r="FN38"/>
  <c r="FN34"/>
  <c r="FN20"/>
  <c r="FN16"/>
  <c r="FN32"/>
  <c r="FN27"/>
  <c r="FN23"/>
  <c r="FN19"/>
  <c r="FN15"/>
  <c r="FN30"/>
  <c r="FN26"/>
  <c r="FN22"/>
  <c r="FN18"/>
  <c r="FN29"/>
  <c r="FN21"/>
  <c r="FN17"/>
  <c r="FV37"/>
  <c r="FV33"/>
  <c r="FV29"/>
  <c r="FV21"/>
  <c r="FV17"/>
  <c r="FV36"/>
  <c r="FV32"/>
  <c r="FV20"/>
  <c r="FV16"/>
  <c r="FV39"/>
  <c r="FV31"/>
  <c r="FV27"/>
  <c r="FV23"/>
  <c r="FV19"/>
  <c r="FV15"/>
  <c r="FV38"/>
  <c r="FV34"/>
  <c r="FV30"/>
  <c r="FV26"/>
  <c r="FV22"/>
  <c r="FV18"/>
  <c r="GD39"/>
  <c r="GD31"/>
  <c r="GD27"/>
  <c r="GD23"/>
  <c r="GD19"/>
  <c r="GD15"/>
  <c r="GD38"/>
  <c r="GD34"/>
  <c r="GD30"/>
  <c r="GD26"/>
  <c r="GD22"/>
  <c r="GD18"/>
  <c r="GD37"/>
  <c r="GD33"/>
  <c r="GD29"/>
  <c r="GD21"/>
  <c r="GD17"/>
  <c r="GD36"/>
  <c r="GD32"/>
  <c r="GD20"/>
  <c r="GD16"/>
  <c r="HE38"/>
  <c r="HE34"/>
  <c r="HE30"/>
  <c r="HE36"/>
  <c r="HE32"/>
  <c r="HE39"/>
  <c r="HE31"/>
  <c r="HE21"/>
  <c r="HE17"/>
  <c r="HE37"/>
  <c r="HE29"/>
  <c r="HE20"/>
  <c r="HE16"/>
  <c r="HE27"/>
  <c r="HE23"/>
  <c r="HE19"/>
  <c r="HE15"/>
  <c r="HE33"/>
  <c r="HE26"/>
  <c r="HE22"/>
  <c r="HE18"/>
  <c r="HM39"/>
  <c r="HM31"/>
  <c r="HM27"/>
  <c r="HM23"/>
  <c r="HM19"/>
  <c r="HM15"/>
  <c r="HM38"/>
  <c r="HM34"/>
  <c r="HM30"/>
  <c r="HM26"/>
  <c r="HM22"/>
  <c r="HM18"/>
  <c r="HM37"/>
  <c r="HM33"/>
  <c r="HM29"/>
  <c r="HM21"/>
  <c r="HM17"/>
  <c r="HM36"/>
  <c r="HM32"/>
  <c r="HM20"/>
  <c r="HM16"/>
  <c r="HV39"/>
  <c r="HV31"/>
  <c r="HV27"/>
  <c r="HV23"/>
  <c r="HV19"/>
  <c r="HV15"/>
  <c r="HV38"/>
  <c r="HV34"/>
  <c r="HV30"/>
  <c r="HV26"/>
  <c r="HV22"/>
  <c r="HV18"/>
  <c r="HV37"/>
  <c r="HV33"/>
  <c r="HV29"/>
  <c r="HV21"/>
  <c r="HV17"/>
  <c r="HV36"/>
  <c r="HV32"/>
  <c r="HV20"/>
  <c r="HV16"/>
  <c r="ID39"/>
  <c r="ID31"/>
  <c r="ID27"/>
  <c r="ID23"/>
  <c r="ID19"/>
  <c r="ID15"/>
  <c r="ID38"/>
  <c r="ID34"/>
  <c r="ID30"/>
  <c r="ID26"/>
  <c r="ID22"/>
  <c r="ID18"/>
  <c r="ID37"/>
  <c r="ID33"/>
  <c r="ID29"/>
  <c r="ID21"/>
  <c r="ID17"/>
  <c r="ID36"/>
  <c r="ID32"/>
  <c r="ID20"/>
  <c r="ID16"/>
  <c r="IN39"/>
  <c r="IN31"/>
  <c r="IN27"/>
  <c r="IN23"/>
  <c r="IN19"/>
  <c r="IN15"/>
  <c r="IN38"/>
  <c r="IN34"/>
  <c r="IN30"/>
  <c r="IN26"/>
  <c r="IN22"/>
  <c r="IN18"/>
  <c r="IN37"/>
  <c r="IN33"/>
  <c r="IN29"/>
  <c r="IN21"/>
  <c r="IN17"/>
  <c r="IN36"/>
  <c r="IN32"/>
  <c r="IN20"/>
  <c r="IN16"/>
  <c r="IV39"/>
  <c r="IV31"/>
  <c r="IV27"/>
  <c r="IV23"/>
  <c r="IV19"/>
  <c r="IV15"/>
  <c r="IV38"/>
  <c r="IV34"/>
  <c r="IV30"/>
  <c r="IV26"/>
  <c r="IV22"/>
  <c r="IV18"/>
  <c r="IV37"/>
  <c r="IV33"/>
  <c r="IV29"/>
  <c r="IV21"/>
  <c r="IV17"/>
  <c r="IV36"/>
  <c r="IV32"/>
  <c r="IV20"/>
  <c r="IV16"/>
  <c r="JD39"/>
  <c r="JD31"/>
  <c r="JD27"/>
  <c r="JD23"/>
  <c r="JD19"/>
  <c r="JD15"/>
  <c r="JD38"/>
  <c r="JD34"/>
  <c r="JD30"/>
  <c r="JD26"/>
  <c r="JD22"/>
  <c r="JD18"/>
  <c r="JD37"/>
  <c r="JD33"/>
  <c r="JD29"/>
  <c r="JD21"/>
  <c r="JD17"/>
  <c r="JD36"/>
  <c r="JD32"/>
  <c r="JD20"/>
  <c r="JD16"/>
  <c r="JW39"/>
  <c r="JW31"/>
  <c r="JW27"/>
  <c r="JW23"/>
  <c r="JW19"/>
  <c r="JW15"/>
  <c r="JW38"/>
  <c r="JW34"/>
  <c r="JW30"/>
  <c r="JW26"/>
  <c r="JW22"/>
  <c r="JW18"/>
  <c r="JW37"/>
  <c r="JW33"/>
  <c r="JW29"/>
  <c r="JW21"/>
  <c r="JW17"/>
  <c r="JW36"/>
  <c r="JW32"/>
  <c r="JW20"/>
  <c r="JW16"/>
  <c r="KG39"/>
  <c r="KG31"/>
  <c r="KG27"/>
  <c r="KG23"/>
  <c r="KG19"/>
  <c r="KG15"/>
  <c r="KG38"/>
  <c r="KG34"/>
  <c r="KG30"/>
  <c r="KG26"/>
  <c r="KG22"/>
  <c r="KG18"/>
  <c r="KG37"/>
  <c r="KG33"/>
  <c r="KG29"/>
  <c r="KG21"/>
  <c r="KG17"/>
  <c r="KG36"/>
  <c r="KG32"/>
  <c r="KG20"/>
  <c r="KG16"/>
  <c r="KR37"/>
  <c r="KR33"/>
  <c r="KR29"/>
  <c r="KR21"/>
  <c r="KR17"/>
  <c r="KR36"/>
  <c r="KR32"/>
  <c r="KR20"/>
  <c r="KR16"/>
  <c r="KR39"/>
  <c r="KR31"/>
  <c r="KR27"/>
  <c r="KR23"/>
  <c r="KR19"/>
  <c r="KR15"/>
  <c r="KR38"/>
  <c r="KR34"/>
  <c r="KR30"/>
  <c r="KR26"/>
  <c r="KR22"/>
  <c r="KR18"/>
  <c r="LB39"/>
  <c r="LB31"/>
  <c r="LB27"/>
  <c r="LB23"/>
  <c r="LB19"/>
  <c r="LB15"/>
  <c r="LB38"/>
  <c r="LB34"/>
  <c r="LB30"/>
  <c r="LB26"/>
  <c r="LB22"/>
  <c r="LB18"/>
  <c r="LB37"/>
  <c r="LB33"/>
  <c r="LB29"/>
  <c r="LB21"/>
  <c r="LB17"/>
  <c r="LB36"/>
  <c r="LB32"/>
  <c r="LB20"/>
  <c r="LB16"/>
  <c r="J25"/>
  <c r="J40"/>
  <c r="J28"/>
  <c r="J24"/>
  <c r="J35"/>
  <c r="R25"/>
  <c r="R40"/>
  <c r="R28"/>
  <c r="R24"/>
  <c r="R35"/>
  <c r="Z25"/>
  <c r="Z40"/>
  <c r="Z28"/>
  <c r="Z24"/>
  <c r="Z35"/>
  <c r="AH25"/>
  <c r="AH40"/>
  <c r="AH28"/>
  <c r="AH24"/>
  <c r="AH35"/>
  <c r="AP25"/>
  <c r="AP40"/>
  <c r="AP28"/>
  <c r="AP24"/>
  <c r="AP35"/>
  <c r="BG35"/>
  <c r="BG25"/>
  <c r="BG40"/>
  <c r="BG28"/>
  <c r="BG24"/>
  <c r="BO35"/>
  <c r="BO25"/>
  <c r="BO28"/>
  <c r="BO40"/>
  <c r="BO24"/>
  <c r="BW25"/>
  <c r="BW40"/>
  <c r="BW28"/>
  <c r="BW24"/>
  <c r="BW35"/>
  <c r="CM40"/>
  <c r="CM28"/>
  <c r="CM24"/>
  <c r="CM35"/>
  <c r="CM25"/>
  <c r="CU40"/>
  <c r="CU28"/>
  <c r="CU24"/>
  <c r="CU35"/>
  <c r="CU25"/>
  <c r="DT25"/>
  <c r="DT40"/>
  <c r="DT28"/>
  <c r="DT24"/>
  <c r="DT35"/>
  <c r="FR25"/>
  <c r="FR40"/>
  <c r="FR28"/>
  <c r="FR24"/>
  <c r="FR35"/>
  <c r="HA25"/>
  <c r="HA40"/>
  <c r="HA28"/>
  <c r="HA24"/>
  <c r="HA35"/>
  <c r="HI40"/>
  <c r="HI28"/>
  <c r="HI24"/>
  <c r="HI35"/>
  <c r="HI25"/>
  <c r="HR25"/>
  <c r="HR40"/>
  <c r="HR28"/>
  <c r="HR24"/>
  <c r="HR35"/>
  <c r="HZ35"/>
  <c r="HZ25"/>
  <c r="HZ40"/>
  <c r="HZ28"/>
  <c r="HZ24"/>
  <c r="IH35"/>
  <c r="IH25"/>
  <c r="IH40"/>
  <c r="IH28"/>
  <c r="IH24"/>
  <c r="IR35"/>
  <c r="IR40"/>
  <c r="IR28"/>
  <c r="IR24"/>
  <c r="IR25"/>
  <c r="IZ35"/>
  <c r="IZ25"/>
  <c r="IZ40"/>
  <c r="IZ28"/>
  <c r="IZ24"/>
  <c r="JH35"/>
  <c r="JH25"/>
  <c r="JH40"/>
  <c r="JH28"/>
  <c r="JH24"/>
  <c r="KA40"/>
  <c r="KA25"/>
  <c r="KA28"/>
  <c r="KA24"/>
  <c r="KA35"/>
  <c r="KN25"/>
  <c r="KN40"/>
  <c r="KN28"/>
  <c r="KN24"/>
  <c r="KN35"/>
  <c r="KX35"/>
  <c r="KX25"/>
  <c r="KX40"/>
  <c r="KX28"/>
  <c r="KX24"/>
  <c r="R37"/>
  <c r="R33"/>
  <c r="R29"/>
  <c r="R21"/>
  <c r="R17"/>
  <c r="R36"/>
  <c r="R32"/>
  <c r="R20"/>
  <c r="R16"/>
  <c r="R39"/>
  <c r="R31"/>
  <c r="R27"/>
  <c r="R23"/>
  <c r="R19"/>
  <c r="R15"/>
  <c r="R38"/>
  <c r="R34"/>
  <c r="R30"/>
  <c r="R26"/>
  <c r="R22"/>
  <c r="R18"/>
  <c r="N37"/>
  <c r="N33"/>
  <c r="N29"/>
  <c r="N21"/>
  <c r="N17"/>
  <c r="N36"/>
  <c r="N32"/>
  <c r="N20"/>
  <c r="N16"/>
  <c r="N39"/>
  <c r="N31"/>
  <c r="N27"/>
  <c r="N23"/>
  <c r="N19"/>
  <c r="N15"/>
  <c r="N38"/>
  <c r="N34"/>
  <c r="N30"/>
  <c r="N26"/>
  <c r="N22"/>
  <c r="N18"/>
  <c r="AD37"/>
  <c r="AD33"/>
  <c r="AD29"/>
  <c r="AD21"/>
  <c r="AD17"/>
  <c r="AD36"/>
  <c r="AD32"/>
  <c r="AD20"/>
  <c r="AD16"/>
  <c r="AD39"/>
  <c r="AD31"/>
  <c r="AD27"/>
  <c r="AD23"/>
  <c r="AD19"/>
  <c r="AD15"/>
  <c r="AD38"/>
  <c r="AD34"/>
  <c r="AD30"/>
  <c r="AD26"/>
  <c r="AD22"/>
  <c r="AD18"/>
  <c r="AT37"/>
  <c r="AT33"/>
  <c r="AT29"/>
  <c r="AT21"/>
  <c r="AT17"/>
  <c r="AT36"/>
  <c r="AT32"/>
  <c r="AT20"/>
  <c r="AT16"/>
  <c r="AT39"/>
  <c r="AT31"/>
  <c r="AT27"/>
  <c r="AT23"/>
  <c r="AT19"/>
  <c r="AT15"/>
  <c r="AT38"/>
  <c r="AT34"/>
  <c r="AT30"/>
  <c r="AT26"/>
  <c r="AT22"/>
  <c r="AT18"/>
  <c r="H39"/>
  <c r="H31"/>
  <c r="H27"/>
  <c r="H23"/>
  <c r="H19"/>
  <c r="H15"/>
  <c r="H38"/>
  <c r="H34"/>
  <c r="H30"/>
  <c r="H26"/>
  <c r="H22"/>
  <c r="H18"/>
  <c r="H37"/>
  <c r="H33"/>
  <c r="H29"/>
  <c r="H21"/>
  <c r="H17"/>
  <c r="H36"/>
  <c r="H32"/>
  <c r="H20"/>
  <c r="H16"/>
  <c r="P39"/>
  <c r="P31"/>
  <c r="P27"/>
  <c r="P23"/>
  <c r="P19"/>
  <c r="P15"/>
  <c r="P38"/>
  <c r="P34"/>
  <c r="P30"/>
  <c r="P26"/>
  <c r="P22"/>
  <c r="P18"/>
  <c r="P37"/>
  <c r="P33"/>
  <c r="P29"/>
  <c r="P21"/>
  <c r="P17"/>
  <c r="P36"/>
  <c r="P32"/>
  <c r="P20"/>
  <c r="P16"/>
  <c r="X39"/>
  <c r="X31"/>
  <c r="X27"/>
  <c r="X23"/>
  <c r="X19"/>
  <c r="X15"/>
  <c r="X38"/>
  <c r="X34"/>
  <c r="X30"/>
  <c r="X26"/>
  <c r="X22"/>
  <c r="X18"/>
  <c r="X37"/>
  <c r="X33"/>
  <c r="X29"/>
  <c r="X21"/>
  <c r="X17"/>
  <c r="X36"/>
  <c r="X32"/>
  <c r="X20"/>
  <c r="X16"/>
  <c r="AF39"/>
  <c r="AF31"/>
  <c r="AF27"/>
  <c r="AF23"/>
  <c r="AF19"/>
  <c r="AF15"/>
  <c r="AF38"/>
  <c r="AF34"/>
  <c r="AF30"/>
  <c r="AF26"/>
  <c r="AF22"/>
  <c r="AF18"/>
  <c r="AF37"/>
  <c r="AF33"/>
  <c r="AF29"/>
  <c r="AF21"/>
  <c r="AF17"/>
  <c r="AF36"/>
  <c r="AF32"/>
  <c r="AF20"/>
  <c r="AF16"/>
  <c r="AN39"/>
  <c r="AN31"/>
  <c r="AN27"/>
  <c r="AN23"/>
  <c r="AN19"/>
  <c r="AN15"/>
  <c r="AN38"/>
  <c r="AN34"/>
  <c r="AN30"/>
  <c r="AN26"/>
  <c r="AN22"/>
  <c r="AN18"/>
  <c r="AN37"/>
  <c r="AN33"/>
  <c r="AN29"/>
  <c r="AN21"/>
  <c r="AN17"/>
  <c r="AN36"/>
  <c r="AN32"/>
  <c r="AN20"/>
  <c r="AN16"/>
  <c r="AV39"/>
  <c r="AV31"/>
  <c r="AV27"/>
  <c r="AV23"/>
  <c r="AV19"/>
  <c r="AV15"/>
  <c r="AV38"/>
  <c r="AV34"/>
  <c r="AV30"/>
  <c r="AV26"/>
  <c r="AV22"/>
  <c r="AV18"/>
  <c r="AV37"/>
  <c r="AV33"/>
  <c r="AV29"/>
  <c r="AV21"/>
  <c r="AV17"/>
  <c r="AV36"/>
  <c r="AV32"/>
  <c r="AV20"/>
  <c r="AV16"/>
  <c r="BE37"/>
  <c r="BE33"/>
  <c r="BE29"/>
  <c r="BE21"/>
  <c r="BE17"/>
  <c r="BE36"/>
  <c r="BE32"/>
  <c r="BE20"/>
  <c r="BE16"/>
  <c r="BE39"/>
  <c r="BE31"/>
  <c r="BE27"/>
  <c r="BE23"/>
  <c r="BE19"/>
  <c r="BE15"/>
  <c r="BE38"/>
  <c r="BE34"/>
  <c r="BE30"/>
  <c r="BE26"/>
  <c r="BE22"/>
  <c r="BE18"/>
  <c r="BM37"/>
  <c r="BM33"/>
  <c r="BM29"/>
  <c r="BM21"/>
  <c r="BM17"/>
  <c r="BM36"/>
  <c r="BM32"/>
  <c r="BM20"/>
  <c r="BM16"/>
  <c r="BM39"/>
  <c r="BM31"/>
  <c r="BM27"/>
  <c r="BM23"/>
  <c r="BM19"/>
  <c r="BM15"/>
  <c r="BM30"/>
  <c r="BM26"/>
  <c r="BM38"/>
  <c r="BM22"/>
  <c r="BM34"/>
  <c r="BM18"/>
  <c r="CC36"/>
  <c r="CC32"/>
  <c r="CC20"/>
  <c r="CC16"/>
  <c r="CC39"/>
  <c r="CC31"/>
  <c r="CC27"/>
  <c r="CC23"/>
  <c r="CC19"/>
  <c r="CC15"/>
  <c r="CC38"/>
  <c r="CC34"/>
  <c r="CC30"/>
  <c r="CC26"/>
  <c r="CC22"/>
  <c r="CC18"/>
  <c r="CC37"/>
  <c r="CC33"/>
  <c r="CC29"/>
  <c r="CC21"/>
  <c r="CC17"/>
  <c r="CS38"/>
  <c r="CS34"/>
  <c r="CS30"/>
  <c r="CS26"/>
  <c r="CS22"/>
  <c r="CS18"/>
  <c r="CS37"/>
  <c r="CS33"/>
  <c r="CS29"/>
  <c r="CS21"/>
  <c r="CS17"/>
  <c r="CS36"/>
  <c r="CS32"/>
  <c r="CS20"/>
  <c r="CS16"/>
  <c r="CS39"/>
  <c r="CS31"/>
  <c r="CS27"/>
  <c r="CS23"/>
  <c r="CS19"/>
  <c r="CS15"/>
  <c r="DB36"/>
  <c r="DB32"/>
  <c r="DB20"/>
  <c r="DB16"/>
  <c r="DB39"/>
  <c r="DB31"/>
  <c r="DB27"/>
  <c r="DB23"/>
  <c r="DB19"/>
  <c r="DB15"/>
  <c r="DB38"/>
  <c r="DB34"/>
  <c r="DB30"/>
  <c r="DB26"/>
  <c r="DB22"/>
  <c r="DB18"/>
  <c r="DB37"/>
  <c r="DB33"/>
  <c r="DB29"/>
  <c r="DB21"/>
  <c r="DB17"/>
  <c r="DJ36"/>
  <c r="DJ32"/>
  <c r="DJ20"/>
  <c r="DJ16"/>
  <c r="DJ39"/>
  <c r="DJ31"/>
  <c r="DJ27"/>
  <c r="DJ23"/>
  <c r="DJ19"/>
  <c r="DJ15"/>
  <c r="DJ38"/>
  <c r="DJ34"/>
  <c r="DJ30"/>
  <c r="DJ26"/>
  <c r="DJ22"/>
  <c r="DJ18"/>
  <c r="DJ37"/>
  <c r="DJ33"/>
  <c r="DJ29"/>
  <c r="DJ21"/>
  <c r="DJ17"/>
  <c r="DZ36"/>
  <c r="DZ32"/>
  <c r="DZ20"/>
  <c r="DZ16"/>
  <c r="DZ39"/>
  <c r="DZ31"/>
  <c r="DZ27"/>
  <c r="DZ23"/>
  <c r="DZ19"/>
  <c r="DZ15"/>
  <c r="DZ38"/>
  <c r="DZ34"/>
  <c r="DZ30"/>
  <c r="DZ26"/>
  <c r="DZ22"/>
  <c r="DZ18"/>
  <c r="DZ37"/>
  <c r="DZ33"/>
  <c r="DZ29"/>
  <c r="DZ21"/>
  <c r="DZ17"/>
  <c r="EY38"/>
  <c r="EY34"/>
  <c r="EY30"/>
  <c r="EY26"/>
  <c r="EY22"/>
  <c r="EY18"/>
  <c r="EY37"/>
  <c r="EY33"/>
  <c r="EY29"/>
  <c r="EY21"/>
  <c r="EY17"/>
  <c r="EY36"/>
  <c r="EY32"/>
  <c r="EY20"/>
  <c r="EY16"/>
  <c r="EY39"/>
  <c r="EY31"/>
  <c r="EY27"/>
  <c r="EY23"/>
  <c r="EY19"/>
  <c r="EY15"/>
  <c r="FP39"/>
  <c r="FP31"/>
  <c r="FP27"/>
  <c r="FP23"/>
  <c r="FP19"/>
  <c r="FP15"/>
  <c r="FP38"/>
  <c r="FP34"/>
  <c r="FP30"/>
  <c r="FP26"/>
  <c r="FP22"/>
  <c r="FP18"/>
  <c r="FP37"/>
  <c r="FP33"/>
  <c r="FP29"/>
  <c r="FP21"/>
  <c r="FP17"/>
  <c r="FP36"/>
  <c r="FP32"/>
  <c r="FP20"/>
  <c r="FP16"/>
  <c r="FX39"/>
  <c r="FX31"/>
  <c r="FX27"/>
  <c r="FX23"/>
  <c r="FX19"/>
  <c r="FX15"/>
  <c r="FX38"/>
  <c r="FX34"/>
  <c r="FX30"/>
  <c r="FX26"/>
  <c r="FX22"/>
  <c r="FX18"/>
  <c r="FX37"/>
  <c r="FX33"/>
  <c r="FX29"/>
  <c r="FX21"/>
  <c r="FX17"/>
  <c r="FX36"/>
  <c r="FX32"/>
  <c r="FX20"/>
  <c r="FX16"/>
  <c r="GY39"/>
  <c r="GY31"/>
  <c r="GY27"/>
  <c r="GY23"/>
  <c r="GY19"/>
  <c r="GY15"/>
  <c r="GY38"/>
  <c r="GY34"/>
  <c r="GY30"/>
  <c r="GY26"/>
  <c r="GY22"/>
  <c r="GY18"/>
  <c r="GY37"/>
  <c r="GY33"/>
  <c r="GY29"/>
  <c r="GY21"/>
  <c r="GY17"/>
  <c r="GY36"/>
  <c r="GY32"/>
  <c r="GY20"/>
  <c r="GY16"/>
  <c r="HG36"/>
  <c r="HG32"/>
  <c r="HG20"/>
  <c r="HG16"/>
  <c r="HG38"/>
  <c r="HG34"/>
  <c r="HG30"/>
  <c r="HG26"/>
  <c r="HG22"/>
  <c r="HG18"/>
  <c r="HG37"/>
  <c r="HG29"/>
  <c r="HG21"/>
  <c r="HG27"/>
  <c r="HG19"/>
  <c r="HG33"/>
  <c r="HG17"/>
  <c r="HG39"/>
  <c r="HG31"/>
  <c r="HG23"/>
  <c r="HG15"/>
  <c r="HX37"/>
  <c r="HX33"/>
  <c r="HX29"/>
  <c r="HX21"/>
  <c r="HX17"/>
  <c r="HX36"/>
  <c r="HX32"/>
  <c r="HX20"/>
  <c r="HX16"/>
  <c r="HX39"/>
  <c r="HX31"/>
  <c r="HX27"/>
  <c r="HX23"/>
  <c r="HX19"/>
  <c r="HX15"/>
  <c r="HX38"/>
  <c r="HX34"/>
  <c r="HX30"/>
  <c r="HX26"/>
  <c r="HX22"/>
  <c r="HX18"/>
  <c r="IF37"/>
  <c r="IF33"/>
  <c r="IF29"/>
  <c r="IF21"/>
  <c r="IF17"/>
  <c r="IF36"/>
  <c r="IF32"/>
  <c r="IF20"/>
  <c r="IF16"/>
  <c r="IF39"/>
  <c r="IF31"/>
  <c r="IF27"/>
  <c r="IF23"/>
  <c r="IF19"/>
  <c r="IF15"/>
  <c r="IF38"/>
  <c r="IF34"/>
  <c r="IF30"/>
  <c r="IF26"/>
  <c r="IF22"/>
  <c r="IF18"/>
  <c r="IP36"/>
  <c r="IP32"/>
  <c r="IP38"/>
  <c r="IP34"/>
  <c r="IP30"/>
  <c r="IP37"/>
  <c r="IP29"/>
  <c r="IP21"/>
  <c r="IP17"/>
  <c r="IP20"/>
  <c r="IP16"/>
  <c r="IP33"/>
  <c r="IP27"/>
  <c r="IP23"/>
  <c r="IP19"/>
  <c r="IP15"/>
  <c r="IP39"/>
  <c r="IP31"/>
  <c r="IP26"/>
  <c r="IP22"/>
  <c r="IP18"/>
  <c r="IX37"/>
  <c r="IX33"/>
  <c r="IX29"/>
  <c r="IX21"/>
  <c r="IX17"/>
  <c r="IX36"/>
  <c r="IX32"/>
  <c r="IX20"/>
  <c r="IX16"/>
  <c r="IX39"/>
  <c r="IX31"/>
  <c r="IX27"/>
  <c r="IX23"/>
  <c r="IX19"/>
  <c r="IX15"/>
  <c r="IX38"/>
  <c r="IX34"/>
  <c r="IX30"/>
  <c r="IX26"/>
  <c r="IX22"/>
  <c r="IX18"/>
  <c r="JF37"/>
  <c r="JF33"/>
  <c r="JF29"/>
  <c r="JF21"/>
  <c r="JF17"/>
  <c r="JF36"/>
  <c r="JF32"/>
  <c r="JF20"/>
  <c r="JF16"/>
  <c r="JF39"/>
  <c r="JF31"/>
  <c r="JF27"/>
  <c r="JF23"/>
  <c r="JF19"/>
  <c r="JF15"/>
  <c r="JF38"/>
  <c r="JF34"/>
  <c r="JF30"/>
  <c r="JF26"/>
  <c r="JF22"/>
  <c r="JF18"/>
  <c r="JY36"/>
  <c r="JY32"/>
  <c r="JY20"/>
  <c r="JY16"/>
  <c r="JY39"/>
  <c r="JY31"/>
  <c r="JY27"/>
  <c r="JY23"/>
  <c r="JY19"/>
  <c r="JY15"/>
  <c r="JY38"/>
  <c r="JY34"/>
  <c r="JY30"/>
  <c r="JY26"/>
  <c r="JY22"/>
  <c r="JY18"/>
  <c r="JY37"/>
  <c r="JY33"/>
  <c r="JY29"/>
  <c r="JY21"/>
  <c r="JY17"/>
  <c r="KT39"/>
  <c r="KT31"/>
  <c r="KT27"/>
  <c r="KT23"/>
  <c r="KT19"/>
  <c r="KT15"/>
  <c r="KT38"/>
  <c r="KT34"/>
  <c r="KT30"/>
  <c r="KT26"/>
  <c r="KT22"/>
  <c r="KT18"/>
  <c r="KT37"/>
  <c r="KT33"/>
  <c r="KT29"/>
  <c r="KT21"/>
  <c r="KT17"/>
  <c r="KT36"/>
  <c r="KT32"/>
  <c r="KT20"/>
  <c r="KT16"/>
  <c r="D35"/>
  <c r="D25"/>
  <c r="D40"/>
  <c r="D28"/>
  <c r="D24"/>
  <c r="L35"/>
  <c r="L25"/>
  <c r="L40"/>
  <c r="L28"/>
  <c r="L24"/>
  <c r="T35"/>
  <c r="T25"/>
  <c r="T40"/>
  <c r="T28"/>
  <c r="T24"/>
  <c r="AB35"/>
  <c r="AB25"/>
  <c r="AB40"/>
  <c r="AB28"/>
  <c r="AB24"/>
  <c r="AJ35"/>
  <c r="AJ25"/>
  <c r="AJ40"/>
  <c r="AJ28"/>
  <c r="AJ24"/>
  <c r="AR35"/>
  <c r="AR25"/>
  <c r="AR40"/>
  <c r="AR28"/>
  <c r="AR24"/>
  <c r="BA25"/>
  <c r="BA40"/>
  <c r="BA28"/>
  <c r="BA24"/>
  <c r="BA35"/>
  <c r="BI25"/>
  <c r="BI40"/>
  <c r="BI28"/>
  <c r="BI24"/>
  <c r="BI35"/>
  <c r="BQ25"/>
  <c r="BQ40"/>
  <c r="BQ28"/>
  <c r="BQ24"/>
  <c r="BQ35"/>
  <c r="BY40"/>
  <c r="BY28"/>
  <c r="BY24"/>
  <c r="BY35"/>
  <c r="BY25"/>
  <c r="CO25"/>
  <c r="CO40"/>
  <c r="CO28"/>
  <c r="CO24"/>
  <c r="CO35"/>
  <c r="CW25"/>
  <c r="CW40"/>
  <c r="CW28"/>
  <c r="CW24"/>
  <c r="CW35"/>
  <c r="EM40"/>
  <c r="EM28"/>
  <c r="EM24"/>
  <c r="EM35"/>
  <c r="EM25"/>
  <c r="FL25"/>
  <c r="FL40"/>
  <c r="FL28"/>
  <c r="FL24"/>
  <c r="FL35"/>
  <c r="FT35"/>
  <c r="FT25"/>
  <c r="FT40"/>
  <c r="FT28"/>
  <c r="FT24"/>
  <c r="GB25"/>
  <c r="GB40"/>
  <c r="GB28"/>
  <c r="GB24"/>
  <c r="GB35"/>
  <c r="GJ25"/>
  <c r="GJ40"/>
  <c r="GJ28"/>
  <c r="GJ24"/>
  <c r="GJ35"/>
  <c r="HC35"/>
  <c r="HC25"/>
  <c r="HC40"/>
  <c r="HC28"/>
  <c r="HC24"/>
  <c r="HK25"/>
  <c r="HK40"/>
  <c r="HK28"/>
  <c r="HK24"/>
  <c r="HK35"/>
  <c r="IB25"/>
  <c r="IB40"/>
  <c r="IB28"/>
  <c r="IB24"/>
  <c r="IB35"/>
  <c r="IL25"/>
  <c r="IL40"/>
  <c r="IL28"/>
  <c r="IL24"/>
  <c r="IL35"/>
  <c r="IT25"/>
  <c r="IT40"/>
  <c r="IT28"/>
  <c r="IT24"/>
  <c r="IT35"/>
  <c r="JB25"/>
  <c r="JB40"/>
  <c r="JB28"/>
  <c r="JB24"/>
  <c r="JB35"/>
  <c r="JJ25"/>
  <c r="JJ40"/>
  <c r="JJ28"/>
  <c r="JJ24"/>
  <c r="JJ35"/>
  <c r="KE25"/>
  <c r="KE40"/>
  <c r="KE28"/>
  <c r="KE24"/>
  <c r="KE35"/>
  <c r="KP35"/>
  <c r="KP25"/>
  <c r="KP40"/>
  <c r="KP28"/>
  <c r="KP24"/>
  <c r="KZ25"/>
  <c r="KZ40"/>
  <c r="KZ28"/>
  <c r="KZ24"/>
  <c r="KZ35"/>
  <c r="JT40"/>
  <c r="JT28"/>
  <c r="JT24"/>
  <c r="JT35"/>
  <c r="JT25"/>
  <c r="JP15"/>
  <c r="JP17"/>
  <c r="JP19"/>
  <c r="JP21"/>
  <c r="JP23"/>
  <c r="JP27"/>
  <c r="JP29"/>
  <c r="JP31"/>
  <c r="JP33"/>
  <c r="JP37"/>
  <c r="JP39"/>
  <c r="JP16"/>
  <c r="JP18"/>
  <c r="JP20"/>
  <c r="JP22"/>
  <c r="JP26"/>
  <c r="JP30"/>
  <c r="JP32"/>
  <c r="JP34"/>
  <c r="JP36"/>
  <c r="JP38"/>
  <c r="JT36"/>
  <c r="JT32"/>
  <c r="JT20"/>
  <c r="JT16"/>
  <c r="JT39"/>
  <c r="JT31"/>
  <c r="JT27"/>
  <c r="JT23"/>
  <c r="JT19"/>
  <c r="JT15"/>
  <c r="JT38"/>
  <c r="JT34"/>
  <c r="JT30"/>
  <c r="JT26"/>
  <c r="JT22"/>
  <c r="JT18"/>
  <c r="JT37"/>
  <c r="JT33"/>
  <c r="JT29"/>
  <c r="JT21"/>
  <c r="JT17"/>
  <c r="JP25"/>
  <c r="JP35"/>
  <c r="JP24"/>
  <c r="JP28"/>
  <c r="JP40"/>
  <c r="JN38"/>
  <c r="JN36"/>
  <c r="JN34"/>
  <c r="JN32"/>
  <c r="JN30"/>
  <c r="JN26"/>
  <c r="JN22"/>
  <c r="JN20"/>
  <c r="JN18"/>
  <c r="JN16"/>
  <c r="JN39"/>
  <c r="JN37"/>
  <c r="JN33"/>
  <c r="JN31"/>
  <c r="JN29"/>
  <c r="JN27"/>
  <c r="JN23"/>
  <c r="JN21"/>
  <c r="JN19"/>
  <c r="JN17"/>
  <c r="JN15"/>
  <c r="JL40"/>
  <c r="JL28"/>
  <c r="JL24"/>
  <c r="JL35"/>
  <c r="JL25"/>
  <c r="JN40"/>
  <c r="JN28"/>
  <c r="JN24"/>
  <c r="JN35"/>
  <c r="JN25"/>
  <c r="JL38"/>
  <c r="JL36"/>
  <c r="JL34"/>
  <c r="JL32"/>
  <c r="JL30"/>
  <c r="JL26"/>
  <c r="JL22"/>
  <c r="JL20"/>
  <c r="JL18"/>
  <c r="JL16"/>
  <c r="JL39"/>
  <c r="JL37"/>
  <c r="JL33"/>
  <c r="JL31"/>
  <c r="JL29"/>
  <c r="JL27"/>
  <c r="JL23"/>
  <c r="JL21"/>
  <c r="JL19"/>
  <c r="JL17"/>
  <c r="JL15"/>
  <c r="FN42" i="5"/>
  <c r="FN34"/>
  <c r="FN30"/>
  <c r="FN26"/>
  <c r="FN22"/>
  <c r="FN18"/>
  <c r="FN39"/>
  <c r="FN35"/>
  <c r="FN23"/>
  <c r="FN19"/>
  <c r="FN40"/>
  <c r="FN32"/>
  <c r="FN24"/>
  <c r="FN20"/>
  <c r="FN41"/>
  <c r="FN33"/>
  <c r="FN29"/>
  <c r="FN25"/>
  <c r="FN21"/>
  <c r="FP28"/>
  <c r="FP31"/>
  <c r="FP27"/>
  <c r="OP28"/>
  <c r="OP38"/>
  <c r="OP31"/>
  <c r="OP27"/>
  <c r="PR28"/>
  <c r="PR38"/>
  <c r="PR31"/>
  <c r="PR27"/>
  <c r="QR38"/>
  <c r="QR31"/>
  <c r="QR27"/>
  <c r="QR28"/>
  <c r="RA38"/>
  <c r="RA31"/>
  <c r="RA27"/>
  <c r="RA28"/>
  <c r="HS42"/>
  <c r="HS34"/>
  <c r="HS30"/>
  <c r="HS26"/>
  <c r="HS22"/>
  <c r="HS18"/>
  <c r="HS39"/>
  <c r="HS35"/>
  <c r="HS23"/>
  <c r="HS19"/>
  <c r="HS40"/>
  <c r="HS36"/>
  <c r="HS32"/>
  <c r="HS24"/>
  <c r="HS20"/>
  <c r="HS41"/>
  <c r="HS37"/>
  <c r="HS33"/>
  <c r="HS29"/>
  <c r="HS25"/>
  <c r="HS21"/>
  <c r="FN31"/>
  <c r="FN27"/>
  <c r="FN28"/>
  <c r="KG42"/>
  <c r="KG34"/>
  <c r="KG30"/>
  <c r="KG26"/>
  <c r="KG22"/>
  <c r="KG18"/>
  <c r="KG39"/>
  <c r="KG35"/>
  <c r="KG23"/>
  <c r="KG19"/>
  <c r="KG40"/>
  <c r="KG36"/>
  <c r="KG32"/>
  <c r="KG24"/>
  <c r="KG20"/>
  <c r="KG41"/>
  <c r="KG37"/>
  <c r="KG33"/>
  <c r="KG29"/>
  <c r="KG25"/>
  <c r="KG21"/>
  <c r="OR39"/>
  <c r="OR34"/>
  <c r="OR30"/>
  <c r="OR26"/>
  <c r="OR22"/>
  <c r="OR18"/>
  <c r="OR37"/>
  <c r="OR40"/>
  <c r="OR35"/>
  <c r="OR23"/>
  <c r="OR19"/>
  <c r="OR41"/>
  <c r="OR36"/>
  <c r="OR32"/>
  <c r="OR24"/>
  <c r="OR20"/>
  <c r="OR42"/>
  <c r="OR33"/>
  <c r="OR29"/>
  <c r="OR25"/>
  <c r="OR21"/>
  <c r="HS38"/>
  <c r="HS31"/>
  <c r="HS27"/>
  <c r="HS28"/>
  <c r="FP40"/>
  <c r="FP32"/>
  <c r="FP24"/>
  <c r="FP20"/>
  <c r="FP41"/>
  <c r="FP33"/>
  <c r="FP29"/>
  <c r="FP25"/>
  <c r="FP21"/>
  <c r="FP42"/>
  <c r="FP34"/>
  <c r="FP30"/>
  <c r="FP26"/>
  <c r="FP22"/>
  <c r="FP18"/>
  <c r="FP39"/>
  <c r="FP35"/>
  <c r="FP23"/>
  <c r="FP19"/>
  <c r="OP40"/>
  <c r="OP36"/>
  <c r="OP32"/>
  <c r="OP24"/>
  <c r="OP20"/>
  <c r="OP41"/>
  <c r="OP37"/>
  <c r="OP33"/>
  <c r="OP29"/>
  <c r="OP25"/>
  <c r="OP21"/>
  <c r="OP42"/>
  <c r="OP34"/>
  <c r="OP30"/>
  <c r="OP26"/>
  <c r="OP22"/>
  <c r="OP18"/>
  <c r="OP39"/>
  <c r="OP35"/>
  <c r="OP23"/>
  <c r="OP19"/>
  <c r="PR40"/>
  <c r="PR36"/>
  <c r="PR32"/>
  <c r="PR24"/>
  <c r="PR20"/>
  <c r="PR41"/>
  <c r="PR37"/>
  <c r="PR33"/>
  <c r="PR29"/>
  <c r="PR25"/>
  <c r="PR21"/>
  <c r="PR42"/>
  <c r="PR34"/>
  <c r="PR30"/>
  <c r="PR26"/>
  <c r="PR22"/>
  <c r="PR18"/>
  <c r="PR39"/>
  <c r="PR35"/>
  <c r="PR23"/>
  <c r="PR19"/>
  <c r="QR42"/>
  <c r="QR34"/>
  <c r="QR30"/>
  <c r="QR26"/>
  <c r="QR22"/>
  <c r="QR18"/>
  <c r="QR39"/>
  <c r="QR35"/>
  <c r="QR23"/>
  <c r="QR19"/>
  <c r="QR40"/>
  <c r="QR36"/>
  <c r="QR32"/>
  <c r="QR24"/>
  <c r="QR20"/>
  <c r="QR41"/>
  <c r="QR37"/>
  <c r="QR33"/>
  <c r="QR29"/>
  <c r="QR25"/>
  <c r="QR21"/>
  <c r="RA42"/>
  <c r="RA34"/>
  <c r="RA30"/>
  <c r="RA26"/>
  <c r="RA22"/>
  <c r="RA18"/>
  <c r="RA39"/>
  <c r="RA35"/>
  <c r="RA23"/>
  <c r="RA19"/>
  <c r="RA40"/>
  <c r="RA36"/>
  <c r="RA32"/>
  <c r="RA24"/>
  <c r="RA20"/>
  <c r="RA41"/>
  <c r="RA37"/>
  <c r="RA33"/>
  <c r="RA29"/>
  <c r="RA25"/>
  <c r="RA21"/>
  <c r="KG38"/>
  <c r="KG31"/>
  <c r="KG27"/>
  <c r="KG28"/>
  <c r="OR31"/>
  <c r="OR27"/>
  <c r="OR28"/>
  <c r="OR38"/>
  <c r="LI8"/>
  <c r="LJ8" s="1"/>
  <c r="LK8" s="1"/>
  <c r="LL8" s="1"/>
  <c r="LM8" s="1"/>
  <c r="LS8" s="1"/>
  <c r="LT8" s="1"/>
  <c r="LU8" s="1"/>
  <c r="LV8" s="1"/>
  <c r="LW8" s="1"/>
  <c r="LN8"/>
  <c r="LO8" s="1"/>
  <c r="LP8" s="1"/>
  <c r="LQ8" s="1"/>
  <c r="LR8" s="1"/>
  <c r="P37" i="4"/>
  <c r="P33"/>
  <c r="P21"/>
  <c r="P17"/>
  <c r="P40"/>
  <c r="P32"/>
  <c r="P28"/>
  <c r="P24"/>
  <c r="P20"/>
  <c r="P39"/>
  <c r="P35"/>
  <c r="P31"/>
  <c r="P27"/>
  <c r="P23"/>
  <c r="P19"/>
  <c r="P38"/>
  <c r="P34"/>
  <c r="P30"/>
  <c r="P22"/>
  <c r="P18"/>
  <c r="P29"/>
  <c r="P25"/>
  <c r="P36"/>
  <c r="P26"/>
  <c r="DZ14" i="2"/>
  <c r="EE14" s="1"/>
  <c r="HO39"/>
  <c r="HO31"/>
  <c r="HO27"/>
  <c r="HO23"/>
  <c r="HO19"/>
  <c r="HO15"/>
  <c r="HO38"/>
  <c r="HO34"/>
  <c r="HO30"/>
  <c r="HO26"/>
  <c r="HO22"/>
  <c r="HO18"/>
  <c r="HO37"/>
  <c r="HO33"/>
  <c r="HO29"/>
  <c r="HO21"/>
  <c r="HO17"/>
  <c r="HO36"/>
  <c r="HO32"/>
  <c r="HO20"/>
  <c r="HO16"/>
  <c r="KK39"/>
  <c r="KK31"/>
  <c r="KK27"/>
  <c r="KK23"/>
  <c r="KK19"/>
  <c r="KK15"/>
  <c r="KK38"/>
  <c r="KK34"/>
  <c r="KK30"/>
  <c r="KK26"/>
  <c r="KK22"/>
  <c r="KK18"/>
  <c r="KK37"/>
  <c r="KK33"/>
  <c r="KK29"/>
  <c r="KK21"/>
  <c r="KK17"/>
  <c r="KK36"/>
  <c r="KK32"/>
  <c r="KK20"/>
  <c r="KK16"/>
  <c r="HO35"/>
  <c r="HO25"/>
  <c r="HO40"/>
  <c r="HO28"/>
  <c r="HO24"/>
  <c r="KK35"/>
  <c r="KK25"/>
  <c r="KK28"/>
  <c r="KK24"/>
  <c r="CY40"/>
  <c r="CY28"/>
  <c r="CY24"/>
  <c r="CY35"/>
  <c r="CY25"/>
  <c r="CY36"/>
  <c r="CY32"/>
  <c r="CY20"/>
  <c r="CY16"/>
  <c r="CY39"/>
  <c r="CY31"/>
  <c r="CY27"/>
  <c r="CY23"/>
  <c r="CY19"/>
  <c r="CY15"/>
  <c r="CY38"/>
  <c r="CY34"/>
  <c r="CY30"/>
  <c r="CY26"/>
  <c r="CY22"/>
  <c r="CY18"/>
  <c r="CY37"/>
  <c r="CY33"/>
  <c r="CY29"/>
  <c r="CY21"/>
  <c r="CY17"/>
  <c r="AS37" i="3"/>
  <c r="AS33"/>
  <c r="AS21"/>
  <c r="AS17"/>
  <c r="AS40"/>
  <c r="AS32"/>
  <c r="AS28"/>
  <c r="AS24"/>
  <c r="AS20"/>
  <c r="AS16"/>
  <c r="AS39"/>
  <c r="AS35"/>
  <c r="AS31"/>
  <c r="AS27"/>
  <c r="AS23"/>
  <c r="AS19"/>
  <c r="AS38"/>
  <c r="AS34"/>
  <c r="AS30"/>
  <c r="AS22"/>
  <c r="AS18"/>
  <c r="AD38"/>
  <c r="AD34"/>
  <c r="AD30"/>
  <c r="AD22"/>
  <c r="AD18"/>
  <c r="AD37"/>
  <c r="AD33"/>
  <c r="AD21"/>
  <c r="AD17"/>
  <c r="AD32"/>
  <c r="AD28"/>
  <c r="AD24"/>
  <c r="AD20"/>
  <c r="AD16"/>
  <c r="AD39"/>
  <c r="AD35"/>
  <c r="AD31"/>
  <c r="AD27"/>
  <c r="AD23"/>
  <c r="AD19"/>
  <c r="AS29"/>
  <c r="AS25"/>
  <c r="AS36"/>
  <c r="AS26"/>
  <c r="AF38"/>
  <c r="AF34"/>
  <c r="AF30"/>
  <c r="AF22"/>
  <c r="AF18"/>
  <c r="AF37"/>
  <c r="AF33"/>
  <c r="AF21"/>
  <c r="AF17"/>
  <c r="AF32"/>
  <c r="AF28"/>
  <c r="AF24"/>
  <c r="AF20"/>
  <c r="AF16"/>
  <c r="AF39"/>
  <c r="AF35"/>
  <c r="AF31"/>
  <c r="AF27"/>
  <c r="AF23"/>
  <c r="AF19"/>
  <c r="AD26"/>
  <c r="AD29"/>
  <c r="AD25"/>
  <c r="AD36"/>
  <c r="AF26"/>
  <c r="AF29"/>
  <c r="AF25"/>
  <c r="AF36"/>
  <c r="JV15" i="5"/>
  <c r="BF34" i="3"/>
  <c r="BF35"/>
  <c r="MC8" i="5"/>
  <c r="MD8" s="1"/>
  <c r="ME8" s="1"/>
  <c r="MF8" s="1"/>
  <c r="MG8" s="1"/>
  <c r="MH8" s="1"/>
  <c r="MI8" s="1"/>
  <c r="MJ8" s="1"/>
  <c r="MK8" s="1"/>
  <c r="ML8" s="1"/>
  <c r="MM8" s="1"/>
  <c r="MN8" s="1"/>
  <c r="MO8" s="1"/>
  <c r="MP8" s="1"/>
  <c r="MQ8" s="1"/>
  <c r="MR8" s="1"/>
  <c r="MS8" s="1"/>
  <c r="MT8" s="1"/>
  <c r="MU8" s="1"/>
  <c r="MV8" s="1"/>
  <c r="MW8" s="1"/>
  <c r="MX8" s="1"/>
  <c r="MY8" s="1"/>
  <c r="MZ8" s="1"/>
  <c r="NA8" s="1"/>
  <c r="NB8" s="1"/>
  <c r="NC8" s="1"/>
  <c r="ND8" s="1"/>
  <c r="NE8" s="1"/>
  <c r="NF8" s="1"/>
  <c r="NG8" s="1"/>
  <c r="NH8" s="1"/>
  <c r="NI8" s="1"/>
  <c r="NJ8" s="1"/>
  <c r="NK8" s="1"/>
  <c r="NL8" s="1"/>
  <c r="NM8" s="1"/>
  <c r="NN8" s="1"/>
  <c r="NO8" s="1"/>
  <c r="NP8" s="1"/>
  <c r="NQ8" s="1"/>
  <c r="NR8" s="1"/>
  <c r="NS8" s="1"/>
  <c r="NT8" s="1"/>
  <c r="NU8" s="1"/>
  <c r="NV8" s="1"/>
  <c r="NW8" s="1"/>
  <c r="NX8" s="1"/>
  <c r="NY8" s="1"/>
  <c r="NZ8" s="1"/>
  <c r="OA8" s="1"/>
  <c r="OB8" s="1"/>
  <c r="OC8" s="1"/>
  <c r="OD8" s="1"/>
  <c r="LX8"/>
  <c r="LY8" s="1"/>
  <c r="LZ8" s="1"/>
  <c r="MA8" s="1"/>
  <c r="MB8" s="1"/>
  <c r="RW17"/>
  <c r="RU13"/>
  <c r="RO16"/>
  <c r="NB17"/>
  <c r="OS17"/>
  <c r="KH17"/>
  <c r="NO17"/>
  <c r="RW16"/>
  <c r="SB17"/>
  <c r="SA38"/>
  <c r="BN12" i="3"/>
  <c r="BJ21"/>
  <c r="BK21" s="1"/>
  <c r="RZ13" i="5"/>
  <c r="PC15"/>
  <c r="SB15"/>
  <c r="LQ13" i="2"/>
  <c r="HT16" i="5"/>
  <c r="W40" i="4"/>
  <c r="S17" i="5"/>
  <c r="GV17"/>
  <c r="RR17"/>
  <c r="IK17"/>
  <c r="MD13" i="2"/>
  <c r="AY14"/>
  <c r="CZ14"/>
  <c r="JU14"/>
  <c r="JG16" i="5"/>
  <c r="BJ19" i="3"/>
  <c r="BJ39"/>
  <c r="BK39" s="1"/>
  <c r="BK16" i="5"/>
  <c r="BT14" i="3"/>
  <c r="BK15" i="5"/>
  <c r="HT17"/>
  <c r="IX17"/>
  <c r="LW17"/>
  <c r="OI17"/>
  <c r="PW17"/>
  <c r="P41" i="4"/>
  <c r="BM39" i="5"/>
  <c r="BM35"/>
  <c r="BM23"/>
  <c r="BM19"/>
  <c r="BM42"/>
  <c r="BM34"/>
  <c r="BM30"/>
  <c r="BM26"/>
  <c r="BM22"/>
  <c r="BM18"/>
  <c r="BM41"/>
  <c r="BM37"/>
  <c r="BM33"/>
  <c r="BM29"/>
  <c r="BM25"/>
  <c r="BM21"/>
  <c r="BM40"/>
  <c r="BM36"/>
  <c r="BM32"/>
  <c r="BM24"/>
  <c r="BM20"/>
  <c r="HA41"/>
  <c r="HA37"/>
  <c r="HA33"/>
  <c r="HA29"/>
  <c r="HA25"/>
  <c r="HA21"/>
  <c r="HA40"/>
  <c r="HA36"/>
  <c r="HA32"/>
  <c r="HA24"/>
  <c r="HA20"/>
  <c r="HA39"/>
  <c r="HA35"/>
  <c r="HA23"/>
  <c r="HA19"/>
  <c r="HA42"/>
  <c r="HA30"/>
  <c r="HA26"/>
  <c r="HA22"/>
  <c r="HA18"/>
  <c r="JQ42"/>
  <c r="JQ34"/>
  <c r="JQ30"/>
  <c r="JQ26"/>
  <c r="JQ22"/>
  <c r="JQ18"/>
  <c r="JQ41"/>
  <c r="JQ37"/>
  <c r="JQ33"/>
  <c r="JQ29"/>
  <c r="JQ25"/>
  <c r="JQ21"/>
  <c r="JQ40"/>
  <c r="JQ36"/>
  <c r="JQ32"/>
  <c r="JQ24"/>
  <c r="JQ20"/>
  <c r="JQ39"/>
  <c r="JQ35"/>
  <c r="JQ23"/>
  <c r="JQ19"/>
  <c r="MN41"/>
  <c r="MN37"/>
  <c r="MN33"/>
  <c r="MN29"/>
  <c r="MN25"/>
  <c r="MN21"/>
  <c r="MN40"/>
  <c r="MN36"/>
  <c r="MN32"/>
  <c r="MN24"/>
  <c r="MN20"/>
  <c r="MN39"/>
  <c r="MN35"/>
  <c r="MN23"/>
  <c r="MN19"/>
  <c r="MN42"/>
  <c r="MN34"/>
  <c r="MN30"/>
  <c r="MN26"/>
  <c r="MN22"/>
  <c r="MN18"/>
  <c r="PE41"/>
  <c r="PE39"/>
  <c r="PE40"/>
  <c r="PE35"/>
  <c r="PE23"/>
  <c r="PE19"/>
  <c r="PE34"/>
  <c r="PE30"/>
  <c r="PE26"/>
  <c r="PE22"/>
  <c r="PE18"/>
  <c r="PE37"/>
  <c r="PE33"/>
  <c r="PE29"/>
  <c r="PE25"/>
  <c r="PE21"/>
  <c r="PE42"/>
  <c r="PE36"/>
  <c r="PE32"/>
  <c r="PE24"/>
  <c r="PE20"/>
  <c r="RE40"/>
  <c r="RE36"/>
  <c r="RE32"/>
  <c r="RE24"/>
  <c r="RE20"/>
  <c r="RE39"/>
  <c r="RE35"/>
  <c r="RE23"/>
  <c r="RE19"/>
  <c r="RE42"/>
  <c r="RE34"/>
  <c r="RE30"/>
  <c r="RE26"/>
  <c r="RE22"/>
  <c r="RE18"/>
  <c r="RE41"/>
  <c r="RE37"/>
  <c r="RE33"/>
  <c r="RE29"/>
  <c r="RE25"/>
  <c r="RE21"/>
  <c r="BJ28"/>
  <c r="BJ31"/>
  <c r="BJ27"/>
  <c r="BJ38"/>
  <c r="HA28"/>
  <c r="HA31"/>
  <c r="HA27"/>
  <c r="HA38"/>
  <c r="JQ38"/>
  <c r="JQ28"/>
  <c r="JQ31"/>
  <c r="JQ27"/>
  <c r="MN28"/>
  <c r="MN31"/>
  <c r="MN27"/>
  <c r="MN38"/>
  <c r="PE31"/>
  <c r="PE27"/>
  <c r="PE38"/>
  <c r="PE28"/>
  <c r="RE28"/>
  <c r="RE31"/>
  <c r="RE27"/>
  <c r="RE38"/>
  <c r="P41"/>
  <c r="P33"/>
  <c r="P25"/>
  <c r="P40"/>
  <c r="P36"/>
  <c r="P32"/>
  <c r="P24"/>
  <c r="P20"/>
  <c r="P35"/>
  <c r="P19"/>
  <c r="P39"/>
  <c r="P23"/>
  <c r="P42"/>
  <c r="P34"/>
  <c r="P30"/>
  <c r="P26"/>
  <c r="P22"/>
  <c r="P18"/>
  <c r="P37"/>
  <c r="P29"/>
  <c r="P21"/>
  <c r="CE39"/>
  <c r="CE41"/>
  <c r="CE37"/>
  <c r="CE33"/>
  <c r="CE29"/>
  <c r="CE25"/>
  <c r="CE21"/>
  <c r="CE42"/>
  <c r="CE36"/>
  <c r="CE32"/>
  <c r="CE24"/>
  <c r="CE20"/>
  <c r="CE40"/>
  <c r="CE35"/>
  <c r="CE23"/>
  <c r="CE19"/>
  <c r="CE34"/>
  <c r="CE30"/>
  <c r="CE26"/>
  <c r="CE22"/>
  <c r="CE18"/>
  <c r="JS40"/>
  <c r="JS36"/>
  <c r="JS32"/>
  <c r="JS24"/>
  <c r="JS20"/>
  <c r="JS39"/>
  <c r="JS35"/>
  <c r="JS23"/>
  <c r="JS19"/>
  <c r="JS42"/>
  <c r="JS34"/>
  <c r="JS30"/>
  <c r="JS26"/>
  <c r="JS22"/>
  <c r="JS18"/>
  <c r="JS41"/>
  <c r="JS37"/>
  <c r="JS33"/>
  <c r="JS29"/>
  <c r="JS25"/>
  <c r="JS21"/>
  <c r="MP39"/>
  <c r="MP35"/>
  <c r="MP23"/>
  <c r="MP19"/>
  <c r="MP42"/>
  <c r="MP34"/>
  <c r="MP30"/>
  <c r="MP26"/>
  <c r="MP22"/>
  <c r="MP18"/>
  <c r="MP41"/>
  <c r="MP37"/>
  <c r="MP33"/>
  <c r="MP29"/>
  <c r="MP25"/>
  <c r="MP21"/>
  <c r="MP40"/>
  <c r="MP36"/>
  <c r="MP32"/>
  <c r="MP24"/>
  <c r="MP20"/>
  <c r="BM31"/>
  <c r="BM27"/>
  <c r="BM38"/>
  <c r="BM28"/>
  <c r="JS28"/>
  <c r="JS31"/>
  <c r="JS27"/>
  <c r="JS38"/>
  <c r="MP31"/>
  <c r="MP27"/>
  <c r="MP38"/>
  <c r="MP28"/>
  <c r="R35"/>
  <c r="R42"/>
  <c r="R34"/>
  <c r="R30"/>
  <c r="R26"/>
  <c r="R22"/>
  <c r="R18"/>
  <c r="R37"/>
  <c r="R29"/>
  <c r="R21"/>
  <c r="R41"/>
  <c r="R33"/>
  <c r="R25"/>
  <c r="R40"/>
  <c r="R36"/>
  <c r="R32"/>
  <c r="R24"/>
  <c r="R20"/>
  <c r="R39"/>
  <c r="R23"/>
  <c r="R19"/>
  <c r="HE39"/>
  <c r="HE35"/>
  <c r="HE23"/>
  <c r="HE19"/>
  <c r="HE42"/>
  <c r="HE34"/>
  <c r="HE30"/>
  <c r="HE26"/>
  <c r="HE22"/>
  <c r="HE18"/>
  <c r="HE41"/>
  <c r="HE37"/>
  <c r="HE33"/>
  <c r="HE29"/>
  <c r="HE25"/>
  <c r="HE21"/>
  <c r="HE40"/>
  <c r="HE36"/>
  <c r="HE32"/>
  <c r="HE24"/>
  <c r="HE20"/>
  <c r="JL40"/>
  <c r="JL36"/>
  <c r="JL32"/>
  <c r="JL24"/>
  <c r="JL20"/>
  <c r="JL39"/>
  <c r="JL35"/>
  <c r="JL23"/>
  <c r="JL19"/>
  <c r="JL42"/>
  <c r="JL34"/>
  <c r="JL30"/>
  <c r="JL26"/>
  <c r="JL22"/>
  <c r="JL18"/>
  <c r="JM18" s="1"/>
  <c r="JL41"/>
  <c r="JL37"/>
  <c r="JL33"/>
  <c r="JL29"/>
  <c r="JL25"/>
  <c r="JL21"/>
  <c r="P28"/>
  <c r="P27"/>
  <c r="P31"/>
  <c r="P38"/>
  <c r="CE28"/>
  <c r="CE31"/>
  <c r="CE27"/>
  <c r="CE38"/>
  <c r="HE31"/>
  <c r="HE27"/>
  <c r="HE38"/>
  <c r="HE28"/>
  <c r="JL28"/>
  <c r="JL31"/>
  <c r="JL27"/>
  <c r="JL38"/>
  <c r="BJ41"/>
  <c r="BJ37"/>
  <c r="BJ33"/>
  <c r="BJ29"/>
  <c r="BJ21"/>
  <c r="BJ40"/>
  <c r="BJ36"/>
  <c r="BJ32"/>
  <c r="BJ24"/>
  <c r="BJ20"/>
  <c r="BJ23"/>
  <c r="BJ39"/>
  <c r="BJ35"/>
  <c r="BJ19"/>
  <c r="BJ42"/>
  <c r="BJ34"/>
  <c r="BJ30"/>
  <c r="BJ26"/>
  <c r="BJ22"/>
  <c r="BJ18"/>
  <c r="BJ25"/>
  <c r="RC42"/>
  <c r="RC34"/>
  <c r="RC30"/>
  <c r="RC26"/>
  <c r="RC22"/>
  <c r="RC18"/>
  <c r="RC41"/>
  <c r="RC37"/>
  <c r="RC33"/>
  <c r="RC29"/>
  <c r="RC25"/>
  <c r="RC21"/>
  <c r="RC40"/>
  <c r="RC36"/>
  <c r="RC32"/>
  <c r="RC24"/>
  <c r="RC20"/>
  <c r="RC39"/>
  <c r="RC35"/>
  <c r="RC23"/>
  <c r="RC19"/>
  <c r="R27"/>
  <c r="R38"/>
  <c r="R28"/>
  <c r="R31"/>
  <c r="RC38"/>
  <c r="RC28"/>
  <c r="RC31"/>
  <c r="RC27"/>
  <c r="P38" i="3"/>
  <c r="P34"/>
  <c r="P30"/>
  <c r="P22"/>
  <c r="P18"/>
  <c r="P37"/>
  <c r="P33"/>
  <c r="P21"/>
  <c r="P17"/>
  <c r="P40"/>
  <c r="P32"/>
  <c r="P28"/>
  <c r="P24"/>
  <c r="P20"/>
  <c r="P16"/>
  <c r="P39"/>
  <c r="P35"/>
  <c r="P31"/>
  <c r="P27"/>
  <c r="P23"/>
  <c r="P19"/>
  <c r="P26"/>
  <c r="P29"/>
  <c r="P25"/>
  <c r="P36"/>
  <c r="AD40"/>
  <c r="AF40"/>
  <c r="BL36"/>
  <c r="BM36" s="1"/>
  <c r="BJ40"/>
  <c r="BK40" s="1"/>
  <c r="BJ17"/>
  <c r="BK17" s="1"/>
  <c r="BJ16"/>
  <c r="BK16" s="1"/>
  <c r="BJ20"/>
  <c r="BK20" s="1"/>
  <c r="BL38"/>
  <c r="BM38" s="1"/>
  <c r="BJ22"/>
  <c r="BK22" s="1"/>
  <c r="BL17"/>
  <c r="BM17" s="1"/>
  <c r="BL21"/>
  <c r="BM21" s="1"/>
  <c r="BJ18"/>
  <c r="BK18" s="1"/>
  <c r="BL20"/>
  <c r="BM20" s="1"/>
  <c r="BL35"/>
  <c r="BM35" s="1"/>
  <c r="BL39"/>
  <c r="BM39" s="1"/>
  <c r="BQ26"/>
  <c r="BQ30"/>
  <c r="BQ34"/>
  <c r="BQ25"/>
  <c r="BQ29"/>
  <c r="BQ33"/>
  <c r="BQ24"/>
  <c r="BQ28"/>
  <c r="BQ32"/>
  <c r="BQ23"/>
  <c r="BQ27"/>
  <c r="BQ31"/>
  <c r="LW15" i="2"/>
  <c r="AX35"/>
  <c r="AX25"/>
  <c r="AX28"/>
  <c r="AX24"/>
  <c r="LH11"/>
  <c r="LV11"/>
  <c r="LJ11"/>
  <c r="AX39"/>
  <c r="AX31"/>
  <c r="AX27"/>
  <c r="AX23"/>
  <c r="AX19"/>
  <c r="AX15"/>
  <c r="AX38"/>
  <c r="AX34"/>
  <c r="AX30"/>
  <c r="AX26"/>
  <c r="AX22"/>
  <c r="AX18"/>
  <c r="AX37"/>
  <c r="AX33"/>
  <c r="AX29"/>
  <c r="AX21"/>
  <c r="AX17"/>
  <c r="AX36"/>
  <c r="AX32"/>
  <c r="AX20"/>
  <c r="AX16"/>
  <c r="LT11"/>
  <c r="BP12" i="3"/>
  <c r="BJ23"/>
  <c r="BK23" s="1"/>
  <c r="BJ24"/>
  <c r="BK24" s="1"/>
  <c r="BJ25"/>
  <c r="BK25" s="1"/>
  <c r="BJ26"/>
  <c r="BK26" s="1"/>
  <c r="BJ27"/>
  <c r="BK27" s="1"/>
  <c r="BJ28"/>
  <c r="BK28" s="1"/>
  <c r="BJ29"/>
  <c r="BK29" s="1"/>
  <c r="BJ30"/>
  <c r="BK30" s="1"/>
  <c r="BJ31"/>
  <c r="BK31" s="1"/>
  <c r="BJ32"/>
  <c r="BK32" s="1"/>
  <c r="BJ33"/>
  <c r="BK33" s="1"/>
  <c r="BJ34"/>
  <c r="BK34" s="1"/>
  <c r="BL37"/>
  <c r="BM37" s="1"/>
  <c r="BJ41"/>
  <c r="BK41" s="1"/>
  <c r="S15" i="5"/>
  <c r="GV15"/>
  <c r="RR15"/>
  <c r="KH15"/>
  <c r="OS15"/>
  <c r="RW15"/>
  <c r="LD16"/>
  <c r="ML16"/>
  <c r="MS16"/>
  <c r="JV17"/>
  <c r="LM17"/>
  <c r="NZ17"/>
  <c r="PC17"/>
  <c r="PN17"/>
  <c r="LQ12" i="2"/>
  <c r="BT15" i="3"/>
  <c r="BL16"/>
  <c r="BM16" s="1"/>
  <c r="BL19"/>
  <c r="BM19" s="1"/>
  <c r="X14" i="4"/>
  <c r="Z15"/>
  <c r="LD15" i="5"/>
  <c r="ML15"/>
  <c r="MS15"/>
  <c r="LM16"/>
  <c r="PC16"/>
  <c r="SB16"/>
  <c r="BK17"/>
  <c r="DK17"/>
  <c r="EV17"/>
  <c r="JG17"/>
  <c r="QS17"/>
  <c r="RO17"/>
  <c r="BL18" i="3"/>
  <c r="BM18" s="1"/>
  <c r="BL22"/>
  <c r="BM22" s="1"/>
  <c r="BL23"/>
  <c r="BM23" s="1"/>
  <c r="BL24"/>
  <c r="BM24" s="1"/>
  <c r="BL25"/>
  <c r="BM25" s="1"/>
  <c r="BL26"/>
  <c r="BM26" s="1"/>
  <c r="BL27"/>
  <c r="BM27" s="1"/>
  <c r="BL28"/>
  <c r="BM28" s="1"/>
  <c r="BL29"/>
  <c r="BM29" s="1"/>
  <c r="BL30"/>
  <c r="BM30" s="1"/>
  <c r="BL31"/>
  <c r="BM31" s="1"/>
  <c r="BL32"/>
  <c r="BM32" s="1"/>
  <c r="BL33"/>
  <c r="BM33" s="1"/>
  <c r="BL34"/>
  <c r="BM34" s="1"/>
  <c r="BL40"/>
  <c r="BM40" s="1"/>
  <c r="EV15" i="5"/>
  <c r="HT15"/>
  <c r="IX15"/>
  <c r="JG15"/>
  <c r="OI15"/>
  <c r="RO15"/>
  <c r="S16"/>
  <c r="GV16"/>
  <c r="RR16"/>
  <c r="KH16"/>
  <c r="OS16"/>
  <c r="HH17"/>
  <c r="JM17"/>
  <c r="LD17"/>
  <c r="ML17"/>
  <c r="MS17"/>
  <c r="W17" i="4"/>
  <c r="W22"/>
  <c r="W26"/>
  <c r="W30"/>
  <c r="W34"/>
  <c r="W38"/>
  <c r="T41"/>
  <c r="W16"/>
  <c r="W18"/>
  <c r="W19"/>
  <c r="W21"/>
  <c r="W23"/>
  <c r="W25"/>
  <c r="W27"/>
  <c r="W29"/>
  <c r="W31"/>
  <c r="W33"/>
  <c r="W35"/>
  <c r="W37"/>
  <c r="W39"/>
  <c r="W41"/>
  <c r="BQ41" i="3"/>
  <c r="BL41"/>
  <c r="BM41" s="1"/>
  <c r="BQ17"/>
  <c r="BO18"/>
  <c r="BK19"/>
  <c r="BO21"/>
  <c r="BQ18"/>
  <c r="BO19"/>
  <c r="BO20"/>
  <c r="BQ21"/>
  <c r="BO22"/>
  <c r="BO17"/>
  <c r="BO16"/>
  <c r="BQ19"/>
  <c r="BQ20"/>
  <c r="BQ22"/>
  <c r="BO23"/>
  <c r="BO24"/>
  <c r="BO25"/>
  <c r="BO26"/>
  <c r="BO27"/>
  <c r="BO28"/>
  <c r="BO29"/>
  <c r="BO30"/>
  <c r="BO31"/>
  <c r="BO32"/>
  <c r="BO33"/>
  <c r="BO34"/>
  <c r="LL12" i="2"/>
  <c r="LL13"/>
  <c r="MD12"/>
  <c r="PN43" i="5"/>
  <c r="NZ43"/>
  <c r="OB43" s="1"/>
  <c r="OI43" s="1"/>
  <c r="GO12" i="2"/>
  <c r="FJ14"/>
  <c r="HP14"/>
  <c r="KL14"/>
  <c r="LQ14"/>
  <c r="GW14"/>
  <c r="II14"/>
  <c r="LL14"/>
  <c r="CF43" i="5"/>
  <c r="LD43"/>
  <c r="NO43"/>
  <c r="PC43"/>
  <c r="GO13" i="2"/>
  <c r="GO14"/>
  <c r="LC14"/>
  <c r="MD14"/>
  <c r="MS43" i="5"/>
  <c r="QS43"/>
  <c r="BK43"/>
  <c r="GV43"/>
  <c r="NB43"/>
  <c r="OS43"/>
  <c r="JM43"/>
  <c r="ML43"/>
  <c r="RF43"/>
  <c r="S43"/>
  <c r="HH43"/>
  <c r="KH43"/>
  <c r="PW43"/>
  <c r="QF43"/>
  <c r="DK43"/>
  <c r="JG43"/>
  <c r="LW43"/>
  <c r="RO43"/>
  <c r="LN15" i="2"/>
  <c r="GV35"/>
  <c r="GV40"/>
  <c r="GV28"/>
  <c r="GV24"/>
  <c r="GV25"/>
  <c r="ED39"/>
  <c r="ED36"/>
  <c r="ED32"/>
  <c r="ED37"/>
  <c r="ED33"/>
  <c r="ED38"/>
  <c r="ED34"/>
  <c r="ED31"/>
  <c r="ED30"/>
  <c r="ED26"/>
  <c r="ED22"/>
  <c r="ED18"/>
  <c r="ED27"/>
  <c r="ED23"/>
  <c r="ED19"/>
  <c r="ED20"/>
  <c r="ED29"/>
  <c r="ED21"/>
  <c r="ED17"/>
  <c r="GT38"/>
  <c r="GT34"/>
  <c r="GT39"/>
  <c r="GT31"/>
  <c r="GT36"/>
  <c r="GT32"/>
  <c r="GT37"/>
  <c r="GT33"/>
  <c r="GT29"/>
  <c r="GT21"/>
  <c r="GT17"/>
  <c r="GT30"/>
  <c r="GT26"/>
  <c r="GT22"/>
  <c r="GT18"/>
  <c r="GT27"/>
  <c r="GT23"/>
  <c r="GT19"/>
  <c r="GT20"/>
  <c r="GT16"/>
  <c r="AX40"/>
  <c r="GR35"/>
  <c r="GR40"/>
  <c r="GR28"/>
  <c r="GR24"/>
  <c r="GR25"/>
  <c r="GN39"/>
  <c r="GN36"/>
  <c r="GN32"/>
  <c r="GN37"/>
  <c r="GN33"/>
  <c r="GN38"/>
  <c r="GN34"/>
  <c r="GN31"/>
  <c r="GN30"/>
  <c r="GN26"/>
  <c r="GN22"/>
  <c r="GN18"/>
  <c r="GN27"/>
  <c r="GN23"/>
  <c r="GN19"/>
  <c r="GN20"/>
  <c r="GN29"/>
  <c r="GN21"/>
  <c r="GN17"/>
  <c r="ED35"/>
  <c r="ED40"/>
  <c r="ED28"/>
  <c r="ED24"/>
  <c r="ED25"/>
  <c r="GT35"/>
  <c r="GT40"/>
  <c r="GT25"/>
  <c r="GT28"/>
  <c r="GT24"/>
  <c r="LK39"/>
  <c r="LK35"/>
  <c r="LK37"/>
  <c r="LK33"/>
  <c r="LK27"/>
  <c r="LK28"/>
  <c r="LK20"/>
  <c r="LK16"/>
  <c r="LK31"/>
  <c r="LK21"/>
  <c r="LK17"/>
  <c r="LU37"/>
  <c r="LU33"/>
  <c r="LU39"/>
  <c r="LU35"/>
  <c r="LU31"/>
  <c r="LU30"/>
  <c r="LU19"/>
  <c r="MC38"/>
  <c r="MC34"/>
  <c r="MC39"/>
  <c r="MC35"/>
  <c r="MC31"/>
  <c r="MC40"/>
  <c r="MC36"/>
  <c r="MC32"/>
  <c r="MC37"/>
  <c r="MC33"/>
  <c r="MC29"/>
  <c r="MC25"/>
  <c r="MC21"/>
  <c r="MC17"/>
  <c r="MC30"/>
  <c r="MC26"/>
  <c r="MC22"/>
  <c r="MC18"/>
  <c r="MC27"/>
  <c r="MC23"/>
  <c r="MC19"/>
  <c r="MC28"/>
  <c r="MC24"/>
  <c r="MC20"/>
  <c r="MC16"/>
  <c r="LI15"/>
  <c r="GN16"/>
  <c r="LU17"/>
  <c r="LK18"/>
  <c r="LI22"/>
  <c r="LW22"/>
  <c r="LI24"/>
  <c r="LW24"/>
  <c r="LI26"/>
  <c r="LW26"/>
  <c r="LI29"/>
  <c r="LW29"/>
  <c r="GT15"/>
  <c r="MC15"/>
  <c r="ED16"/>
  <c r="FI16"/>
  <c r="LI17"/>
  <c r="LN19"/>
  <c r="LW19"/>
  <c r="LU21"/>
  <c r="LK22"/>
  <c r="LU23"/>
  <c r="LK24"/>
  <c r="LU25"/>
  <c r="LK26"/>
  <c r="LI28"/>
  <c r="LU28"/>
  <c r="LK29"/>
  <c r="ED15"/>
  <c r="GN15"/>
  <c r="GV15"/>
  <c r="LK15"/>
  <c r="LI16"/>
  <c r="LU16"/>
  <c r="LU18"/>
  <c r="LK19"/>
  <c r="LI21"/>
  <c r="LN23"/>
  <c r="LW23"/>
  <c r="LI25"/>
  <c r="LW25"/>
  <c r="LN27"/>
  <c r="LU27"/>
  <c r="LN30"/>
  <c r="LW30"/>
  <c r="FI39"/>
  <c r="FI36"/>
  <c r="FI32"/>
  <c r="FI37"/>
  <c r="FI33"/>
  <c r="FI38"/>
  <c r="FI34"/>
  <c r="FI31"/>
  <c r="FI30"/>
  <c r="FI26"/>
  <c r="FI22"/>
  <c r="FI18"/>
  <c r="FI27"/>
  <c r="FI23"/>
  <c r="FI19"/>
  <c r="FI20"/>
  <c r="FI29"/>
  <c r="FI21"/>
  <c r="FI17"/>
  <c r="GR37"/>
  <c r="GR33"/>
  <c r="GR38"/>
  <c r="GR34"/>
  <c r="GR39"/>
  <c r="GR36"/>
  <c r="GR32"/>
  <c r="GR20"/>
  <c r="GR16"/>
  <c r="GR29"/>
  <c r="GR21"/>
  <c r="GR17"/>
  <c r="GR30"/>
  <c r="GR26"/>
  <c r="GR22"/>
  <c r="GR18"/>
  <c r="GR31"/>
  <c r="GR27"/>
  <c r="GR23"/>
  <c r="GR19"/>
  <c r="LW39"/>
  <c r="LW35"/>
  <c r="LW31"/>
  <c r="LW37"/>
  <c r="LW33"/>
  <c r="LW27"/>
  <c r="LW28"/>
  <c r="LW20"/>
  <c r="LW16"/>
  <c r="LW21"/>
  <c r="LW17"/>
  <c r="GN35"/>
  <c r="GN40"/>
  <c r="GN28"/>
  <c r="GN24"/>
  <c r="GN25"/>
  <c r="KK40"/>
  <c r="GV39"/>
  <c r="GV36"/>
  <c r="GV32"/>
  <c r="GV37"/>
  <c r="GV33"/>
  <c r="GV38"/>
  <c r="GV34"/>
  <c r="GV30"/>
  <c r="GV26"/>
  <c r="GV22"/>
  <c r="GV18"/>
  <c r="GV27"/>
  <c r="GV23"/>
  <c r="GV19"/>
  <c r="GV31"/>
  <c r="GV20"/>
  <c r="GV29"/>
  <c r="GV21"/>
  <c r="GV17"/>
  <c r="FI35"/>
  <c r="FI40"/>
  <c r="FI28"/>
  <c r="FI24"/>
  <c r="FI25"/>
  <c r="LI37"/>
  <c r="LI33"/>
  <c r="LI39"/>
  <c r="LI35"/>
  <c r="LI31"/>
  <c r="LI30"/>
  <c r="LI19"/>
  <c r="LI18"/>
  <c r="LW18"/>
  <c r="LI20"/>
  <c r="LU20"/>
  <c r="LU22"/>
  <c r="LK23"/>
  <c r="LU24"/>
  <c r="LK25"/>
  <c r="LU26"/>
  <c r="LU29"/>
  <c r="LK30"/>
  <c r="LN18"/>
  <c r="LN22"/>
  <c r="LI23"/>
  <c r="LN26"/>
  <c r="LI27"/>
  <c r="LK32"/>
  <c r="LK34"/>
  <c r="LK38"/>
  <c r="LN17"/>
  <c r="LN21"/>
  <c r="LN25"/>
  <c r="LN29"/>
  <c r="LN33"/>
  <c r="LN35"/>
  <c r="LN37"/>
  <c r="LN39"/>
  <c r="LN16"/>
  <c r="LN20"/>
  <c r="LN24"/>
  <c r="LN28"/>
  <c r="LN31"/>
  <c r="LU32"/>
  <c r="LU34"/>
  <c r="LU36"/>
  <c r="LU38"/>
  <c r="LU40"/>
  <c r="LN32"/>
  <c r="LW32"/>
  <c r="LI34"/>
  <c r="LW34"/>
  <c r="LN36"/>
  <c r="LW36"/>
  <c r="LI38"/>
  <c r="LW38"/>
  <c r="LN40"/>
  <c r="LW40"/>
  <c r="LI32"/>
  <c r="LI36"/>
  <c r="LI40"/>
  <c r="AZ40" i="3"/>
  <c r="AZ39"/>
  <c r="AZ38"/>
  <c r="AZ37"/>
  <c r="AZ35"/>
  <c r="F41"/>
  <c r="W41"/>
  <c r="AF41"/>
  <c r="AO41"/>
  <c r="AX41"/>
  <c r="AX36"/>
  <c r="BF41"/>
  <c r="BF36"/>
  <c r="BR12"/>
  <c r="AV16"/>
  <c r="BD16"/>
  <c r="BS16"/>
  <c r="AV17"/>
  <c r="BD17"/>
  <c r="BS17"/>
  <c r="AV18"/>
  <c r="BD18"/>
  <c r="BS18"/>
  <c r="AV19"/>
  <c r="BD19"/>
  <c r="BS19"/>
  <c r="AV20"/>
  <c r="BD20"/>
  <c r="BS20"/>
  <c r="AV21"/>
  <c r="BD21"/>
  <c r="BS21"/>
  <c r="AV22"/>
  <c r="BD22"/>
  <c r="BS22"/>
  <c r="AV23"/>
  <c r="BD23"/>
  <c r="BS23"/>
  <c r="AV24"/>
  <c r="BD24"/>
  <c r="BS24"/>
  <c r="AV25"/>
  <c r="BD25"/>
  <c r="BS25"/>
  <c r="AV26"/>
  <c r="BD26"/>
  <c r="BS26"/>
  <c r="AV27"/>
  <c r="BD27"/>
  <c r="BS27"/>
  <c r="AV28"/>
  <c r="BD28"/>
  <c r="BS28"/>
  <c r="BS29"/>
  <c r="AV30"/>
  <c r="BD30"/>
  <c r="BS30"/>
  <c r="AV31"/>
  <c r="BD31"/>
  <c r="BS31"/>
  <c r="AV32"/>
  <c r="BD32"/>
  <c r="BS32"/>
  <c r="AV33"/>
  <c r="BD33"/>
  <c r="BS33"/>
  <c r="BO38"/>
  <c r="LN34" i="2"/>
  <c r="LN38"/>
  <c r="BB40" i="3"/>
  <c r="BB39"/>
  <c r="BB38"/>
  <c r="BB37"/>
  <c r="BB35"/>
  <c r="P41"/>
  <c r="Y41"/>
  <c r="AI41"/>
  <c r="AQ41"/>
  <c r="AZ41"/>
  <c r="AZ36"/>
  <c r="AX16"/>
  <c r="BF16"/>
  <c r="AX17"/>
  <c r="BF17"/>
  <c r="AX18"/>
  <c r="BF18"/>
  <c r="AX19"/>
  <c r="BF19"/>
  <c r="AX20"/>
  <c r="BF20"/>
  <c r="AX21"/>
  <c r="BF21"/>
  <c r="AX22"/>
  <c r="BF22"/>
  <c r="AX23"/>
  <c r="BF23"/>
  <c r="AX24"/>
  <c r="BF24"/>
  <c r="AX25"/>
  <c r="BF25"/>
  <c r="AX26"/>
  <c r="BF26"/>
  <c r="AX27"/>
  <c r="BF27"/>
  <c r="AX28"/>
  <c r="BF28"/>
  <c r="AX29"/>
  <c r="BF29"/>
  <c r="AX30"/>
  <c r="BF30"/>
  <c r="AX31"/>
  <c r="BF31"/>
  <c r="AX32"/>
  <c r="BF32"/>
  <c r="AX33"/>
  <c r="BF33"/>
  <c r="BO35"/>
  <c r="BO36"/>
  <c r="BQ37"/>
  <c r="BQ38"/>
  <c r="BO39"/>
  <c r="BO40"/>
  <c r="LK36" i="2"/>
  <c r="LK40"/>
  <c r="AV40" i="3"/>
  <c r="AV39"/>
  <c r="AV38"/>
  <c r="AV37"/>
  <c r="AV35"/>
  <c r="BD40"/>
  <c r="BD39"/>
  <c r="BD38"/>
  <c r="BD37"/>
  <c r="BD35"/>
  <c r="S41"/>
  <c r="AB41"/>
  <c r="AK41"/>
  <c r="AS41"/>
  <c r="BB41"/>
  <c r="BB36"/>
  <c r="AZ17"/>
  <c r="AZ18"/>
  <c r="AZ19"/>
  <c r="AZ20"/>
  <c r="AZ21"/>
  <c r="AZ22"/>
  <c r="AZ23"/>
  <c r="AZ24"/>
  <c r="AZ25"/>
  <c r="AZ26"/>
  <c r="AZ27"/>
  <c r="AZ28"/>
  <c r="AZ29"/>
  <c r="AZ30"/>
  <c r="AZ31"/>
  <c r="AZ32"/>
  <c r="AZ33"/>
  <c r="AZ34"/>
  <c r="BQ35"/>
  <c r="BQ36"/>
  <c r="BS37"/>
  <c r="BS38"/>
  <c r="BQ39"/>
  <c r="BQ40"/>
  <c r="X15" i="4"/>
  <c r="AX40" i="3"/>
  <c r="AX39"/>
  <c r="AX38"/>
  <c r="AX37"/>
  <c r="AX35"/>
  <c r="BF40"/>
  <c r="BF39"/>
  <c r="BF38"/>
  <c r="BF37"/>
  <c r="U41"/>
  <c r="AD41"/>
  <c r="AM41"/>
  <c r="AV41"/>
  <c r="AV36"/>
  <c r="BD41"/>
  <c r="BD36"/>
  <c r="BB16"/>
  <c r="BB17"/>
  <c r="BB18"/>
  <c r="BB19"/>
  <c r="BB20"/>
  <c r="BB21"/>
  <c r="BB22"/>
  <c r="BB23"/>
  <c r="BB24"/>
  <c r="BB25"/>
  <c r="BB26"/>
  <c r="BB27"/>
  <c r="BB28"/>
  <c r="BB29"/>
  <c r="BB30"/>
  <c r="BB31"/>
  <c r="BB32"/>
  <c r="BB33"/>
  <c r="BB34"/>
  <c r="BS34"/>
  <c r="BS35"/>
  <c r="BS36"/>
  <c r="BS39"/>
  <c r="BS41"/>
  <c r="JY18" i="5"/>
  <c r="BK35" i="3"/>
  <c r="BJ36"/>
  <c r="BK36" s="1"/>
  <c r="BJ37"/>
  <c r="BK37" s="1"/>
  <c r="BJ38"/>
  <c r="BK38" s="1"/>
  <c r="F17" i="4"/>
  <c r="W20"/>
  <c r="F21"/>
  <c r="W24"/>
  <c r="F25"/>
  <c r="W28"/>
  <c r="F29"/>
  <c r="W32"/>
  <c r="F33"/>
  <c r="W36"/>
  <c r="F37"/>
  <c r="F41"/>
  <c r="J41"/>
  <c r="F42" i="5"/>
  <c r="F41"/>
  <c r="F40"/>
  <c r="F39"/>
  <c r="F36"/>
  <c r="F37"/>
  <c r="F34"/>
  <c r="F33"/>
  <c r="F32"/>
  <c r="F30"/>
  <c r="F35"/>
  <c r="F29"/>
  <c r="F26"/>
  <c r="F25"/>
  <c r="F24"/>
  <c r="F22"/>
  <c r="F21"/>
  <c r="F20"/>
  <c r="F19"/>
  <c r="F18"/>
  <c r="F23"/>
  <c r="N42"/>
  <c r="N40"/>
  <c r="N41"/>
  <c r="N37"/>
  <c r="N36"/>
  <c r="N33"/>
  <c r="N32"/>
  <c r="N30"/>
  <c r="N35"/>
  <c r="N34"/>
  <c r="N39"/>
  <c r="N29"/>
  <c r="N26"/>
  <c r="N25"/>
  <c r="N24"/>
  <c r="N22"/>
  <c r="N21"/>
  <c r="N20"/>
  <c r="N19"/>
  <c r="N18"/>
  <c r="N23"/>
  <c r="AV42"/>
  <c r="AV41"/>
  <c r="AV40"/>
  <c r="AV39"/>
  <c r="AV37"/>
  <c r="AV35"/>
  <c r="AV34"/>
  <c r="AV36"/>
  <c r="AV33"/>
  <c r="AV32"/>
  <c r="AV30"/>
  <c r="AV29"/>
  <c r="AV26"/>
  <c r="AV25"/>
  <c r="AV24"/>
  <c r="AV23"/>
  <c r="AV22"/>
  <c r="AV21"/>
  <c r="AV20"/>
  <c r="AV19"/>
  <c r="BD42"/>
  <c r="BD41"/>
  <c r="BD40"/>
  <c r="BD39"/>
  <c r="BD37"/>
  <c r="BD36"/>
  <c r="BD35"/>
  <c r="BD34"/>
  <c r="BD33"/>
  <c r="BD32"/>
  <c r="BD30"/>
  <c r="BD29"/>
  <c r="BD26"/>
  <c r="BD25"/>
  <c r="BD24"/>
  <c r="BD23"/>
  <c r="BD22"/>
  <c r="BD21"/>
  <c r="BD20"/>
  <c r="BD19"/>
  <c r="DJ42"/>
  <c r="DJ40"/>
  <c r="DJ39"/>
  <c r="DJ41"/>
  <c r="DJ37"/>
  <c r="DJ36"/>
  <c r="DJ35"/>
  <c r="DJ33"/>
  <c r="DJ32"/>
  <c r="DJ30"/>
  <c r="DJ29"/>
  <c r="DJ26"/>
  <c r="DJ34"/>
  <c r="DJ25"/>
  <c r="DJ24"/>
  <c r="DJ22"/>
  <c r="DJ21"/>
  <c r="DJ20"/>
  <c r="DJ19"/>
  <c r="DJ18"/>
  <c r="DJ23"/>
  <c r="GQ42"/>
  <c r="GQ41"/>
  <c r="GQ40"/>
  <c r="GQ39"/>
  <c r="GQ37"/>
  <c r="GQ36"/>
  <c r="GQ35"/>
  <c r="GQ33"/>
  <c r="GQ32"/>
  <c r="GQ30"/>
  <c r="GQ29"/>
  <c r="GQ26"/>
  <c r="GQ25"/>
  <c r="GQ24"/>
  <c r="GQ34"/>
  <c r="GQ22"/>
  <c r="GQ21"/>
  <c r="GQ20"/>
  <c r="GQ19"/>
  <c r="GQ18"/>
  <c r="GQ23"/>
  <c r="HJ42"/>
  <c r="HK42" s="1"/>
  <c r="HJ41"/>
  <c r="HK41" s="1"/>
  <c r="HJ40"/>
  <c r="HK40" s="1"/>
  <c r="HJ39"/>
  <c r="HK39" s="1"/>
  <c r="HJ37"/>
  <c r="HK37" s="1"/>
  <c r="HJ36"/>
  <c r="HK36" s="1"/>
  <c r="HJ35"/>
  <c r="HK35" s="1"/>
  <c r="HJ33"/>
  <c r="HK33" s="1"/>
  <c r="HJ32"/>
  <c r="HK32" s="1"/>
  <c r="HJ30"/>
  <c r="HK30" s="1"/>
  <c r="HJ29"/>
  <c r="HK29" s="1"/>
  <c r="HJ34"/>
  <c r="HK34" s="1"/>
  <c r="HJ26"/>
  <c r="HK26" s="1"/>
  <c r="HJ24"/>
  <c r="HK24" s="1"/>
  <c r="HJ23"/>
  <c r="HK23" s="1"/>
  <c r="HJ25"/>
  <c r="HK25" s="1"/>
  <c r="HJ22"/>
  <c r="HK22" s="1"/>
  <c r="HJ21"/>
  <c r="HK21" s="1"/>
  <c r="HJ20"/>
  <c r="HK20" s="1"/>
  <c r="HJ19"/>
  <c r="HK19" s="1"/>
  <c r="HJ18"/>
  <c r="IW42"/>
  <c r="IW41"/>
  <c r="IW40"/>
  <c r="IW39"/>
  <c r="IW37"/>
  <c r="IW36"/>
  <c r="IW35"/>
  <c r="IW34"/>
  <c r="IW33"/>
  <c r="IW32"/>
  <c r="IW30"/>
  <c r="IW29"/>
  <c r="IW26"/>
  <c r="IW25"/>
  <c r="IW24"/>
  <c r="IW23"/>
  <c r="IW22"/>
  <c r="IW21"/>
  <c r="IW20"/>
  <c r="IW19"/>
  <c r="JF42"/>
  <c r="JF41"/>
  <c r="JF40"/>
  <c r="JF39"/>
  <c r="JF37"/>
  <c r="JF36"/>
  <c r="JF35"/>
  <c r="JF33"/>
  <c r="JF32"/>
  <c r="JF30"/>
  <c r="JF29"/>
  <c r="JF34"/>
  <c r="JF26"/>
  <c r="JF25"/>
  <c r="JF24"/>
  <c r="JF23"/>
  <c r="JF22"/>
  <c r="JF21"/>
  <c r="JF20"/>
  <c r="JF19"/>
  <c r="JF18"/>
  <c r="ME42"/>
  <c r="ME40"/>
  <c r="ME39"/>
  <c r="ME37"/>
  <c r="ME36"/>
  <c r="ME41"/>
  <c r="ME35"/>
  <c r="ME34"/>
  <c r="ME33"/>
  <c r="ME32"/>
  <c r="ME30"/>
  <c r="ME29"/>
  <c r="ME26"/>
  <c r="ME25"/>
  <c r="ME24"/>
  <c r="ME23"/>
  <c r="ME22"/>
  <c r="ME21"/>
  <c r="ME20"/>
  <c r="ME19"/>
  <c r="ME18"/>
  <c r="NN42"/>
  <c r="NN41"/>
  <c r="NN39"/>
  <c r="NN40"/>
  <c r="NN37"/>
  <c r="NN36"/>
  <c r="NN35"/>
  <c r="NN34"/>
  <c r="NN32"/>
  <c r="NN29"/>
  <c r="NN30"/>
  <c r="NN33"/>
  <c r="NN26"/>
  <c r="NN24"/>
  <c r="NN23"/>
  <c r="NN25"/>
  <c r="NN22"/>
  <c r="NN21"/>
  <c r="NN20"/>
  <c r="NN19"/>
  <c r="NN18"/>
  <c r="OF42"/>
  <c r="OF41"/>
  <c r="OF40"/>
  <c r="OF39"/>
  <c r="OF37"/>
  <c r="OF36"/>
  <c r="OF35"/>
  <c r="OF34"/>
  <c r="OF33"/>
  <c r="OF32"/>
  <c r="OF30"/>
  <c r="OF29"/>
  <c r="OF26"/>
  <c r="OF25"/>
  <c r="OF24"/>
  <c r="OF23"/>
  <c r="OF22"/>
  <c r="OF21"/>
  <c r="OF20"/>
  <c r="OF19"/>
  <c r="OF18"/>
  <c r="OV42"/>
  <c r="OV41"/>
  <c r="OV40"/>
  <c r="OV39"/>
  <c r="OV37"/>
  <c r="OV36"/>
  <c r="OV34"/>
  <c r="OV35"/>
  <c r="OV33"/>
  <c r="OV32"/>
  <c r="OV30"/>
  <c r="OV29"/>
  <c r="OV26"/>
  <c r="OV25"/>
  <c r="OV24"/>
  <c r="OV23"/>
  <c r="OV22"/>
  <c r="OV21"/>
  <c r="OV20"/>
  <c r="OV19"/>
  <c r="OV18"/>
  <c r="PM42"/>
  <c r="PM41"/>
  <c r="PM40"/>
  <c r="PM39"/>
  <c r="PM37"/>
  <c r="PM36"/>
  <c r="PM35"/>
  <c r="PM34"/>
  <c r="PM33"/>
  <c r="PM32"/>
  <c r="PM30"/>
  <c r="PM29"/>
  <c r="PM26"/>
  <c r="PM25"/>
  <c r="PM24"/>
  <c r="PM23"/>
  <c r="PM22"/>
  <c r="PM21"/>
  <c r="PM20"/>
  <c r="PM19"/>
  <c r="PM18"/>
  <c r="PV42"/>
  <c r="PV41"/>
  <c r="PV40"/>
  <c r="PV39"/>
  <c r="PV37"/>
  <c r="PV35"/>
  <c r="PV33"/>
  <c r="PV32"/>
  <c r="PV30"/>
  <c r="PV36"/>
  <c r="PV26"/>
  <c r="PV29"/>
  <c r="PV34"/>
  <c r="PV25"/>
  <c r="PV24"/>
  <c r="PV23"/>
  <c r="PV22"/>
  <c r="PV21"/>
  <c r="PV20"/>
  <c r="PV19"/>
  <c r="PV18"/>
  <c r="RN42"/>
  <c r="RN41"/>
  <c r="RN40"/>
  <c r="RN39"/>
  <c r="RN36"/>
  <c r="RN37"/>
  <c r="RN32"/>
  <c r="RN30"/>
  <c r="RN29"/>
  <c r="RN34"/>
  <c r="RN35"/>
  <c r="RN33"/>
  <c r="RN26"/>
  <c r="RN25"/>
  <c r="RN24"/>
  <c r="RN23"/>
  <c r="RN22"/>
  <c r="RN21"/>
  <c r="RN20"/>
  <c r="RN19"/>
  <c r="RN18"/>
  <c r="SA42"/>
  <c r="SA39"/>
  <c r="SA37"/>
  <c r="SA36"/>
  <c r="SA35"/>
  <c r="SA34"/>
  <c r="SA33"/>
  <c r="SA22"/>
  <c r="SA21"/>
  <c r="SA20"/>
  <c r="SA19"/>
  <c r="SA18"/>
  <c r="L38"/>
  <c r="L31"/>
  <c r="L28"/>
  <c r="L27"/>
  <c r="AT38"/>
  <c r="AT31"/>
  <c r="AT27"/>
  <c r="AT28"/>
  <c r="BB38"/>
  <c r="BB31"/>
  <c r="BB28"/>
  <c r="BB27"/>
  <c r="GO38"/>
  <c r="GO31"/>
  <c r="GO28"/>
  <c r="GO27"/>
  <c r="GY38"/>
  <c r="GY28"/>
  <c r="GY31"/>
  <c r="GY27"/>
  <c r="HG38"/>
  <c r="HG31"/>
  <c r="HG27"/>
  <c r="HG28"/>
  <c r="JD38"/>
  <c r="JD31"/>
  <c r="JD28"/>
  <c r="JD27"/>
  <c r="JO38"/>
  <c r="JO31"/>
  <c r="JO27"/>
  <c r="JO28"/>
  <c r="JX38"/>
  <c r="JY38" s="1"/>
  <c r="JX31"/>
  <c r="JY31" s="1"/>
  <c r="JX28"/>
  <c r="JY28" s="1"/>
  <c r="JX27"/>
  <c r="JY27" s="1"/>
  <c r="MK38"/>
  <c r="MK31"/>
  <c r="MK27"/>
  <c r="MK28"/>
  <c r="NL38"/>
  <c r="NL31"/>
  <c r="NL28"/>
  <c r="NL27"/>
  <c r="OD38"/>
  <c r="OD31"/>
  <c r="OD28"/>
  <c r="OD27"/>
  <c r="PB38"/>
  <c r="PB31"/>
  <c r="PB27"/>
  <c r="PB28"/>
  <c r="PT38"/>
  <c r="PT31"/>
  <c r="PT28"/>
  <c r="PT27"/>
  <c r="RL38"/>
  <c r="RL31"/>
  <c r="RL28"/>
  <c r="RL27"/>
  <c r="RF17"/>
  <c r="BO37" i="3"/>
  <c r="BS40"/>
  <c r="BO41"/>
  <c r="F16" i="4"/>
  <c r="F20"/>
  <c r="F24"/>
  <c r="F28"/>
  <c r="F32"/>
  <c r="F36"/>
  <c r="F40"/>
  <c r="H41"/>
  <c r="L41"/>
  <c r="H42" i="5"/>
  <c r="H41"/>
  <c r="H40"/>
  <c r="H39"/>
  <c r="H37"/>
  <c r="H36"/>
  <c r="H35"/>
  <c r="H34"/>
  <c r="H33"/>
  <c r="H32"/>
  <c r="H30"/>
  <c r="H25"/>
  <c r="H24"/>
  <c r="H29"/>
  <c r="H26"/>
  <c r="H23"/>
  <c r="H22"/>
  <c r="H21"/>
  <c r="H20"/>
  <c r="H19"/>
  <c r="H18"/>
  <c r="AO42"/>
  <c r="AO41"/>
  <c r="AO40"/>
  <c r="AO39"/>
  <c r="AO37"/>
  <c r="AO36"/>
  <c r="AO35"/>
  <c r="AO34"/>
  <c r="AO33"/>
  <c r="AO32"/>
  <c r="AO30"/>
  <c r="AO29"/>
  <c r="AO26"/>
  <c r="AO25"/>
  <c r="AO24"/>
  <c r="AO22"/>
  <c r="AO21"/>
  <c r="AO20"/>
  <c r="AO19"/>
  <c r="AO23"/>
  <c r="AX42"/>
  <c r="AX41"/>
  <c r="AX40"/>
  <c r="AX39"/>
  <c r="AX37"/>
  <c r="AX36"/>
  <c r="AX35"/>
  <c r="AX34"/>
  <c r="AX33"/>
  <c r="AX32"/>
  <c r="AX30"/>
  <c r="AX29"/>
  <c r="AX26"/>
  <c r="AX25"/>
  <c r="AX24"/>
  <c r="AX23"/>
  <c r="AX22"/>
  <c r="AX21"/>
  <c r="AX20"/>
  <c r="AX19"/>
  <c r="AX18"/>
  <c r="BF41"/>
  <c r="BF40"/>
  <c r="BF39"/>
  <c r="BF42"/>
  <c r="BF37"/>
  <c r="BF36"/>
  <c r="BF35"/>
  <c r="BF33"/>
  <c r="BF32"/>
  <c r="BF30"/>
  <c r="BF34"/>
  <c r="BF29"/>
  <c r="BF26"/>
  <c r="BF25"/>
  <c r="BF24"/>
  <c r="BF23"/>
  <c r="BF22"/>
  <c r="BF21"/>
  <c r="BF20"/>
  <c r="BF19"/>
  <c r="BF18"/>
  <c r="GS41"/>
  <c r="GS42"/>
  <c r="GS40"/>
  <c r="GS39"/>
  <c r="GS37"/>
  <c r="GS36"/>
  <c r="GS35"/>
  <c r="GS34"/>
  <c r="GS30"/>
  <c r="GS33"/>
  <c r="GS29"/>
  <c r="GS26"/>
  <c r="GS25"/>
  <c r="GS24"/>
  <c r="GS32"/>
  <c r="GS23"/>
  <c r="GS22"/>
  <c r="GS21"/>
  <c r="GS20"/>
  <c r="GS19"/>
  <c r="GS18"/>
  <c r="IZ42"/>
  <c r="IZ41"/>
  <c r="IZ40"/>
  <c r="IZ39"/>
  <c r="IZ37"/>
  <c r="IZ36"/>
  <c r="IZ35"/>
  <c r="IZ33"/>
  <c r="IZ32"/>
  <c r="IZ30"/>
  <c r="IZ29"/>
  <c r="IZ26"/>
  <c r="IZ34"/>
  <c r="IZ24"/>
  <c r="IZ25"/>
  <c r="IZ22"/>
  <c r="IZ21"/>
  <c r="IZ20"/>
  <c r="IZ19"/>
  <c r="IZ18"/>
  <c r="IZ23"/>
  <c r="JJ42"/>
  <c r="JJ41"/>
  <c r="JJ40"/>
  <c r="JJ39"/>
  <c r="JJ37"/>
  <c r="JJ36"/>
  <c r="JJ35"/>
  <c r="JJ34"/>
  <c r="JJ33"/>
  <c r="JJ32"/>
  <c r="JJ30"/>
  <c r="JJ29"/>
  <c r="JJ26"/>
  <c r="JJ25"/>
  <c r="JJ24"/>
  <c r="JJ23"/>
  <c r="JJ22"/>
  <c r="JJ21"/>
  <c r="JJ20"/>
  <c r="JJ19"/>
  <c r="MG42"/>
  <c r="MG41"/>
  <c r="MG40"/>
  <c r="MG39"/>
  <c r="MG37"/>
  <c r="MG36"/>
  <c r="MG35"/>
  <c r="MG34"/>
  <c r="MG33"/>
  <c r="MG32"/>
  <c r="MG30"/>
  <c r="MG29"/>
  <c r="MG26"/>
  <c r="MG24"/>
  <c r="MG23"/>
  <c r="MG25"/>
  <c r="MG22"/>
  <c r="MG21"/>
  <c r="MG20"/>
  <c r="MG19"/>
  <c r="MG18"/>
  <c r="OH42"/>
  <c r="OH41"/>
  <c r="OH40"/>
  <c r="OH39"/>
  <c r="OH36"/>
  <c r="OH35"/>
  <c r="OH37"/>
  <c r="OH34"/>
  <c r="OH33"/>
  <c r="OH32"/>
  <c r="OH30"/>
  <c r="OH29"/>
  <c r="OH26"/>
  <c r="OH24"/>
  <c r="OH23"/>
  <c r="OH25"/>
  <c r="OH22"/>
  <c r="OH21"/>
  <c r="OH20"/>
  <c r="OH19"/>
  <c r="OH18"/>
  <c r="OX42"/>
  <c r="OX41"/>
  <c r="OX40"/>
  <c r="OX39"/>
  <c r="OX37"/>
  <c r="OX36"/>
  <c r="OX35"/>
  <c r="OX34"/>
  <c r="OX33"/>
  <c r="OX32"/>
  <c r="OX30"/>
  <c r="OX29"/>
  <c r="OX26"/>
  <c r="OX25"/>
  <c r="OX24"/>
  <c r="OX23"/>
  <c r="OX22"/>
  <c r="OX21"/>
  <c r="OX20"/>
  <c r="OX19"/>
  <c r="OX18"/>
  <c r="PP42"/>
  <c r="PP41"/>
  <c r="PP40"/>
  <c r="PP39"/>
  <c r="PP37"/>
  <c r="PP36"/>
  <c r="PP34"/>
  <c r="PP35"/>
  <c r="PP33"/>
  <c r="PP32"/>
  <c r="PP29"/>
  <c r="PP30"/>
  <c r="PP25"/>
  <c r="PP24"/>
  <c r="PP23"/>
  <c r="PP26"/>
  <c r="PP22"/>
  <c r="PP21"/>
  <c r="PP20"/>
  <c r="PP19"/>
  <c r="PP18"/>
  <c r="PY42"/>
  <c r="PY41"/>
  <c r="PY40"/>
  <c r="PY39"/>
  <c r="PY37"/>
  <c r="PY36"/>
  <c r="PY34"/>
  <c r="PY35"/>
  <c r="PY33"/>
  <c r="PY32"/>
  <c r="PY30"/>
  <c r="PY29"/>
  <c r="PY26"/>
  <c r="PY25"/>
  <c r="PY24"/>
  <c r="PY23"/>
  <c r="PY22"/>
  <c r="PY21"/>
  <c r="PY20"/>
  <c r="PY19"/>
  <c r="PY18"/>
  <c r="F38"/>
  <c r="F31"/>
  <c r="F28"/>
  <c r="F27"/>
  <c r="N31"/>
  <c r="N38"/>
  <c r="N28"/>
  <c r="N27"/>
  <c r="AV38"/>
  <c r="AV31"/>
  <c r="AV28"/>
  <c r="AV27"/>
  <c r="BD38"/>
  <c r="BD31"/>
  <c r="BD28"/>
  <c r="BD27"/>
  <c r="DJ38"/>
  <c r="DJ31"/>
  <c r="DJ28"/>
  <c r="DJ27"/>
  <c r="GQ38"/>
  <c r="GQ31"/>
  <c r="GQ28"/>
  <c r="GQ27"/>
  <c r="HJ38"/>
  <c r="HK38" s="1"/>
  <c r="HJ31"/>
  <c r="HK31" s="1"/>
  <c r="HJ28"/>
  <c r="HK28" s="1"/>
  <c r="HJ27"/>
  <c r="HK27" s="1"/>
  <c r="IW38"/>
  <c r="IW31"/>
  <c r="IW28"/>
  <c r="IW27"/>
  <c r="JF38"/>
  <c r="JF31"/>
  <c r="JF28"/>
  <c r="JF27"/>
  <c r="ME38"/>
  <c r="ME31"/>
  <c r="ME28"/>
  <c r="ME27"/>
  <c r="NN38"/>
  <c r="NN31"/>
  <c r="NN27"/>
  <c r="NN28"/>
  <c r="OF38"/>
  <c r="OF31"/>
  <c r="OF28"/>
  <c r="OF27"/>
  <c r="OV38"/>
  <c r="OV31"/>
  <c r="OV28"/>
  <c r="OV27"/>
  <c r="PM38"/>
  <c r="PM31"/>
  <c r="PM28"/>
  <c r="PM27"/>
  <c r="PV38"/>
  <c r="PV31"/>
  <c r="PV28"/>
  <c r="PV27"/>
  <c r="RN38"/>
  <c r="RN31"/>
  <c r="RN28"/>
  <c r="RN27"/>
  <c r="AO18"/>
  <c r="RV18"/>
  <c r="RV19"/>
  <c r="RV20"/>
  <c r="RV21"/>
  <c r="RV22"/>
  <c r="F19" i="4"/>
  <c r="F23"/>
  <c r="F27"/>
  <c r="F31"/>
  <c r="F35"/>
  <c r="F39"/>
  <c r="N41"/>
  <c r="J42" i="5"/>
  <c r="J41"/>
  <c r="J40"/>
  <c r="J39"/>
  <c r="J37"/>
  <c r="J36"/>
  <c r="J35"/>
  <c r="J33"/>
  <c r="J32"/>
  <c r="J30"/>
  <c r="J34"/>
  <c r="J29"/>
  <c r="J26"/>
  <c r="J25"/>
  <c r="J24"/>
  <c r="J22"/>
  <c r="J21"/>
  <c r="J20"/>
  <c r="J19"/>
  <c r="J23"/>
  <c r="AR42"/>
  <c r="AR41"/>
  <c r="AR39"/>
  <c r="AR40"/>
  <c r="AR37"/>
  <c r="AR33"/>
  <c r="AR32"/>
  <c r="AR30"/>
  <c r="AR35"/>
  <c r="AR34"/>
  <c r="AR36"/>
  <c r="AR29"/>
  <c r="AR26"/>
  <c r="AR25"/>
  <c r="AR24"/>
  <c r="AR22"/>
  <c r="AR21"/>
  <c r="AR20"/>
  <c r="AR19"/>
  <c r="AR18"/>
  <c r="AR23"/>
  <c r="AZ42"/>
  <c r="AZ41"/>
  <c r="AZ40"/>
  <c r="AZ39"/>
  <c r="AZ37"/>
  <c r="AZ36"/>
  <c r="AZ35"/>
  <c r="AZ33"/>
  <c r="AZ32"/>
  <c r="AZ30"/>
  <c r="AZ29"/>
  <c r="AZ26"/>
  <c r="AZ34"/>
  <c r="AZ25"/>
  <c r="AZ24"/>
  <c r="AZ22"/>
  <c r="AZ21"/>
  <c r="AZ20"/>
  <c r="AZ19"/>
  <c r="AZ18"/>
  <c r="AZ23"/>
  <c r="GU42"/>
  <c r="GU41"/>
  <c r="GU40"/>
  <c r="GU39"/>
  <c r="GU37"/>
  <c r="GU36"/>
  <c r="GU35"/>
  <c r="GU34"/>
  <c r="GU33"/>
  <c r="GU32"/>
  <c r="GU30"/>
  <c r="GU29"/>
  <c r="GU26"/>
  <c r="GU25"/>
  <c r="GU24"/>
  <c r="GU23"/>
  <c r="GU22"/>
  <c r="GU21"/>
  <c r="GU20"/>
  <c r="GU19"/>
  <c r="JB42"/>
  <c r="JB41"/>
  <c r="JB40"/>
  <c r="JB39"/>
  <c r="JB37"/>
  <c r="JB36"/>
  <c r="JB35"/>
  <c r="JB34"/>
  <c r="JB30"/>
  <c r="JB33"/>
  <c r="JB32"/>
  <c r="JB29"/>
  <c r="JB26"/>
  <c r="JB24"/>
  <c r="JB25"/>
  <c r="JB23"/>
  <c r="JB22"/>
  <c r="JB21"/>
  <c r="JB20"/>
  <c r="JB19"/>
  <c r="JB18"/>
  <c r="JU42"/>
  <c r="JU41"/>
  <c r="JU40"/>
  <c r="JU37"/>
  <c r="JU33"/>
  <c r="JU32"/>
  <c r="JU30"/>
  <c r="JU35"/>
  <c r="JU34"/>
  <c r="JU39"/>
  <c r="JU36"/>
  <c r="JU26"/>
  <c r="JU29"/>
  <c r="JU24"/>
  <c r="JU25"/>
  <c r="JU22"/>
  <c r="JU21"/>
  <c r="JU20"/>
  <c r="JU19"/>
  <c r="JU18"/>
  <c r="JU23"/>
  <c r="MI41"/>
  <c r="MI40"/>
  <c r="MI37"/>
  <c r="MI39"/>
  <c r="MI36"/>
  <c r="MI33"/>
  <c r="MI32"/>
  <c r="MI30"/>
  <c r="MI35"/>
  <c r="MI26"/>
  <c r="MI34"/>
  <c r="MI29"/>
  <c r="MI24"/>
  <c r="MI23"/>
  <c r="MI25"/>
  <c r="MI22"/>
  <c r="MI21"/>
  <c r="MI20"/>
  <c r="MI19"/>
  <c r="MI18"/>
  <c r="MR42"/>
  <c r="MR41"/>
  <c r="MR40"/>
  <c r="MR39"/>
  <c r="MR37"/>
  <c r="MR36"/>
  <c r="MR35"/>
  <c r="MR34"/>
  <c r="MR30"/>
  <c r="MR33"/>
  <c r="MR32"/>
  <c r="MR26"/>
  <c r="MR24"/>
  <c r="MR23"/>
  <c r="MR25"/>
  <c r="MR29"/>
  <c r="MR22"/>
  <c r="MR21"/>
  <c r="MR20"/>
  <c r="MR19"/>
  <c r="MR18"/>
  <c r="OZ42"/>
  <c r="OZ41"/>
  <c r="OZ39"/>
  <c r="OZ40"/>
  <c r="OZ37"/>
  <c r="OZ36"/>
  <c r="OZ35"/>
  <c r="OZ33"/>
  <c r="OZ32"/>
  <c r="OZ30"/>
  <c r="OZ34"/>
  <c r="OZ29"/>
  <c r="OZ26"/>
  <c r="OZ25"/>
  <c r="OZ24"/>
  <c r="OZ23"/>
  <c r="OZ22"/>
  <c r="OZ21"/>
  <c r="OZ20"/>
  <c r="OZ19"/>
  <c r="OZ18"/>
  <c r="RJ41"/>
  <c r="RJ42"/>
  <c r="RJ39"/>
  <c r="RJ40"/>
  <c r="RJ37"/>
  <c r="RJ36"/>
  <c r="RJ35"/>
  <c r="RJ34"/>
  <c r="RJ33"/>
  <c r="RJ32"/>
  <c r="RJ30"/>
  <c r="RJ29"/>
  <c r="RJ26"/>
  <c r="RJ25"/>
  <c r="RJ24"/>
  <c r="RJ23"/>
  <c r="RJ22"/>
  <c r="RJ21"/>
  <c r="RJ20"/>
  <c r="RJ19"/>
  <c r="RJ18"/>
  <c r="RV42"/>
  <c r="RV41"/>
  <c r="RV32"/>
  <c r="RV30"/>
  <c r="RV26"/>
  <c r="RV29"/>
  <c r="RV25"/>
  <c r="H38"/>
  <c r="H31"/>
  <c r="H27"/>
  <c r="H28"/>
  <c r="AO38"/>
  <c r="AO31"/>
  <c r="AO28"/>
  <c r="AO27"/>
  <c r="AX38"/>
  <c r="AX31"/>
  <c r="AX28"/>
  <c r="AX27"/>
  <c r="BF38"/>
  <c r="BF31"/>
  <c r="BF28"/>
  <c r="BF27"/>
  <c r="GS38"/>
  <c r="GS31"/>
  <c r="GS28"/>
  <c r="GS27"/>
  <c r="IZ38"/>
  <c r="IZ31"/>
  <c r="IZ28"/>
  <c r="IZ27"/>
  <c r="JJ38"/>
  <c r="JJ31"/>
  <c r="JJ28"/>
  <c r="JJ27"/>
  <c r="MG38"/>
  <c r="MG31"/>
  <c r="MG28"/>
  <c r="MG27"/>
  <c r="OH38"/>
  <c r="OH31"/>
  <c r="OH28"/>
  <c r="OH27"/>
  <c r="OX38"/>
  <c r="OX31"/>
  <c r="OX28"/>
  <c r="OX27"/>
  <c r="PP38"/>
  <c r="PP31"/>
  <c r="PP27"/>
  <c r="PP28"/>
  <c r="PY38"/>
  <c r="PY31"/>
  <c r="PY28"/>
  <c r="PY27"/>
  <c r="AV18"/>
  <c r="IW18"/>
  <c r="F18" i="4"/>
  <c r="F22"/>
  <c r="F30"/>
  <c r="F34"/>
  <c r="L42" i="5"/>
  <c r="L41"/>
  <c r="L40"/>
  <c r="L39"/>
  <c r="L37"/>
  <c r="L36"/>
  <c r="L35"/>
  <c r="L33"/>
  <c r="L32"/>
  <c r="L30"/>
  <c r="L34"/>
  <c r="L29"/>
  <c r="L26"/>
  <c r="L25"/>
  <c r="L24"/>
  <c r="L23"/>
  <c r="L22"/>
  <c r="L21"/>
  <c r="L20"/>
  <c r="L19"/>
  <c r="L18"/>
  <c r="AT42"/>
  <c r="AT41"/>
  <c r="AT40"/>
  <c r="AT39"/>
  <c r="AT37"/>
  <c r="AT36"/>
  <c r="AT35"/>
  <c r="AT34"/>
  <c r="AT32"/>
  <c r="AT30"/>
  <c r="AT33"/>
  <c r="AT25"/>
  <c r="AT24"/>
  <c r="AT29"/>
  <c r="AT26"/>
  <c r="AT23"/>
  <c r="AT22"/>
  <c r="AT21"/>
  <c r="AT20"/>
  <c r="AT19"/>
  <c r="AT18"/>
  <c r="BB42"/>
  <c r="BB40"/>
  <c r="BB39"/>
  <c r="BB41"/>
  <c r="BB37"/>
  <c r="BB36"/>
  <c r="BB35"/>
  <c r="BB34"/>
  <c r="BB30"/>
  <c r="BB33"/>
  <c r="BB29"/>
  <c r="BB26"/>
  <c r="BB25"/>
  <c r="BB24"/>
  <c r="BB32"/>
  <c r="BB23"/>
  <c r="BB22"/>
  <c r="BB21"/>
  <c r="BB20"/>
  <c r="BB19"/>
  <c r="BB18"/>
  <c r="GO42"/>
  <c r="GO41"/>
  <c r="GO40"/>
  <c r="GO39"/>
  <c r="GO37"/>
  <c r="GO36"/>
  <c r="GO35"/>
  <c r="GO34"/>
  <c r="GO33"/>
  <c r="GO32"/>
  <c r="GO30"/>
  <c r="GO29"/>
  <c r="GO26"/>
  <c r="GO25"/>
  <c r="GO24"/>
  <c r="GO23"/>
  <c r="GO22"/>
  <c r="GO21"/>
  <c r="GO20"/>
  <c r="GO19"/>
  <c r="GO18"/>
  <c r="GY41"/>
  <c r="GY42"/>
  <c r="GY40"/>
  <c r="GY39"/>
  <c r="GY37"/>
  <c r="GY36"/>
  <c r="GY35"/>
  <c r="GY34"/>
  <c r="GY30"/>
  <c r="GY33"/>
  <c r="GY32"/>
  <c r="GY29"/>
  <c r="GY26"/>
  <c r="GY25"/>
  <c r="GY24"/>
  <c r="GY23"/>
  <c r="GY22"/>
  <c r="GY21"/>
  <c r="GY20"/>
  <c r="GY19"/>
  <c r="GY18"/>
  <c r="HG42"/>
  <c r="HG41"/>
  <c r="HG40"/>
  <c r="HG39"/>
  <c r="HG37"/>
  <c r="HG36"/>
  <c r="HG35"/>
  <c r="HG34"/>
  <c r="HG33"/>
  <c r="HG32"/>
  <c r="HG30"/>
  <c r="HG29"/>
  <c r="HG25"/>
  <c r="HG24"/>
  <c r="HG26"/>
  <c r="HG23"/>
  <c r="HG22"/>
  <c r="HG21"/>
  <c r="HG20"/>
  <c r="HG19"/>
  <c r="HG18"/>
  <c r="JD41"/>
  <c r="JD40"/>
  <c r="JD39"/>
  <c r="JD42"/>
  <c r="JD37"/>
  <c r="JD36"/>
  <c r="JD35"/>
  <c r="JD34"/>
  <c r="JD33"/>
  <c r="JD32"/>
  <c r="JD30"/>
  <c r="JD29"/>
  <c r="JD26"/>
  <c r="JD25"/>
  <c r="JD24"/>
  <c r="JD23"/>
  <c r="JD22"/>
  <c r="JD21"/>
  <c r="JD20"/>
  <c r="JD19"/>
  <c r="JO42"/>
  <c r="JO41"/>
  <c r="JO40"/>
  <c r="JO39"/>
  <c r="JO37"/>
  <c r="JO36"/>
  <c r="JO35"/>
  <c r="JO34"/>
  <c r="JO33"/>
  <c r="JO32"/>
  <c r="JO30"/>
  <c r="JO29"/>
  <c r="JO25"/>
  <c r="JO24"/>
  <c r="JO26"/>
  <c r="JO23"/>
  <c r="JO22"/>
  <c r="JO21"/>
  <c r="JO20"/>
  <c r="JO19"/>
  <c r="JO18"/>
  <c r="JX42"/>
  <c r="JY42" s="1"/>
  <c r="JX41"/>
  <c r="JY41" s="1"/>
  <c r="JX40"/>
  <c r="JY40" s="1"/>
  <c r="JX39"/>
  <c r="JY39" s="1"/>
  <c r="JX37"/>
  <c r="JY37" s="1"/>
  <c r="JX36"/>
  <c r="JY36" s="1"/>
  <c r="JX35"/>
  <c r="JY35" s="1"/>
  <c r="JX34"/>
  <c r="JY34" s="1"/>
  <c r="JX33"/>
  <c r="JY33" s="1"/>
  <c r="JX32"/>
  <c r="JY32" s="1"/>
  <c r="JX30"/>
  <c r="JY30" s="1"/>
  <c r="JX29"/>
  <c r="JY29" s="1"/>
  <c r="JX26"/>
  <c r="JY26" s="1"/>
  <c r="JX25"/>
  <c r="JY25" s="1"/>
  <c r="JX24"/>
  <c r="JY24" s="1"/>
  <c r="JX23"/>
  <c r="JY23" s="1"/>
  <c r="JX22"/>
  <c r="JY22" s="1"/>
  <c r="JX21"/>
  <c r="JY21" s="1"/>
  <c r="JX20"/>
  <c r="JY20" s="1"/>
  <c r="JX19"/>
  <c r="JY19" s="1"/>
  <c r="MK42"/>
  <c r="MK41"/>
  <c r="MK39"/>
  <c r="MK40"/>
  <c r="MK37"/>
  <c r="MK36"/>
  <c r="MK35"/>
  <c r="MK34"/>
  <c r="MK32"/>
  <c r="MK29"/>
  <c r="MK30"/>
  <c r="MK26"/>
  <c r="MK33"/>
  <c r="MK24"/>
  <c r="MK25"/>
  <c r="MK23"/>
  <c r="MK22"/>
  <c r="MK21"/>
  <c r="MK20"/>
  <c r="MK19"/>
  <c r="MK18"/>
  <c r="NL42"/>
  <c r="NL41"/>
  <c r="NL40"/>
  <c r="NL39"/>
  <c r="NL37"/>
  <c r="NL33"/>
  <c r="NL32"/>
  <c r="NL30"/>
  <c r="NL35"/>
  <c r="NL26"/>
  <c r="NL34"/>
  <c r="NL36"/>
  <c r="NL29"/>
  <c r="NL24"/>
  <c r="NL23"/>
  <c r="NL25"/>
  <c r="NL22"/>
  <c r="NL21"/>
  <c r="NL20"/>
  <c r="NL19"/>
  <c r="NL18"/>
  <c r="OD42"/>
  <c r="OD41"/>
  <c r="OD40"/>
  <c r="OD39"/>
  <c r="OD37"/>
  <c r="OD36"/>
  <c r="OD35"/>
  <c r="OD34"/>
  <c r="OD33"/>
  <c r="OD32"/>
  <c r="OD30"/>
  <c r="OD29"/>
  <c r="OD26"/>
  <c r="OD25"/>
  <c r="OD24"/>
  <c r="OD23"/>
  <c r="OD22"/>
  <c r="OD21"/>
  <c r="OD20"/>
  <c r="OD19"/>
  <c r="OD18"/>
  <c r="PB42"/>
  <c r="PB41"/>
  <c r="PB40"/>
  <c r="PB39"/>
  <c r="PB37"/>
  <c r="PB36"/>
  <c r="PB35"/>
  <c r="PB34"/>
  <c r="PB30"/>
  <c r="PB33"/>
  <c r="PB32"/>
  <c r="PB26"/>
  <c r="PB25"/>
  <c r="PB24"/>
  <c r="PB23"/>
  <c r="PB29"/>
  <c r="PB22"/>
  <c r="PB21"/>
  <c r="PB20"/>
  <c r="PB19"/>
  <c r="PB18"/>
  <c r="PT42"/>
  <c r="PT40"/>
  <c r="PT39"/>
  <c r="PT41"/>
  <c r="PT37"/>
  <c r="PT36"/>
  <c r="PT35"/>
  <c r="PT34"/>
  <c r="PT33"/>
  <c r="PT32"/>
  <c r="PT30"/>
  <c r="PT29"/>
  <c r="PT26"/>
  <c r="PT24"/>
  <c r="PT23"/>
  <c r="PT25"/>
  <c r="PT22"/>
  <c r="PT21"/>
  <c r="PT20"/>
  <c r="PT19"/>
  <c r="PT18"/>
  <c r="RL42"/>
  <c r="RL41"/>
  <c r="RL40"/>
  <c r="RL39"/>
  <c r="RL37"/>
  <c r="RL36"/>
  <c r="RL35"/>
  <c r="RL34"/>
  <c r="RL32"/>
  <c r="RL30"/>
  <c r="RL29"/>
  <c r="RL26"/>
  <c r="RL25"/>
  <c r="RL33"/>
  <c r="RL24"/>
  <c r="RL23"/>
  <c r="RL22"/>
  <c r="RL21"/>
  <c r="RL20"/>
  <c r="RL19"/>
  <c r="RL18"/>
  <c r="J38"/>
  <c r="J31"/>
  <c r="J28"/>
  <c r="J27"/>
  <c r="AR38"/>
  <c r="AR31"/>
  <c r="AR28"/>
  <c r="AR27"/>
  <c r="AZ38"/>
  <c r="AZ31"/>
  <c r="AZ28"/>
  <c r="AZ27"/>
  <c r="GU38"/>
  <c r="GU31"/>
  <c r="GU28"/>
  <c r="GU27"/>
  <c r="JB38"/>
  <c r="JB31"/>
  <c r="JB28"/>
  <c r="JB27"/>
  <c r="JU38"/>
  <c r="JU31"/>
  <c r="JU28"/>
  <c r="JU27"/>
  <c r="MI38"/>
  <c r="MI31"/>
  <c r="MI28"/>
  <c r="MI27"/>
  <c r="MR38"/>
  <c r="MR31"/>
  <c r="MR27"/>
  <c r="MR28"/>
  <c r="OZ38"/>
  <c r="OZ31"/>
  <c r="OZ28"/>
  <c r="OZ27"/>
  <c r="RJ38"/>
  <c r="RJ31"/>
  <c r="RJ28"/>
  <c r="RJ27"/>
  <c r="RV31"/>
  <c r="RV27"/>
  <c r="RV28"/>
  <c r="BD18"/>
  <c r="GU18"/>
  <c r="JD18"/>
  <c r="RV23"/>
  <c r="RV24"/>
  <c r="SA23"/>
  <c r="SA24"/>
  <c r="SA26"/>
  <c r="SA27"/>
  <c r="SA25"/>
  <c r="SA31"/>
  <c r="SA28"/>
  <c r="SA32"/>
  <c r="SA29"/>
  <c r="SA30"/>
  <c r="RV34"/>
  <c r="RV33"/>
  <c r="RV36"/>
  <c r="RV37"/>
  <c r="RV35"/>
  <c r="RV40"/>
  <c r="SA40"/>
  <c r="RV38"/>
  <c r="RV39"/>
  <c r="SA41"/>
  <c r="HT43"/>
  <c r="IX43"/>
  <c r="JV43"/>
  <c r="LM43"/>
  <c r="KS19" l="1"/>
  <c r="RS43"/>
  <c r="RX43" s="1"/>
  <c r="GG18"/>
  <c r="LC40" i="2"/>
  <c r="U16" i="4"/>
  <c r="U12" s="1"/>
  <c r="T12"/>
  <c r="W12"/>
  <c r="R25"/>
  <c r="Z25" s="1"/>
  <c r="R33"/>
  <c r="Z33" s="1"/>
  <c r="R30"/>
  <c r="Z30" s="1"/>
  <c r="R23"/>
  <c r="R39"/>
  <c r="Z39" s="1"/>
  <c r="R28"/>
  <c r="Z28" s="1"/>
  <c r="R29"/>
  <c r="Z29" s="1"/>
  <c r="R37"/>
  <c r="Z37" s="1"/>
  <c r="R34"/>
  <c r="Z34" s="1"/>
  <c r="R27"/>
  <c r="Z27" s="1"/>
  <c r="R32"/>
  <c r="Z32" s="1"/>
  <c r="R41"/>
  <c r="R26"/>
  <c r="R17"/>
  <c r="R18"/>
  <c r="Z18" s="1"/>
  <c r="R38"/>
  <c r="R31"/>
  <c r="R20"/>
  <c r="Z20" s="1"/>
  <c r="R40"/>
  <c r="Z40" s="1"/>
  <c r="R36"/>
  <c r="Z36" s="1"/>
  <c r="R21"/>
  <c r="Z21" s="1"/>
  <c r="R22"/>
  <c r="Z22" s="1"/>
  <c r="R19"/>
  <c r="R35"/>
  <c r="Z35" s="1"/>
  <c r="R24"/>
  <c r="R16"/>
  <c r="Z16" s="1"/>
  <c r="BG35" i="3"/>
  <c r="JU21" i="2"/>
  <c r="JU16"/>
  <c r="NB18" i="5"/>
  <c r="KS24"/>
  <c r="KS18"/>
  <c r="KS34"/>
  <c r="KS33"/>
  <c r="JW11" i="2"/>
  <c r="JU36"/>
  <c r="JU15"/>
  <c r="JU23"/>
  <c r="JU33"/>
  <c r="JU17"/>
  <c r="JU27"/>
  <c r="JU37"/>
  <c r="JU20"/>
  <c r="JU32"/>
  <c r="JU19"/>
  <c r="JU29"/>
  <c r="JU31"/>
  <c r="JU26"/>
  <c r="KS38" i="5"/>
  <c r="JU18" i="2"/>
  <c r="JU30"/>
  <c r="JU38"/>
  <c r="JU39"/>
  <c r="JU22"/>
  <c r="JU34"/>
  <c r="JU25"/>
  <c r="JU24"/>
  <c r="JU28"/>
  <c r="JU40"/>
  <c r="JU35"/>
  <c r="KS31" i="5"/>
  <c r="KS22"/>
  <c r="KS42"/>
  <c r="KS35"/>
  <c r="KS21"/>
  <c r="KS37"/>
  <c r="KS27"/>
  <c r="KS20"/>
  <c r="KS26"/>
  <c r="KS36"/>
  <c r="KS39"/>
  <c r="KS25"/>
  <c r="KS41"/>
  <c r="KS28"/>
  <c r="KS32"/>
  <c r="KS30"/>
  <c r="KS29"/>
  <c r="KS23"/>
  <c r="KS40"/>
  <c r="OE8"/>
  <c r="OF8" s="1"/>
  <c r="OG8" s="1"/>
  <c r="OH8" s="1"/>
  <c r="OI8" s="1"/>
  <c r="OO8" s="1"/>
  <c r="OP8" s="1"/>
  <c r="OQ8" s="1"/>
  <c r="OR8" s="1"/>
  <c r="OS8" s="1"/>
  <c r="OT8" s="1"/>
  <c r="OU8" s="1"/>
  <c r="OV8" s="1"/>
  <c r="OW8" s="1"/>
  <c r="OX8" s="1"/>
  <c r="OY8" s="1"/>
  <c r="OZ8" s="1"/>
  <c r="PA8" s="1"/>
  <c r="PB8" s="1"/>
  <c r="PC8" s="1"/>
  <c r="PD8" s="1"/>
  <c r="PE8" s="1"/>
  <c r="PF8" s="1"/>
  <c r="PG8" s="1"/>
  <c r="PH8" s="1"/>
  <c r="PI8" s="1"/>
  <c r="PJ8" s="1"/>
  <c r="PK8" s="1"/>
  <c r="PL8" s="1"/>
  <c r="PM8" s="1"/>
  <c r="PN8" s="1"/>
  <c r="PO8" s="1"/>
  <c r="PP8" s="1"/>
  <c r="PQ8" s="1"/>
  <c r="PR8" s="1"/>
  <c r="PS8" s="1"/>
  <c r="PT8" s="1"/>
  <c r="PU8" s="1"/>
  <c r="PV8" s="1"/>
  <c r="PW8" s="1"/>
  <c r="PX8" s="1"/>
  <c r="PY8" s="1"/>
  <c r="PZ8" s="1"/>
  <c r="QA8" s="1"/>
  <c r="QB8" s="1"/>
  <c r="QC8" s="1"/>
  <c r="QD8" s="1"/>
  <c r="QE8" s="1"/>
  <c r="QF8" s="1"/>
  <c r="QG8" s="1"/>
  <c r="QH8" s="1"/>
  <c r="QI8" s="1"/>
  <c r="QJ8" s="1"/>
  <c r="QK8" s="1"/>
  <c r="QL8" s="1"/>
  <c r="QM8" s="1"/>
  <c r="QN8" s="1"/>
  <c r="QO8" s="1"/>
  <c r="QP8" s="1"/>
  <c r="QQ8" s="1"/>
  <c r="QR8" s="1"/>
  <c r="QS8" s="1"/>
  <c r="QT8" s="1"/>
  <c r="QU8" s="1"/>
  <c r="QV8" s="1"/>
  <c r="QW8" s="1"/>
  <c r="QX8" s="1"/>
  <c r="QY8" s="1"/>
  <c r="QZ8" s="1"/>
  <c r="RA8" s="1"/>
  <c r="RB8" s="1"/>
  <c r="RC8" s="1"/>
  <c r="RD8" s="1"/>
  <c r="RE8" s="1"/>
  <c r="RF8" s="1"/>
  <c r="RG8" s="1"/>
  <c r="RH8" s="1"/>
  <c r="RI8" s="1"/>
  <c r="RJ8" s="1"/>
  <c r="RK8" s="1"/>
  <c r="RL8" s="1"/>
  <c r="RM8" s="1"/>
  <c r="RN8" s="1"/>
  <c r="RO8" s="1"/>
  <c r="RP8" s="1"/>
  <c r="RQ8" s="1"/>
  <c r="RR8" s="1"/>
  <c r="RS8" s="1"/>
  <c r="RT8" s="1"/>
  <c r="RU8" s="1"/>
  <c r="RV8" s="1"/>
  <c r="RW8" s="1"/>
  <c r="RX8" s="1"/>
  <c r="RY8" s="1"/>
  <c r="RZ8" s="1"/>
  <c r="SA8" s="1"/>
  <c r="SB8" s="1"/>
  <c r="SD8" s="1"/>
  <c r="OJ8"/>
  <c r="OK8" s="1"/>
  <c r="OL8" s="1"/>
  <c r="OM8" s="1"/>
  <c r="ON8" s="1"/>
  <c r="GG28"/>
  <c r="GG35"/>
  <c r="GG26"/>
  <c r="GG21"/>
  <c r="GG37"/>
  <c r="GG32"/>
  <c r="IK31"/>
  <c r="IK35"/>
  <c r="IK26"/>
  <c r="IK21"/>
  <c r="IK37"/>
  <c r="IK32"/>
  <c r="GG38"/>
  <c r="GG23"/>
  <c r="GG22"/>
  <c r="GG42"/>
  <c r="GG33"/>
  <c r="GG24"/>
  <c r="IK27"/>
  <c r="IK23"/>
  <c r="IK22"/>
  <c r="IK42"/>
  <c r="IK33"/>
  <c r="IK24"/>
  <c r="GG31"/>
  <c r="GG19"/>
  <c r="GG34"/>
  <c r="GG29"/>
  <c r="GG20"/>
  <c r="GG40"/>
  <c r="IK28"/>
  <c r="IK19"/>
  <c r="IK18"/>
  <c r="IK34"/>
  <c r="IK29"/>
  <c r="IK20"/>
  <c r="IK40"/>
  <c r="GG27"/>
  <c r="GG39"/>
  <c r="GG30"/>
  <c r="GG25"/>
  <c r="GG41"/>
  <c r="GG36"/>
  <c r="IK38"/>
  <c r="IK39"/>
  <c r="IK30"/>
  <c r="IK25"/>
  <c r="IK41"/>
  <c r="IK36"/>
  <c r="OT43"/>
  <c r="OS18"/>
  <c r="FJ15" i="2"/>
  <c r="LC35"/>
  <c r="LC15"/>
  <c r="LC31"/>
  <c r="LC32"/>
  <c r="LC29"/>
  <c r="LC22"/>
  <c r="LC38"/>
  <c r="LC24"/>
  <c r="LC19"/>
  <c r="LC39"/>
  <c r="LC36"/>
  <c r="LC33"/>
  <c r="LC26"/>
  <c r="LC28"/>
  <c r="LC23"/>
  <c r="LC16"/>
  <c r="LC17"/>
  <c r="LC37"/>
  <c r="LC30"/>
  <c r="LC25"/>
  <c r="LC27"/>
  <c r="LC20"/>
  <c r="LC21"/>
  <c r="LC18"/>
  <c r="LC34"/>
  <c r="FJ24"/>
  <c r="FJ35"/>
  <c r="FJ16"/>
  <c r="FJ19"/>
  <c r="FJ22"/>
  <c r="FJ21"/>
  <c r="FJ32"/>
  <c r="FJ34"/>
  <c r="FJ28"/>
  <c r="FJ23"/>
  <c r="FJ26"/>
  <c r="FJ29"/>
  <c r="FJ36"/>
  <c r="FJ38"/>
  <c r="FJ25"/>
  <c r="FJ27"/>
  <c r="FJ30"/>
  <c r="FJ33"/>
  <c r="FJ31"/>
  <c r="FJ40"/>
  <c r="FJ20"/>
  <c r="FJ18"/>
  <c r="FJ17"/>
  <c r="FJ37"/>
  <c r="FJ39"/>
  <c r="Z16" i="3"/>
  <c r="BG36"/>
  <c r="BG34"/>
  <c r="BG29"/>
  <c r="BG37"/>
  <c r="BG33"/>
  <c r="BG27"/>
  <c r="BG23"/>
  <c r="BG19"/>
  <c r="BG38"/>
  <c r="BG30"/>
  <c r="BG28"/>
  <c r="BG24"/>
  <c r="BG20"/>
  <c r="BG39"/>
  <c r="BG31"/>
  <c r="BG25"/>
  <c r="BG21"/>
  <c r="BG17"/>
  <c r="BG40"/>
  <c r="BG32"/>
  <c r="BG26"/>
  <c r="BG22"/>
  <c r="BG18"/>
  <c r="BG16"/>
  <c r="MC43" i="5"/>
  <c r="FF13"/>
  <c r="EV27"/>
  <c r="EV26"/>
  <c r="EV19"/>
  <c r="EV20"/>
  <c r="EV40"/>
  <c r="EV33"/>
  <c r="EV31"/>
  <c r="EV30"/>
  <c r="EV23"/>
  <c r="EV24"/>
  <c r="EV21"/>
  <c r="EV37"/>
  <c r="EV28"/>
  <c r="EV34"/>
  <c r="EV35"/>
  <c r="EV32"/>
  <c r="EV25"/>
  <c r="EV41"/>
  <c r="EV38"/>
  <c r="EV22"/>
  <c r="EV42"/>
  <c r="EV39"/>
  <c r="EV36"/>
  <c r="EV29"/>
  <c r="EV18"/>
  <c r="GM18" s="1"/>
  <c r="DQ13"/>
  <c r="DU13"/>
  <c r="QS19"/>
  <c r="QS28"/>
  <c r="II33" i="2"/>
  <c r="Z14" i="4"/>
  <c r="BK18" i="5"/>
  <c r="SC16"/>
  <c r="SE16" s="1"/>
  <c r="GI13"/>
  <c r="GK13"/>
  <c r="GL13"/>
  <c r="SC17"/>
  <c r="SE17" s="1"/>
  <c r="GM17"/>
  <c r="SC15"/>
  <c r="SE15" s="1"/>
  <c r="RF18"/>
  <c r="PN38"/>
  <c r="PN24"/>
  <c r="PN21"/>
  <c r="PN37"/>
  <c r="PN26"/>
  <c r="PN19"/>
  <c r="PN27"/>
  <c r="PN32"/>
  <c r="PN25"/>
  <c r="PN41"/>
  <c r="PN30"/>
  <c r="PN23"/>
  <c r="PN31"/>
  <c r="PN36"/>
  <c r="PN29"/>
  <c r="PN34"/>
  <c r="PN35"/>
  <c r="PN28"/>
  <c r="PN20"/>
  <c r="PN40"/>
  <c r="PN33"/>
  <c r="PN22"/>
  <c r="PN42"/>
  <c r="PN39"/>
  <c r="PN18"/>
  <c r="NO18"/>
  <c r="OS31"/>
  <c r="LW31"/>
  <c r="AP45"/>
  <c r="OS27"/>
  <c r="LW27"/>
  <c r="OS28"/>
  <c r="LW28"/>
  <c r="AG29" i="3"/>
  <c r="RY43" i="5"/>
  <c r="SB43" s="1"/>
  <c r="RT43"/>
  <c r="RW43" s="1"/>
  <c r="AP18"/>
  <c r="AP19"/>
  <c r="AP28"/>
  <c r="AP23"/>
  <c r="AP24"/>
  <c r="AP21"/>
  <c r="AP37"/>
  <c r="AP26"/>
  <c r="AP38"/>
  <c r="AP35"/>
  <c r="AP32"/>
  <c r="AP25"/>
  <c r="AP41"/>
  <c r="AP30"/>
  <c r="AP27"/>
  <c r="AP39"/>
  <c r="AP36"/>
  <c r="AP29"/>
  <c r="AP34"/>
  <c r="AP31"/>
  <c r="AP20"/>
  <c r="AP40"/>
  <c r="AP33"/>
  <c r="AP22"/>
  <c r="AP42"/>
  <c r="OS38"/>
  <c r="LW38"/>
  <c r="KL24" i="2"/>
  <c r="Z36" i="3"/>
  <c r="AT36"/>
  <c r="Z34"/>
  <c r="Z27"/>
  <c r="Z32"/>
  <c r="Z33"/>
  <c r="AT18"/>
  <c r="AT38"/>
  <c r="AT31"/>
  <c r="AT20"/>
  <c r="AT40"/>
  <c r="AT37"/>
  <c r="Z25"/>
  <c r="AT25"/>
  <c r="Z18"/>
  <c r="Z38"/>
  <c r="Z31"/>
  <c r="Z20"/>
  <c r="Z40"/>
  <c r="Z37"/>
  <c r="AT22"/>
  <c r="AT19"/>
  <c r="AT35"/>
  <c r="AT24"/>
  <c r="AT17"/>
  <c r="Z29"/>
  <c r="AT29"/>
  <c r="Z22"/>
  <c r="Z19"/>
  <c r="Z35"/>
  <c r="Z24"/>
  <c r="Z17"/>
  <c r="AT30"/>
  <c r="AT23"/>
  <c r="AT39"/>
  <c r="AT28"/>
  <c r="AT21"/>
  <c r="Z26"/>
  <c r="AT26"/>
  <c r="Z30"/>
  <c r="Z23"/>
  <c r="Z39"/>
  <c r="Z28"/>
  <c r="Z21"/>
  <c r="AT34"/>
  <c r="AT27"/>
  <c r="AT16"/>
  <c r="AT32"/>
  <c r="AT33"/>
  <c r="KL28" i="2"/>
  <c r="KL26"/>
  <c r="KL29"/>
  <c r="KL23"/>
  <c r="KL34"/>
  <c r="KL32"/>
  <c r="KL15"/>
  <c r="KL18"/>
  <c r="BL12" i="3"/>
  <c r="KL35" i="2"/>
  <c r="KL30"/>
  <c r="KL16"/>
  <c r="KL27"/>
  <c r="KL38"/>
  <c r="KL36"/>
  <c r="KL25"/>
  <c r="KL17"/>
  <c r="KL20"/>
  <c r="KL31"/>
  <c r="KL33"/>
  <c r="KL22"/>
  <c r="KL21"/>
  <c r="KL19"/>
  <c r="KL39"/>
  <c r="KL37"/>
  <c r="KT11"/>
  <c r="BT33" i="3"/>
  <c r="BT29"/>
  <c r="BT25"/>
  <c r="BT16"/>
  <c r="BT31"/>
  <c r="BT27"/>
  <c r="BT23"/>
  <c r="BT21"/>
  <c r="BT17"/>
  <c r="BT19"/>
  <c r="BT34"/>
  <c r="BT30"/>
  <c r="BT26"/>
  <c r="BT22"/>
  <c r="BT32"/>
  <c r="BT28"/>
  <c r="BT24"/>
  <c r="BT20"/>
  <c r="BT18"/>
  <c r="LM27" i="5"/>
  <c r="JV40"/>
  <c r="GP14" i="2"/>
  <c r="IJ14" s="1"/>
  <c r="LE14" s="1"/>
  <c r="MF14" s="1"/>
  <c r="JV39" i="5"/>
  <c r="GW16" i="2"/>
  <c r="NB19" i="5"/>
  <c r="NB23"/>
  <c r="NB29"/>
  <c r="NB34"/>
  <c r="NB39"/>
  <c r="JV36"/>
  <c r="GV26"/>
  <c r="GV33"/>
  <c r="GV42"/>
  <c r="LM31"/>
  <c r="JV19"/>
  <c r="AG35" i="3"/>
  <c r="RF32" i="5"/>
  <c r="GP13" i="2"/>
  <c r="LE13" s="1"/>
  <c r="MF13" s="1"/>
  <c r="GP12"/>
  <c r="LE12" s="1"/>
  <c r="MF12" s="1"/>
  <c r="NB24" i="5"/>
  <c r="NB40"/>
  <c r="JV25"/>
  <c r="JV33"/>
  <c r="JV42"/>
  <c r="GV19"/>
  <c r="GV23"/>
  <c r="GV34"/>
  <c r="FN11" i="2"/>
  <c r="BY11"/>
  <c r="AT11"/>
  <c r="N11"/>
  <c r="JH11"/>
  <c r="BO11"/>
  <c r="AB11"/>
  <c r="II25"/>
  <c r="II35"/>
  <c r="JL11"/>
  <c r="IV11"/>
  <c r="KZ11"/>
  <c r="HZ11"/>
  <c r="FA11"/>
  <c r="DN11"/>
  <c r="AH11"/>
  <c r="KX11"/>
  <c r="GL11"/>
  <c r="AV11"/>
  <c r="JT11"/>
  <c r="HG11"/>
  <c r="GU13" i="5"/>
  <c r="RC13"/>
  <c r="RF21"/>
  <c r="RF25"/>
  <c r="RF36"/>
  <c r="PT13"/>
  <c r="JV20"/>
  <c r="BT37" i="3"/>
  <c r="Q31"/>
  <c r="AG40"/>
  <c r="LH13" i="5"/>
  <c r="Y13"/>
  <c r="JH43"/>
  <c r="LM28"/>
  <c r="JV24"/>
  <c r="JV32"/>
  <c r="JV41"/>
  <c r="GV22"/>
  <c r="GV37"/>
  <c r="CA13"/>
  <c r="RP43"/>
  <c r="BD13"/>
  <c r="LM38"/>
  <c r="OD13"/>
  <c r="BT40" i="3"/>
  <c r="BT36"/>
  <c r="U12"/>
  <c r="JJ11" i="2"/>
  <c r="IT11"/>
  <c r="LW11"/>
  <c r="DF11"/>
  <c r="KL13" i="5"/>
  <c r="KL52" s="1"/>
  <c r="ID13"/>
  <c r="RF19"/>
  <c r="RF23"/>
  <c r="RF29"/>
  <c r="RF39"/>
  <c r="NO21"/>
  <c r="NO25"/>
  <c r="NO30"/>
  <c r="NO41"/>
  <c r="NB20"/>
  <c r="NB30"/>
  <c r="NB35"/>
  <c r="JV22"/>
  <c r="JV37"/>
  <c r="IX20"/>
  <c r="IX26"/>
  <c r="IX35"/>
  <c r="IX40"/>
  <c r="HH20"/>
  <c r="HH35"/>
  <c r="HH40"/>
  <c r="GV29"/>
  <c r="GV39"/>
  <c r="FH13"/>
  <c r="BS13"/>
  <c r="EQ13"/>
  <c r="CP13"/>
  <c r="J13"/>
  <c r="BQ12" i="3"/>
  <c r="Q34"/>
  <c r="BO12"/>
  <c r="AQ12"/>
  <c r="AQ44" s="1"/>
  <c r="AY16" i="2"/>
  <c r="KK11"/>
  <c r="IZ11"/>
  <c r="HM11"/>
  <c r="FR11"/>
  <c r="DX11"/>
  <c r="CM11"/>
  <c r="BG11"/>
  <c r="T11"/>
  <c r="II24"/>
  <c r="KE11"/>
  <c r="AY36"/>
  <c r="KA11"/>
  <c r="IH11"/>
  <c r="LU11"/>
  <c r="KP11"/>
  <c r="GF11"/>
  <c r="CS11"/>
  <c r="BM11"/>
  <c r="HX11"/>
  <c r="EQ11"/>
  <c r="HC11"/>
  <c r="BS11"/>
  <c r="AN11"/>
  <c r="H11"/>
  <c r="JB11"/>
  <c r="FT13" i="5"/>
  <c r="CX13"/>
  <c r="AM12" i="3"/>
  <c r="AM44" s="1"/>
  <c r="EW11" i="2"/>
  <c r="CO11"/>
  <c r="BI11"/>
  <c r="AD11"/>
  <c r="IR11"/>
  <c r="DP11"/>
  <c r="CE11"/>
  <c r="AR11"/>
  <c r="L11"/>
  <c r="KG11"/>
  <c r="IX11"/>
  <c r="HK11"/>
  <c r="HA11"/>
  <c r="FI11"/>
  <c r="DV11"/>
  <c r="R11"/>
  <c r="JD11"/>
  <c r="HI11"/>
  <c r="EB11"/>
  <c r="DT11"/>
  <c r="CQ11"/>
  <c r="GB11"/>
  <c r="NO19" i="5"/>
  <c r="NO29"/>
  <c r="NO33"/>
  <c r="NB22"/>
  <c r="NB26"/>
  <c r="NB33"/>
  <c r="NB37"/>
  <c r="NB42"/>
  <c r="KP13"/>
  <c r="KP52" s="1"/>
  <c r="JV26"/>
  <c r="JV30"/>
  <c r="JV35"/>
  <c r="IX22"/>
  <c r="IX25"/>
  <c r="IX37"/>
  <c r="IX42"/>
  <c r="HH22"/>
  <c r="HH26"/>
  <c r="HH30"/>
  <c r="HH37"/>
  <c r="HH41"/>
  <c r="GV21"/>
  <c r="GV25"/>
  <c r="GV32"/>
  <c r="GV36"/>
  <c r="GV41"/>
  <c r="CJ13"/>
  <c r="IW13"/>
  <c r="AV13"/>
  <c r="OS40"/>
  <c r="LM21"/>
  <c r="LM41"/>
  <c r="JQ13"/>
  <c r="JM20"/>
  <c r="JM24"/>
  <c r="JM30"/>
  <c r="JM35"/>
  <c r="JM40"/>
  <c r="AG13"/>
  <c r="BK12" i="3"/>
  <c r="Y12"/>
  <c r="AG41"/>
  <c r="AG26"/>
  <c r="AG22"/>
  <c r="AG17"/>
  <c r="BT38"/>
  <c r="LB11" i="2"/>
  <c r="IB11"/>
  <c r="EU11"/>
  <c r="MA11"/>
  <c r="ID11"/>
  <c r="GJ11"/>
  <c r="FT11"/>
  <c r="FP11"/>
  <c r="CC11"/>
  <c r="AX11"/>
  <c r="MC11"/>
  <c r="IN11"/>
  <c r="GT11"/>
  <c r="BC11"/>
  <c r="DL11"/>
  <c r="CI11"/>
  <c r="X11"/>
  <c r="RF42" i="5"/>
  <c r="JD13"/>
  <c r="DK31"/>
  <c r="BK31"/>
  <c r="LV13"/>
  <c r="JV18"/>
  <c r="JO13"/>
  <c r="HQ13"/>
  <c r="BB13"/>
  <c r="P12" i="4"/>
  <c r="RO28" i="5"/>
  <c r="QS27"/>
  <c r="QF27"/>
  <c r="PW28"/>
  <c r="NZ27"/>
  <c r="OB27" s="1"/>
  <c r="OI27" s="1"/>
  <c r="LD27"/>
  <c r="JM27"/>
  <c r="JG27"/>
  <c r="HT28"/>
  <c r="RA13"/>
  <c r="PR13"/>
  <c r="OS19"/>
  <c r="OS23"/>
  <c r="OS29"/>
  <c r="OS35"/>
  <c r="OS41"/>
  <c r="MR13"/>
  <c r="LW20"/>
  <c r="LW24"/>
  <c r="LW30"/>
  <c r="LW35"/>
  <c r="LW40"/>
  <c r="LM19"/>
  <c r="LM23"/>
  <c r="LM26"/>
  <c r="LM34"/>
  <c r="LM39"/>
  <c r="JB13"/>
  <c r="DK19"/>
  <c r="DK23"/>
  <c r="DK29"/>
  <c r="DK34"/>
  <c r="DK39"/>
  <c r="BY13"/>
  <c r="AZ13"/>
  <c r="BK23"/>
  <c r="BK21"/>
  <c r="BK26"/>
  <c r="BK35"/>
  <c r="BK37"/>
  <c r="BK42"/>
  <c r="H12" i="4"/>
  <c r="EI13" i="5"/>
  <c r="PC31"/>
  <c r="MS31"/>
  <c r="ML31"/>
  <c r="KH31"/>
  <c r="CF31"/>
  <c r="S31"/>
  <c r="RO21"/>
  <c r="RO24"/>
  <c r="RO30"/>
  <c r="RO36"/>
  <c r="RO40"/>
  <c r="QS18"/>
  <c r="QH13"/>
  <c r="QS22"/>
  <c r="QS26"/>
  <c r="QS33"/>
  <c r="QS37"/>
  <c r="QS42"/>
  <c r="QF21"/>
  <c r="QF25"/>
  <c r="QF32"/>
  <c r="QF36"/>
  <c r="QF41"/>
  <c r="PW20"/>
  <c r="PW23"/>
  <c r="PW29"/>
  <c r="PW34"/>
  <c r="PW40"/>
  <c r="OX13"/>
  <c r="NZ19"/>
  <c r="OB19" s="1"/>
  <c r="NZ23"/>
  <c r="OB23" s="1"/>
  <c r="OI23" s="1"/>
  <c r="NZ29"/>
  <c r="OB29" s="1"/>
  <c r="OI29" s="1"/>
  <c r="NZ34"/>
  <c r="OB34" s="1"/>
  <c r="OI34" s="1"/>
  <c r="NZ39"/>
  <c r="OB39" s="1"/>
  <c r="OI39" s="1"/>
  <c r="NH13"/>
  <c r="LL13"/>
  <c r="LD20"/>
  <c r="LD23"/>
  <c r="LD29"/>
  <c r="LD35"/>
  <c r="LD40"/>
  <c r="JS13"/>
  <c r="JM22"/>
  <c r="JM26"/>
  <c r="JM33"/>
  <c r="JM37"/>
  <c r="JM42"/>
  <c r="JG20"/>
  <c r="JG24"/>
  <c r="JG30"/>
  <c r="JG36"/>
  <c r="JG41"/>
  <c r="HT19"/>
  <c r="HT23"/>
  <c r="HT26"/>
  <c r="HT34"/>
  <c r="HT39"/>
  <c r="HC13"/>
  <c r="FN13"/>
  <c r="FB13"/>
  <c r="AX13"/>
  <c r="BT41" i="3"/>
  <c r="HA13" i="5"/>
  <c r="RF31"/>
  <c r="NO31"/>
  <c r="NB31"/>
  <c r="JV31"/>
  <c r="IX31"/>
  <c r="HH28"/>
  <c r="GV31"/>
  <c r="QW13"/>
  <c r="PM13"/>
  <c r="PC20"/>
  <c r="PC24"/>
  <c r="PC30"/>
  <c r="PC34"/>
  <c r="PC40"/>
  <c r="NW13"/>
  <c r="MS18"/>
  <c r="MN13"/>
  <c r="MS22"/>
  <c r="MS26"/>
  <c r="MS33"/>
  <c r="MS37"/>
  <c r="MS42"/>
  <c r="ML21"/>
  <c r="ML25"/>
  <c r="ML32"/>
  <c r="ML41"/>
  <c r="ML40"/>
  <c r="KJ13"/>
  <c r="KJ52" s="1"/>
  <c r="KH21"/>
  <c r="KH24"/>
  <c r="KH30"/>
  <c r="KH36"/>
  <c r="KH41"/>
  <c r="FJ13"/>
  <c r="DB13"/>
  <c r="CF18"/>
  <c r="BM13"/>
  <c r="CF22"/>
  <c r="CF26"/>
  <c r="CF33"/>
  <c r="CF37"/>
  <c r="CF42"/>
  <c r="S20"/>
  <c r="S25"/>
  <c r="S30"/>
  <c r="S37"/>
  <c r="S41"/>
  <c r="JX13"/>
  <c r="Q35" i="3"/>
  <c r="Q37"/>
  <c r="AZ12"/>
  <c r="Z41"/>
  <c r="AG34"/>
  <c r="Q29"/>
  <c r="Q28"/>
  <c r="Q27"/>
  <c r="Q26"/>
  <c r="Q25"/>
  <c r="Q24"/>
  <c r="Q23"/>
  <c r="Q22"/>
  <c r="Q20"/>
  <c r="AG18"/>
  <c r="BF12"/>
  <c r="F12"/>
  <c r="Q16"/>
  <c r="AG38"/>
  <c r="AO12"/>
  <c r="AO44" s="1"/>
  <c r="CZ16" i="2"/>
  <c r="JP11"/>
  <c r="GH11"/>
  <c r="DH11"/>
  <c r="BW11"/>
  <c r="AJ11"/>
  <c r="AY15"/>
  <c r="D11"/>
  <c r="II40"/>
  <c r="GO39"/>
  <c r="HP40"/>
  <c r="AY18"/>
  <c r="AY17"/>
  <c r="AY19"/>
  <c r="AY39"/>
  <c r="AY37"/>
  <c r="GW23"/>
  <c r="GW22"/>
  <c r="GW21"/>
  <c r="GW32"/>
  <c r="GW38"/>
  <c r="IP11"/>
  <c r="GV11"/>
  <c r="ED11"/>
  <c r="AP11"/>
  <c r="FG11"/>
  <c r="DD11"/>
  <c r="HO11"/>
  <c r="DR11"/>
  <c r="CG11"/>
  <c r="V11"/>
  <c r="GO40"/>
  <c r="CZ24"/>
  <c r="AY35"/>
  <c r="HP27"/>
  <c r="HP30"/>
  <c r="HP31"/>
  <c r="HP36"/>
  <c r="HP33"/>
  <c r="GW24"/>
  <c r="GO19"/>
  <c r="GO18"/>
  <c r="GO17"/>
  <c r="CZ27"/>
  <c r="CZ30"/>
  <c r="CZ31"/>
  <c r="CZ39"/>
  <c r="CZ37"/>
  <c r="II21"/>
  <c r="II19"/>
  <c r="II22"/>
  <c r="II34"/>
  <c r="II32"/>
  <c r="LM11"/>
  <c r="BK27" i="5"/>
  <c r="NO23"/>
  <c r="DK18"/>
  <c r="CH13"/>
  <c r="RF35"/>
  <c r="QL13"/>
  <c r="PB13"/>
  <c r="NL13"/>
  <c r="NO37"/>
  <c r="IX29"/>
  <c r="HH24"/>
  <c r="HH32"/>
  <c r="EO13"/>
  <c r="CZ13"/>
  <c r="HV13"/>
  <c r="DK38"/>
  <c r="BK38"/>
  <c r="RL13"/>
  <c r="RF20"/>
  <c r="RF24"/>
  <c r="RF30"/>
  <c r="RF34"/>
  <c r="RF40"/>
  <c r="QC13"/>
  <c r="OR13"/>
  <c r="ND13"/>
  <c r="NO22"/>
  <c r="NO26"/>
  <c r="NO32"/>
  <c r="NO36"/>
  <c r="NO42"/>
  <c r="NB21"/>
  <c r="NB25"/>
  <c r="NB32"/>
  <c r="NB36"/>
  <c r="NB41"/>
  <c r="KY13"/>
  <c r="JV23"/>
  <c r="JV29"/>
  <c r="JV34"/>
  <c r="IU13"/>
  <c r="IX21"/>
  <c r="IX24"/>
  <c r="IX32"/>
  <c r="IX36"/>
  <c r="IX41"/>
  <c r="HG13"/>
  <c r="HH21"/>
  <c r="HH25"/>
  <c r="HH33"/>
  <c r="HH36"/>
  <c r="HH42"/>
  <c r="GV20"/>
  <c r="GV24"/>
  <c r="GV30"/>
  <c r="GV35"/>
  <c r="GV40"/>
  <c r="EG13"/>
  <c r="CR13"/>
  <c r="AT13"/>
  <c r="U13"/>
  <c r="L13"/>
  <c r="LA13"/>
  <c r="DF13"/>
  <c r="RO27"/>
  <c r="QF28"/>
  <c r="PW27"/>
  <c r="NZ28"/>
  <c r="OB28" s="1"/>
  <c r="OI28" s="1"/>
  <c r="LD28"/>
  <c r="JM28"/>
  <c r="JG28"/>
  <c r="HT27"/>
  <c r="QR13"/>
  <c r="PI13"/>
  <c r="OS20"/>
  <c r="OS24"/>
  <c r="OS30"/>
  <c r="OS34"/>
  <c r="OS39"/>
  <c r="OI19"/>
  <c r="NS13"/>
  <c r="MI13"/>
  <c r="LW21"/>
  <c r="LW25"/>
  <c r="LW32"/>
  <c r="LW36"/>
  <c r="LW41"/>
  <c r="LM20"/>
  <c r="LM25"/>
  <c r="LM29"/>
  <c r="LM35"/>
  <c r="LM40"/>
  <c r="KW13"/>
  <c r="KN13"/>
  <c r="KN52" s="1"/>
  <c r="HE13"/>
  <c r="GB13"/>
  <c r="EU13"/>
  <c r="DK20"/>
  <c r="DK24"/>
  <c r="DK30"/>
  <c r="DK35"/>
  <c r="DK40"/>
  <c r="BQ13"/>
  <c r="AR13"/>
  <c r="BK22"/>
  <c r="BK29"/>
  <c r="BK30"/>
  <c r="BK40"/>
  <c r="AI13"/>
  <c r="RV13"/>
  <c r="AO13"/>
  <c r="PC38"/>
  <c r="MS38"/>
  <c r="ML38"/>
  <c r="KH38"/>
  <c r="CF38"/>
  <c r="S38"/>
  <c r="RO18"/>
  <c r="RH13"/>
  <c r="RO22"/>
  <c r="RO26"/>
  <c r="RO33"/>
  <c r="RO37"/>
  <c r="RO42"/>
  <c r="QS23"/>
  <c r="QS29"/>
  <c r="QS34"/>
  <c r="QS39"/>
  <c r="QF18"/>
  <c r="PY13"/>
  <c r="QF22"/>
  <c r="QF26"/>
  <c r="QF33"/>
  <c r="QF37"/>
  <c r="QF42"/>
  <c r="PW21"/>
  <c r="PW24"/>
  <c r="PW32"/>
  <c r="PW36"/>
  <c r="PW41"/>
  <c r="OH13"/>
  <c r="NZ20"/>
  <c r="OB20" s="1"/>
  <c r="OI20" s="1"/>
  <c r="NZ24"/>
  <c r="OB24" s="1"/>
  <c r="OI24" s="1"/>
  <c r="NZ30"/>
  <c r="OB30" s="1"/>
  <c r="OI30" s="1"/>
  <c r="NZ35"/>
  <c r="OB35" s="1"/>
  <c r="OI35" s="1"/>
  <c r="NZ40"/>
  <c r="OB40" s="1"/>
  <c r="OI40" s="1"/>
  <c r="MY13"/>
  <c r="LC13"/>
  <c r="LD21"/>
  <c r="LD24"/>
  <c r="LD30"/>
  <c r="LD36"/>
  <c r="LD41"/>
  <c r="JM19"/>
  <c r="JM23"/>
  <c r="JM29"/>
  <c r="JM34"/>
  <c r="JM39"/>
  <c r="JG23"/>
  <c r="JG21"/>
  <c r="JG34"/>
  <c r="JG32"/>
  <c r="JG37"/>
  <c r="JG42"/>
  <c r="HT20"/>
  <c r="HT25"/>
  <c r="HT30"/>
  <c r="HT35"/>
  <c r="HT40"/>
  <c r="GS13"/>
  <c r="ES13"/>
  <c r="DD13"/>
  <c r="CE13"/>
  <c r="P13"/>
  <c r="DW13"/>
  <c r="RF38"/>
  <c r="NO38"/>
  <c r="NB38"/>
  <c r="JV38"/>
  <c r="IX38"/>
  <c r="HH38"/>
  <c r="GV38"/>
  <c r="QN13"/>
  <c r="PE13"/>
  <c r="PC21"/>
  <c r="PC25"/>
  <c r="PC32"/>
  <c r="PC36"/>
  <c r="PC41"/>
  <c r="NN13"/>
  <c r="MS19"/>
  <c r="MS23"/>
  <c r="MS29"/>
  <c r="MS34"/>
  <c r="MS39"/>
  <c r="ML18"/>
  <c r="ME13"/>
  <c r="ML22"/>
  <c r="ML26"/>
  <c r="ML33"/>
  <c r="ML36"/>
  <c r="ML42"/>
  <c r="KH18"/>
  <c r="KA13"/>
  <c r="KH22"/>
  <c r="KH34"/>
  <c r="KH32"/>
  <c r="KH37"/>
  <c r="KH42"/>
  <c r="HS13"/>
  <c r="HK18"/>
  <c r="HK13" s="1"/>
  <c r="HJ13"/>
  <c r="EZ13"/>
  <c r="CT13"/>
  <c r="CL13"/>
  <c r="CF19"/>
  <c r="RS19" s="1"/>
  <c r="RX19" s="1"/>
  <c r="CF23"/>
  <c r="RS23" s="1"/>
  <c r="RX23" s="1"/>
  <c r="CF29"/>
  <c r="RS29" s="1"/>
  <c r="RX29" s="1"/>
  <c r="CF34"/>
  <c r="RS34" s="1"/>
  <c r="RX34" s="1"/>
  <c r="CF39"/>
  <c r="RS39" s="1"/>
  <c r="RX39" s="1"/>
  <c r="AM13"/>
  <c r="N13"/>
  <c r="S23"/>
  <c r="S21"/>
  <c r="S26"/>
  <c r="S32"/>
  <c r="S36"/>
  <c r="S42"/>
  <c r="JY13"/>
  <c r="BB12" i="3"/>
  <c r="Q38"/>
  <c r="P12"/>
  <c r="AD12"/>
  <c r="AG36"/>
  <c r="AG28"/>
  <c r="AG27"/>
  <c r="AG25"/>
  <c r="AG24"/>
  <c r="AG23"/>
  <c r="AG20"/>
  <c r="Q19"/>
  <c r="AX12"/>
  <c r="AG39"/>
  <c r="BS12"/>
  <c r="BJ12"/>
  <c r="GO16" i="2"/>
  <c r="KR11"/>
  <c r="HT11"/>
  <c r="FZ11"/>
  <c r="EM11"/>
  <c r="CU11"/>
  <c r="GO31"/>
  <c r="GO20"/>
  <c r="GO34"/>
  <c r="HP25"/>
  <c r="HP35"/>
  <c r="AY22"/>
  <c r="AY21"/>
  <c r="AY23"/>
  <c r="AY34"/>
  <c r="AY32"/>
  <c r="GW27"/>
  <c r="GW26"/>
  <c r="GW29"/>
  <c r="GW36"/>
  <c r="GW33"/>
  <c r="LK11"/>
  <c r="JN11"/>
  <c r="GN11"/>
  <c r="BU11"/>
  <c r="IF11"/>
  <c r="EY11"/>
  <c r="CY11"/>
  <c r="EI11"/>
  <c r="P11"/>
  <c r="FE11"/>
  <c r="DJ11"/>
  <c r="BQ11"/>
  <c r="F11"/>
  <c r="CZ28"/>
  <c r="AY25"/>
  <c r="AY40"/>
  <c r="HP18"/>
  <c r="HP17"/>
  <c r="HP16"/>
  <c r="HP39"/>
  <c r="HP37"/>
  <c r="GW28"/>
  <c r="GO32"/>
  <c r="GO38"/>
  <c r="CZ18"/>
  <c r="CZ17"/>
  <c r="CZ20"/>
  <c r="CZ34"/>
  <c r="II29"/>
  <c r="II23"/>
  <c r="II26"/>
  <c r="II38"/>
  <c r="II36"/>
  <c r="GR11"/>
  <c r="LN11"/>
  <c r="NO40" i="5"/>
  <c r="IX33"/>
  <c r="HH18"/>
  <c r="GY13"/>
  <c r="N12" i="4"/>
  <c r="RO31" i="5"/>
  <c r="QF31"/>
  <c r="LD31"/>
  <c r="JM31"/>
  <c r="LW22"/>
  <c r="LW33"/>
  <c r="LW42"/>
  <c r="LM24"/>
  <c r="LM36"/>
  <c r="IF13"/>
  <c r="EM13"/>
  <c r="DK21"/>
  <c r="DK25"/>
  <c r="DK32"/>
  <c r="DK36"/>
  <c r="DK41"/>
  <c r="BH13"/>
  <c r="BK19"/>
  <c r="BK24"/>
  <c r="BK36"/>
  <c r="BK32"/>
  <c r="BK39"/>
  <c r="AA13"/>
  <c r="Z31" i="4"/>
  <c r="PC27" i="5"/>
  <c r="MS27"/>
  <c r="ML27"/>
  <c r="KH27"/>
  <c r="CF27"/>
  <c r="RS27" s="1"/>
  <c r="RX27" s="1"/>
  <c r="S27"/>
  <c r="RO19"/>
  <c r="RO25"/>
  <c r="RO32"/>
  <c r="RO34"/>
  <c r="RO41"/>
  <c r="QY13"/>
  <c r="QS20"/>
  <c r="QS24"/>
  <c r="QS30"/>
  <c r="QS35"/>
  <c r="QS40"/>
  <c r="QF19"/>
  <c r="QF23"/>
  <c r="QF29"/>
  <c r="QF35"/>
  <c r="QF39"/>
  <c r="PW18"/>
  <c r="PP13"/>
  <c r="PW22"/>
  <c r="PW25"/>
  <c r="PW33"/>
  <c r="PW37"/>
  <c r="PW42"/>
  <c r="NY13"/>
  <c r="NZ21"/>
  <c r="OB21" s="1"/>
  <c r="OI21" s="1"/>
  <c r="NZ25"/>
  <c r="OB25" s="1"/>
  <c r="OI25" s="1"/>
  <c r="NZ32"/>
  <c r="OB32" s="1"/>
  <c r="OI32" s="1"/>
  <c r="NZ36"/>
  <c r="OB36" s="1"/>
  <c r="NZ41"/>
  <c r="OB41" s="1"/>
  <c r="MP13"/>
  <c r="LD18"/>
  <c r="KU13"/>
  <c r="LD22"/>
  <c r="LD26"/>
  <c r="LD32"/>
  <c r="LD37"/>
  <c r="LD42"/>
  <c r="JG18"/>
  <c r="IZ13"/>
  <c r="JG22"/>
  <c r="JG26"/>
  <c r="JG33"/>
  <c r="JG39"/>
  <c r="IQ13"/>
  <c r="HT21"/>
  <c r="HT33"/>
  <c r="HT29"/>
  <c r="HT36"/>
  <c r="HT41"/>
  <c r="EK13"/>
  <c r="CV13"/>
  <c r="BW13"/>
  <c r="H13"/>
  <c r="Z24" i="4"/>
  <c r="J12"/>
  <c r="RF27" i="5"/>
  <c r="NO27"/>
  <c r="NB27"/>
  <c r="JV28"/>
  <c r="IX28"/>
  <c r="HH27"/>
  <c r="GV27"/>
  <c r="SA13"/>
  <c r="RN13"/>
  <c r="QE13"/>
  <c r="PC18"/>
  <c r="OV13"/>
  <c r="PC22"/>
  <c r="PC26"/>
  <c r="PC33"/>
  <c r="PC37"/>
  <c r="PC42"/>
  <c r="NF13"/>
  <c r="MS20"/>
  <c r="MS24"/>
  <c r="MS30"/>
  <c r="MS35"/>
  <c r="MS40"/>
  <c r="ML19"/>
  <c r="ML23"/>
  <c r="ML29"/>
  <c r="ML34"/>
  <c r="ML37"/>
  <c r="LJ13"/>
  <c r="KH19"/>
  <c r="KH23"/>
  <c r="KH26"/>
  <c r="KH33"/>
  <c r="KH40"/>
  <c r="JF13"/>
  <c r="CC13"/>
  <c r="CF20"/>
  <c r="RS20" s="1"/>
  <c r="RX20" s="1"/>
  <c r="CF24"/>
  <c r="RS24" s="1"/>
  <c r="RX24" s="1"/>
  <c r="CF30"/>
  <c r="RS30" s="1"/>
  <c r="RX30" s="1"/>
  <c r="CF35"/>
  <c r="RS35" s="1"/>
  <c r="RX35" s="1"/>
  <c r="CF40"/>
  <c r="RS40" s="1"/>
  <c r="RX40" s="1"/>
  <c r="AE13"/>
  <c r="S18"/>
  <c r="F13"/>
  <c r="S22"/>
  <c r="S29"/>
  <c r="S33"/>
  <c r="S39"/>
  <c r="AF12" i="3"/>
  <c r="Q39"/>
  <c r="H12"/>
  <c r="W12"/>
  <c r="Q33"/>
  <c r="Q32"/>
  <c r="Q30"/>
  <c r="Q21"/>
  <c r="Q18"/>
  <c r="AB12"/>
  <c r="AG16"/>
  <c r="AT41"/>
  <c r="BD12"/>
  <c r="S12"/>
  <c r="Q36"/>
  <c r="BM12"/>
  <c r="BU15"/>
  <c r="BW15"/>
  <c r="HP24" i="2"/>
  <c r="AY26"/>
  <c r="AY29"/>
  <c r="AY27"/>
  <c r="AY38"/>
  <c r="GW31"/>
  <c r="GW30"/>
  <c r="GW39"/>
  <c r="GW37"/>
  <c r="JF11"/>
  <c r="II15"/>
  <c r="IL11" s="1"/>
  <c r="HR11"/>
  <c r="ES11"/>
  <c r="Z11"/>
  <c r="KN11"/>
  <c r="GD11"/>
  <c r="CA11"/>
  <c r="HP15"/>
  <c r="GY11"/>
  <c r="EO11"/>
  <c r="CZ15"/>
  <c r="BA11"/>
  <c r="CZ40"/>
  <c r="AY24"/>
  <c r="HP19"/>
  <c r="HP22"/>
  <c r="HP21"/>
  <c r="HP20"/>
  <c r="HP34"/>
  <c r="GW40"/>
  <c r="GO27"/>
  <c r="GO26"/>
  <c r="GO29"/>
  <c r="GO33"/>
  <c r="CZ19"/>
  <c r="CZ22"/>
  <c r="CZ21"/>
  <c r="CZ32"/>
  <c r="CZ38"/>
  <c r="KL40"/>
  <c r="GO25"/>
  <c r="GO35"/>
  <c r="II16"/>
  <c r="II27"/>
  <c r="II30"/>
  <c r="II39"/>
  <c r="GW15"/>
  <c r="DK27" i="5"/>
  <c r="MU13"/>
  <c r="IX18"/>
  <c r="IM13"/>
  <c r="QS31"/>
  <c r="PW31"/>
  <c r="NZ31"/>
  <c r="OB31" s="1"/>
  <c r="OI31" s="1"/>
  <c r="JG31"/>
  <c r="HT31"/>
  <c r="QJ13"/>
  <c r="OZ13"/>
  <c r="OS21"/>
  <c r="OS25"/>
  <c r="OS32"/>
  <c r="OS36"/>
  <c r="NJ13"/>
  <c r="LW18"/>
  <c r="LT13"/>
  <c r="LW26"/>
  <c r="LW37"/>
  <c r="LM33"/>
  <c r="IS13"/>
  <c r="FP13"/>
  <c r="KE13"/>
  <c r="EX13"/>
  <c r="DK28"/>
  <c r="BK28"/>
  <c r="QU13"/>
  <c r="RF22"/>
  <c r="RF26"/>
  <c r="RF33"/>
  <c r="RF37"/>
  <c r="RF41"/>
  <c r="PK13"/>
  <c r="NU13"/>
  <c r="NO20"/>
  <c r="NO24"/>
  <c r="NO35"/>
  <c r="NO34"/>
  <c r="NO39"/>
  <c r="MK13"/>
  <c r="KG13"/>
  <c r="JV21"/>
  <c r="IX19"/>
  <c r="IX23"/>
  <c r="IX30"/>
  <c r="IX34"/>
  <c r="IX39"/>
  <c r="HZ13"/>
  <c r="HH19"/>
  <c r="HH23"/>
  <c r="HH29"/>
  <c r="HH34"/>
  <c r="HH39"/>
  <c r="GV18"/>
  <c r="GO13"/>
  <c r="DH13"/>
  <c r="BJ13"/>
  <c r="AK13"/>
  <c r="AC13"/>
  <c r="HO13"/>
  <c r="R13"/>
  <c r="RO38"/>
  <c r="QS38"/>
  <c r="QF38"/>
  <c r="PW38"/>
  <c r="NZ38"/>
  <c r="OB38" s="1"/>
  <c r="OI38" s="1"/>
  <c r="LD38"/>
  <c r="JM38"/>
  <c r="JG38"/>
  <c r="HT38"/>
  <c r="RJ13"/>
  <c r="QA13"/>
  <c r="OP13"/>
  <c r="OS22"/>
  <c r="OS26"/>
  <c r="OS33"/>
  <c r="OS37"/>
  <c r="OS42"/>
  <c r="OI36"/>
  <c r="OI41"/>
  <c r="NA13"/>
  <c r="LW19"/>
  <c r="LW23"/>
  <c r="LW29"/>
  <c r="LW34"/>
  <c r="LW39"/>
  <c r="LM18"/>
  <c r="LF13"/>
  <c r="LM22"/>
  <c r="LM32"/>
  <c r="LM30"/>
  <c r="LM37"/>
  <c r="LM42"/>
  <c r="JU13"/>
  <c r="JL13"/>
  <c r="HX13"/>
  <c r="FD13"/>
  <c r="EE13"/>
  <c r="DK22"/>
  <c r="DK26"/>
  <c r="DK33"/>
  <c r="DK37"/>
  <c r="DK42"/>
  <c r="BK20"/>
  <c r="BK25"/>
  <c r="BK34"/>
  <c r="BK33"/>
  <c r="BK41"/>
  <c r="L12" i="4"/>
  <c r="IO13" i="5"/>
  <c r="PC28"/>
  <c r="MS28"/>
  <c r="ML28"/>
  <c r="KH28"/>
  <c r="CF28"/>
  <c r="RS28" s="1"/>
  <c r="RX28" s="1"/>
  <c r="S28"/>
  <c r="RO20"/>
  <c r="RO23"/>
  <c r="RO29"/>
  <c r="RO35"/>
  <c r="RO39"/>
  <c r="QP13"/>
  <c r="QS21"/>
  <c r="QS25"/>
  <c r="QS32"/>
  <c r="QS36"/>
  <c r="QS41"/>
  <c r="QF20"/>
  <c r="QF24"/>
  <c r="QF30"/>
  <c r="QF34"/>
  <c r="QF40"/>
  <c r="PW19"/>
  <c r="PW26"/>
  <c r="PW30"/>
  <c r="PW35"/>
  <c r="PW39"/>
  <c r="PG13"/>
  <c r="NZ18"/>
  <c r="NQ13"/>
  <c r="NZ22"/>
  <c r="OB22" s="1"/>
  <c r="OI22" s="1"/>
  <c r="NZ26"/>
  <c r="OB26" s="1"/>
  <c r="OI26" s="1"/>
  <c r="NZ33"/>
  <c r="OB33" s="1"/>
  <c r="OI33" s="1"/>
  <c r="NZ37"/>
  <c r="OB37" s="1"/>
  <c r="OI37" s="1"/>
  <c r="NZ42"/>
  <c r="OB42" s="1"/>
  <c r="OI42" s="1"/>
  <c r="MG13"/>
  <c r="LD19"/>
  <c r="LD25"/>
  <c r="LD34"/>
  <c r="LD33"/>
  <c r="LD39"/>
  <c r="KC13"/>
  <c r="JM21"/>
  <c r="JM25"/>
  <c r="JM32"/>
  <c r="JM36"/>
  <c r="JM41"/>
  <c r="JG19"/>
  <c r="JG25"/>
  <c r="JG29"/>
  <c r="JG35"/>
  <c r="JG40"/>
  <c r="HT18"/>
  <c r="HM13"/>
  <c r="HT22"/>
  <c r="HT24"/>
  <c r="HT32"/>
  <c r="HT37"/>
  <c r="HT42"/>
  <c r="FZ13"/>
  <c r="EC13"/>
  <c r="CN13"/>
  <c r="BO13"/>
  <c r="BF13"/>
  <c r="F12" i="4"/>
  <c r="RF28" i="5"/>
  <c r="NO28"/>
  <c r="NB28"/>
  <c r="JV27"/>
  <c r="IX27"/>
  <c r="HH31"/>
  <c r="GV28"/>
  <c r="RE13"/>
  <c r="PV13"/>
  <c r="PC19"/>
  <c r="PC23"/>
  <c r="PC29"/>
  <c r="PC35"/>
  <c r="PC39"/>
  <c r="OF13"/>
  <c r="MW13"/>
  <c r="MS21"/>
  <c r="MS25"/>
  <c r="MS32"/>
  <c r="MS36"/>
  <c r="MS41"/>
  <c r="ML20"/>
  <c r="ML24"/>
  <c r="ML30"/>
  <c r="ML35"/>
  <c r="ML39"/>
  <c r="KR13"/>
  <c r="KR52" s="1"/>
  <c r="KH20"/>
  <c r="KH25"/>
  <c r="KH29"/>
  <c r="KH35"/>
  <c r="KH39"/>
  <c r="IB13"/>
  <c r="GQ13"/>
  <c r="FV13"/>
  <c r="DJ13"/>
  <c r="BU13"/>
  <c r="CF21"/>
  <c r="RS21" s="1"/>
  <c r="RX21" s="1"/>
  <c r="CF25"/>
  <c r="RS25" s="1"/>
  <c r="RX25" s="1"/>
  <c r="CF32"/>
  <c r="RX32" s="1"/>
  <c r="CF36"/>
  <c r="RS36" s="1"/>
  <c r="RX36" s="1"/>
  <c r="CF41"/>
  <c r="RS41" s="1"/>
  <c r="RX41" s="1"/>
  <c r="W13"/>
  <c r="S19"/>
  <c r="S24"/>
  <c r="S35"/>
  <c r="S34"/>
  <c r="S40"/>
  <c r="Z17" i="4"/>
  <c r="J12" i="3"/>
  <c r="BG41"/>
  <c r="Q40"/>
  <c r="AS12"/>
  <c r="AS44" s="1"/>
  <c r="JJ13" i="5"/>
  <c r="BT39" i="3"/>
  <c r="BT35"/>
  <c r="AG33"/>
  <c r="AG32"/>
  <c r="AG31"/>
  <c r="AG30"/>
  <c r="AG21"/>
  <c r="AG19"/>
  <c r="Q17"/>
  <c r="N12"/>
  <c r="AG37"/>
  <c r="AV12"/>
  <c r="L12"/>
  <c r="Q41"/>
  <c r="BW14"/>
  <c r="BU14"/>
  <c r="AI12"/>
  <c r="AI44" s="1"/>
  <c r="LY11" i="2"/>
  <c r="JY11"/>
  <c r="HE11"/>
  <c r="FC11"/>
  <c r="II28"/>
  <c r="GO23"/>
  <c r="GO22"/>
  <c r="GO21"/>
  <c r="GO36"/>
  <c r="HP28"/>
  <c r="EE40"/>
  <c r="AY30"/>
  <c r="AY20"/>
  <c r="AY31"/>
  <c r="AY33"/>
  <c r="GW19"/>
  <c r="GW18"/>
  <c r="GW17"/>
  <c r="GW20"/>
  <c r="GW34"/>
  <c r="FX11"/>
  <c r="EK11"/>
  <c r="CK11"/>
  <c r="BE11"/>
  <c r="J11"/>
  <c r="FV11"/>
  <c r="BK11"/>
  <c r="AF11"/>
  <c r="LI11"/>
  <c r="HV11"/>
  <c r="DZ11"/>
  <c r="CW11"/>
  <c r="AL11"/>
  <c r="GO28"/>
  <c r="CZ25"/>
  <c r="CZ35"/>
  <c r="AY28"/>
  <c r="HP23"/>
  <c r="HP26"/>
  <c r="HP29"/>
  <c r="HP32"/>
  <c r="HP38"/>
  <c r="GW25"/>
  <c r="GW35"/>
  <c r="GO30"/>
  <c r="GO37"/>
  <c r="CZ23"/>
  <c r="CZ26"/>
  <c r="CZ29"/>
  <c r="CZ36"/>
  <c r="CZ33"/>
  <c r="GO24"/>
  <c r="II17"/>
  <c r="II20"/>
  <c r="II18"/>
  <c r="II31"/>
  <c r="II37"/>
  <c r="EG11"/>
  <c r="QT13" i="5" l="1"/>
  <c r="RX37"/>
  <c r="OA13"/>
  <c r="OB18"/>
  <c r="RX33"/>
  <c r="RY33" s="1"/>
  <c r="SB33" s="1"/>
  <c r="RS38"/>
  <c r="RX38" s="1"/>
  <c r="RS26"/>
  <c r="RX26" s="1"/>
  <c r="RS42"/>
  <c r="RX42" s="1"/>
  <c r="RY42" s="1"/>
  <c r="SB42" s="1"/>
  <c r="RS22"/>
  <c r="RX22" s="1"/>
  <c r="RY22" s="1"/>
  <c r="SB22" s="1"/>
  <c r="RS31"/>
  <c r="RX31" s="1"/>
  <c r="GW18"/>
  <c r="RS18"/>
  <c r="RX18" s="1"/>
  <c r="CG13"/>
  <c r="R12" i="4"/>
  <c r="RP18" i="5"/>
  <c r="OT20"/>
  <c r="OT35"/>
  <c r="OT39"/>
  <c r="OT30"/>
  <c r="OT37"/>
  <c r="OT29"/>
  <c r="OT23"/>
  <c r="OT24"/>
  <c r="OT19"/>
  <c r="OT28"/>
  <c r="OT34"/>
  <c r="OT26"/>
  <c r="OT32"/>
  <c r="OT27"/>
  <c r="OT42"/>
  <c r="OT22"/>
  <c r="OT38"/>
  <c r="OT25"/>
  <c r="OT31"/>
  <c r="OT36"/>
  <c r="OT40"/>
  <c r="OT21"/>
  <c r="OT33"/>
  <c r="OT41"/>
  <c r="FJ11" i="2"/>
  <c r="LR40"/>
  <c r="LS40" s="1"/>
  <c r="MD40" s="1"/>
  <c r="LR15"/>
  <c r="LS15" s="1"/>
  <c r="MD15" s="1"/>
  <c r="FK11"/>
  <c r="X19" i="4"/>
  <c r="Z19"/>
  <c r="X38"/>
  <c r="Z38"/>
  <c r="X26"/>
  <c r="Z26"/>
  <c r="X23"/>
  <c r="Z23"/>
  <c r="MC41" i="5"/>
  <c r="MC36"/>
  <c r="MC21"/>
  <c r="MC38"/>
  <c r="MC31"/>
  <c r="MC27"/>
  <c r="MC33"/>
  <c r="MC24"/>
  <c r="MC32"/>
  <c r="MC23"/>
  <c r="MC42"/>
  <c r="MC22"/>
  <c r="MC35"/>
  <c r="MC25"/>
  <c r="MC39"/>
  <c r="MC19"/>
  <c r="MC28"/>
  <c r="MC37"/>
  <c r="MC18"/>
  <c r="MC30"/>
  <c r="MC34"/>
  <c r="MC29"/>
  <c r="MC26"/>
  <c r="MC40"/>
  <c r="MC20"/>
  <c r="GW37"/>
  <c r="DS13"/>
  <c r="GM40"/>
  <c r="RP27"/>
  <c r="RP26"/>
  <c r="RP19"/>
  <c r="II11" i="2"/>
  <c r="GM42" i="5"/>
  <c r="GM41"/>
  <c r="GM27"/>
  <c r="GM25"/>
  <c r="GM28"/>
  <c r="GM30"/>
  <c r="GM19"/>
  <c r="GW24"/>
  <c r="GM29"/>
  <c r="GW33"/>
  <c r="GW32"/>
  <c r="GW31"/>
  <c r="GM34"/>
  <c r="GM23"/>
  <c r="GW25"/>
  <c r="GM21"/>
  <c r="GW29"/>
  <c r="GW26"/>
  <c r="GW41"/>
  <c r="GW34"/>
  <c r="GM36"/>
  <c r="GW28"/>
  <c r="GW22"/>
  <c r="GW42"/>
  <c r="GW21"/>
  <c r="GW27"/>
  <c r="GW38"/>
  <c r="GW19"/>
  <c r="GW20"/>
  <c r="GW35"/>
  <c r="GW39"/>
  <c r="GM24"/>
  <c r="GW36"/>
  <c r="GW23"/>
  <c r="GW30"/>
  <c r="GM22"/>
  <c r="GM39"/>
  <c r="GM20"/>
  <c r="GM33"/>
  <c r="GM32"/>
  <c r="GM31"/>
  <c r="GM26"/>
  <c r="GM38"/>
  <c r="GM35"/>
  <c r="GG13"/>
  <c r="AP46"/>
  <c r="RT41"/>
  <c r="RW41" s="1"/>
  <c r="RY41"/>
  <c r="SB41" s="1"/>
  <c r="RT21"/>
  <c r="RW21" s="1"/>
  <c r="RY21"/>
  <c r="SB21" s="1"/>
  <c r="RT35"/>
  <c r="RW35" s="1"/>
  <c r="RY35"/>
  <c r="SB35" s="1"/>
  <c r="RT29"/>
  <c r="RW29" s="1"/>
  <c r="RY29"/>
  <c r="SB29" s="1"/>
  <c r="RT37"/>
  <c r="RW37" s="1"/>
  <c r="RY37"/>
  <c r="SB37" s="1"/>
  <c r="RT36"/>
  <c r="RW36" s="1"/>
  <c r="RY36"/>
  <c r="SB36" s="1"/>
  <c r="RT30"/>
  <c r="RW30" s="1"/>
  <c r="RY30"/>
  <c r="SB30" s="1"/>
  <c r="DP13"/>
  <c r="RT23"/>
  <c r="RW23" s="1"/>
  <c r="RY23"/>
  <c r="SB23" s="1"/>
  <c r="RT31"/>
  <c r="RW31" s="1"/>
  <c r="RY31"/>
  <c r="SB31" s="1"/>
  <c r="RT27"/>
  <c r="RW27" s="1"/>
  <c r="RY27"/>
  <c r="SB27" s="1"/>
  <c r="RT32"/>
  <c r="RW32" s="1"/>
  <c r="RY32"/>
  <c r="SB32" s="1"/>
  <c r="RT24"/>
  <c r="RW24" s="1"/>
  <c r="RY24"/>
  <c r="SB24" s="1"/>
  <c r="RT39"/>
  <c r="RW39" s="1"/>
  <c r="RY39"/>
  <c r="SB39" s="1"/>
  <c r="RT19"/>
  <c r="RW19" s="1"/>
  <c r="RY19"/>
  <c r="SB19" s="1"/>
  <c r="RT26"/>
  <c r="RW26" s="1"/>
  <c r="RY26"/>
  <c r="SB26" s="1"/>
  <c r="RT28"/>
  <c r="RW28" s="1"/>
  <c r="RY28"/>
  <c r="SB28" s="1"/>
  <c r="RT25"/>
  <c r="RW25" s="1"/>
  <c r="RY25"/>
  <c r="SB25" s="1"/>
  <c r="RT40"/>
  <c r="RW40" s="1"/>
  <c r="RY40"/>
  <c r="SB40" s="1"/>
  <c r="RT20"/>
  <c r="RW20" s="1"/>
  <c r="RY20"/>
  <c r="SB20" s="1"/>
  <c r="RT38"/>
  <c r="RW38" s="1"/>
  <c r="RY38"/>
  <c r="SB38" s="1"/>
  <c r="RT34"/>
  <c r="RW34" s="1"/>
  <c r="RY34"/>
  <c r="SB34" s="1"/>
  <c r="AP13"/>
  <c r="AK12" i="3"/>
  <c r="AK44" s="1"/>
  <c r="JU11" i="2"/>
  <c r="EE33"/>
  <c r="EE23"/>
  <c r="EE25"/>
  <c r="LR25" s="1"/>
  <c r="LS25" s="1"/>
  <c r="EE21"/>
  <c r="LR21" s="1"/>
  <c r="LS21" s="1"/>
  <c r="EE18"/>
  <c r="EE37"/>
  <c r="EE27"/>
  <c r="LR27" s="1"/>
  <c r="LS27" s="1"/>
  <c r="EE16"/>
  <c r="LR16" s="1"/>
  <c r="LS16" s="1"/>
  <c r="EE36"/>
  <c r="EE22"/>
  <c r="EE34"/>
  <c r="LR34" s="1"/>
  <c r="LS34" s="1"/>
  <c r="MD34" s="1"/>
  <c r="EE39"/>
  <c r="LR39" s="1"/>
  <c r="LS39" s="1"/>
  <c r="MD39" s="1"/>
  <c r="EE29"/>
  <c r="EE38"/>
  <c r="EE19"/>
  <c r="LR19" s="1"/>
  <c r="LS19" s="1"/>
  <c r="EE20"/>
  <c r="LR20" s="1"/>
  <c r="LS20" s="1"/>
  <c r="EE28"/>
  <c r="EE31"/>
  <c r="EE24"/>
  <c r="LR24" s="1"/>
  <c r="LS24" s="1"/>
  <c r="EE26"/>
  <c r="LR26" s="1"/>
  <c r="LS26" s="1"/>
  <c r="EE35"/>
  <c r="LR35" s="1"/>
  <c r="LS35" s="1"/>
  <c r="MD35" s="1"/>
  <c r="EE32"/>
  <c r="DA11"/>
  <c r="EE17"/>
  <c r="LR17" s="1"/>
  <c r="LS17" s="1"/>
  <c r="EE30"/>
  <c r="GP40"/>
  <c r="IJ40" s="1"/>
  <c r="LE40" s="1"/>
  <c r="X39" i="4"/>
  <c r="X36"/>
  <c r="JH26" i="5"/>
  <c r="BI34" i="3"/>
  <c r="JH37" i="5"/>
  <c r="RP42"/>
  <c r="JH30"/>
  <c r="JH41"/>
  <c r="BT12" i="3"/>
  <c r="JH31" i="5"/>
  <c r="JH20"/>
  <c r="RP23"/>
  <c r="RP32"/>
  <c r="JH36"/>
  <c r="RP22"/>
  <c r="JH40"/>
  <c r="BI31" i="3"/>
  <c r="BW31" s="1"/>
  <c r="RP39" i="5"/>
  <c r="NZ13"/>
  <c r="LM13"/>
  <c r="GV13"/>
  <c r="JH23"/>
  <c r="JH35"/>
  <c r="BI41" i="3"/>
  <c r="BW41" s="1"/>
  <c r="JH22" i="5"/>
  <c r="X17" i="4"/>
  <c r="BI30" i="3"/>
  <c r="BW30" s="1"/>
  <c r="BI40"/>
  <c r="BW40" s="1"/>
  <c r="X21" i="4"/>
  <c r="RP35" i="5"/>
  <c r="X16" i="4"/>
  <c r="JH39" i="5"/>
  <c r="JH19"/>
  <c r="NB13"/>
  <c r="LC11" i="2"/>
  <c r="BI36" i="3"/>
  <c r="BW36" s="1"/>
  <c r="BI18"/>
  <c r="BW18" s="1"/>
  <c r="BI33"/>
  <c r="BW33" s="1"/>
  <c r="S13" i="5"/>
  <c r="RP37"/>
  <c r="X20" i="4"/>
  <c r="JG13" i="5"/>
  <c r="LD13"/>
  <c r="X27" i="4"/>
  <c r="BI19" i="3"/>
  <c r="BW19" s="1"/>
  <c r="BI38"/>
  <c r="BW38" s="1"/>
  <c r="X33" i="4"/>
  <c r="RP25" i="5"/>
  <c r="PN13"/>
  <c r="RP38"/>
  <c r="X30" i="4"/>
  <c r="JH33" i="5"/>
  <c r="JH24"/>
  <c r="CF13"/>
  <c r="RP40"/>
  <c r="RP20"/>
  <c r="Z41" i="4"/>
  <c r="X41"/>
  <c r="BG12" i="3"/>
  <c r="X29" i="4"/>
  <c r="RP29" i="5"/>
  <c r="RP28"/>
  <c r="OS13"/>
  <c r="JH34"/>
  <c r="CZ11" i="2"/>
  <c r="BI21" i="3"/>
  <c r="BW21" s="1"/>
  <c r="BI39"/>
  <c r="BW39" s="1"/>
  <c r="RP33" i="5"/>
  <c r="PC13"/>
  <c r="JH27"/>
  <c r="X24" i="4"/>
  <c r="X31"/>
  <c r="JH18" i="5"/>
  <c r="HH13"/>
  <c r="RP41"/>
  <c r="RP21"/>
  <c r="JH38"/>
  <c r="QF13"/>
  <c r="RO13"/>
  <c r="X34" i="4"/>
  <c r="JH25" i="5"/>
  <c r="NO13"/>
  <c r="KL11" i="2"/>
  <c r="AY11"/>
  <c r="BI23" i="3"/>
  <c r="BW23" s="1"/>
  <c r="BI25"/>
  <c r="BW25" s="1"/>
  <c r="BI27"/>
  <c r="BW27" s="1"/>
  <c r="BI29"/>
  <c r="BW29" s="1"/>
  <c r="RP34" i="5"/>
  <c r="BI17" i="3"/>
  <c r="BW17" s="1"/>
  <c r="X37" i="4"/>
  <c r="HT13" i="5"/>
  <c r="X18" i="4"/>
  <c r="JH29" i="5"/>
  <c r="LW13"/>
  <c r="IX13"/>
  <c r="GW11" i="2"/>
  <c r="HP11"/>
  <c r="Z12" i="3"/>
  <c r="AG12"/>
  <c r="BI32"/>
  <c r="BW32" s="1"/>
  <c r="X28" i="4"/>
  <c r="X40"/>
  <c r="PW13" i="5"/>
  <c r="X35" i="4"/>
  <c r="AT12" i="3"/>
  <c r="KH13" i="5"/>
  <c r="ML13"/>
  <c r="RP36"/>
  <c r="BK13"/>
  <c r="JH42"/>
  <c r="JH21"/>
  <c r="DK13"/>
  <c r="BI16" i="3"/>
  <c r="BW16" s="1"/>
  <c r="Q12"/>
  <c r="BI20"/>
  <c r="BW20" s="1"/>
  <c r="BI37"/>
  <c r="BW37" s="1"/>
  <c r="KS13" i="5"/>
  <c r="KS52" s="1"/>
  <c r="MS13"/>
  <c r="RP30"/>
  <c r="QS13"/>
  <c r="JM13"/>
  <c r="X22" i="4"/>
  <c r="RF13" i="5"/>
  <c r="X32" i="4"/>
  <c r="X25"/>
  <c r="IK13" i="5"/>
  <c r="JH32"/>
  <c r="BI22" i="3"/>
  <c r="BW22" s="1"/>
  <c r="BI24"/>
  <c r="BW24" s="1"/>
  <c r="BI26"/>
  <c r="BW26" s="1"/>
  <c r="BI28"/>
  <c r="BW28" s="1"/>
  <c r="BI35"/>
  <c r="BW35" s="1"/>
  <c r="RP24" i="5"/>
  <c r="JH28"/>
  <c r="RP31"/>
  <c r="JV13"/>
  <c r="RT33" l="1"/>
  <c r="RW33" s="1"/>
  <c r="RT42"/>
  <c r="RW42" s="1"/>
  <c r="RT22"/>
  <c r="RW22" s="1"/>
  <c r="OI18"/>
  <c r="OB13"/>
  <c r="Z12" i="4"/>
  <c r="X12"/>
  <c r="GO15" i="2"/>
  <c r="GO11" s="1"/>
  <c r="FL11"/>
  <c r="LP40"/>
  <c r="LQ40" s="1"/>
  <c r="LG40"/>
  <c r="LL40" s="1"/>
  <c r="EV13" i="5"/>
  <c r="GW40"/>
  <c r="RR40" s="1"/>
  <c r="SC40" s="1"/>
  <c r="SE40" s="1"/>
  <c r="GM37"/>
  <c r="GM43"/>
  <c r="GW43"/>
  <c r="RR43" s="1"/>
  <c r="SC43" s="1"/>
  <c r="SE43" s="1"/>
  <c r="RR27"/>
  <c r="SC27" s="1"/>
  <c r="SE27" s="1"/>
  <c r="RR41"/>
  <c r="SC41" s="1"/>
  <c r="SE41" s="1"/>
  <c r="RR36"/>
  <c r="SC36" s="1"/>
  <c r="SE36" s="1"/>
  <c r="RR20"/>
  <c r="SC20" s="1"/>
  <c r="SE20" s="1"/>
  <c r="RR22"/>
  <c r="SC22" s="1"/>
  <c r="SE22" s="1"/>
  <c r="RR31"/>
  <c r="SC31" s="1"/>
  <c r="SE31" s="1"/>
  <c r="RR37"/>
  <c r="SC37" s="1"/>
  <c r="SE37" s="1"/>
  <c r="RR28"/>
  <c r="SC28" s="1"/>
  <c r="SE28" s="1"/>
  <c r="RR26"/>
  <c r="SC26" s="1"/>
  <c r="SE26" s="1"/>
  <c r="RR25"/>
  <c r="SC25" s="1"/>
  <c r="SE25" s="1"/>
  <c r="RR32"/>
  <c r="SC32" s="1"/>
  <c r="SE32" s="1"/>
  <c r="RR24"/>
  <c r="SC24" s="1"/>
  <c r="SE24" s="1"/>
  <c r="RR30"/>
  <c r="SC30" s="1"/>
  <c r="SE30" s="1"/>
  <c r="RR39"/>
  <c r="SC39" s="1"/>
  <c r="SE39" s="1"/>
  <c r="RR19"/>
  <c r="SC19" s="1"/>
  <c r="SE19" s="1"/>
  <c r="RR21"/>
  <c r="SC21" s="1"/>
  <c r="SE21" s="1"/>
  <c r="RR29"/>
  <c r="SC29" s="1"/>
  <c r="SE29" s="1"/>
  <c r="RR33"/>
  <c r="RR23"/>
  <c r="SC23" s="1"/>
  <c r="SE23" s="1"/>
  <c r="RR35"/>
  <c r="SC35" s="1"/>
  <c r="SE35" s="1"/>
  <c r="RR38"/>
  <c r="SC38" s="1"/>
  <c r="SE38" s="1"/>
  <c r="RR42"/>
  <c r="SC42" s="1"/>
  <c r="SE42" s="1"/>
  <c r="RR34"/>
  <c r="SC34" s="1"/>
  <c r="SE34" s="1"/>
  <c r="BU34" i="3"/>
  <c r="BW34"/>
  <c r="RO1" i="5"/>
  <c r="MD24" i="2"/>
  <c r="MD19"/>
  <c r="MD27"/>
  <c r="MD25"/>
  <c r="MD17"/>
  <c r="MD26"/>
  <c r="MD20"/>
  <c r="MD16"/>
  <c r="MD21"/>
  <c r="GP29"/>
  <c r="IJ29" s="1"/>
  <c r="LE29" s="1"/>
  <c r="RS13" i="5"/>
  <c r="RT18"/>
  <c r="RX13"/>
  <c r="RY18"/>
  <c r="GP36" i="2"/>
  <c r="IJ36" s="1"/>
  <c r="LE36" s="1"/>
  <c r="GP33"/>
  <c r="IJ33" s="1"/>
  <c r="LE33" s="1"/>
  <c r="GP31"/>
  <c r="IJ31" s="1"/>
  <c r="LE31" s="1"/>
  <c r="GP35"/>
  <c r="IJ35" s="1"/>
  <c r="LE35" s="1"/>
  <c r="GP30"/>
  <c r="IJ30" s="1"/>
  <c r="LE30" s="1"/>
  <c r="GP18"/>
  <c r="IJ18" s="1"/>
  <c r="LE18" s="1"/>
  <c r="GP25"/>
  <c r="IJ25" s="1"/>
  <c r="LE25" s="1"/>
  <c r="GP27"/>
  <c r="IJ27" s="1"/>
  <c r="LE27" s="1"/>
  <c r="GP16"/>
  <c r="IJ16" s="1"/>
  <c r="LE16" s="1"/>
  <c r="GP39"/>
  <c r="IJ39" s="1"/>
  <c r="LE39" s="1"/>
  <c r="GP21"/>
  <c r="IJ21" s="1"/>
  <c r="LE21" s="1"/>
  <c r="GP20"/>
  <c r="IJ20" s="1"/>
  <c r="LE20" s="1"/>
  <c r="LG20"/>
  <c r="LL20" s="1"/>
  <c r="LR29"/>
  <c r="LS29" s="1"/>
  <c r="LR30"/>
  <c r="LS30" s="1"/>
  <c r="LG39"/>
  <c r="LL39" s="1"/>
  <c r="LR36"/>
  <c r="LS36" s="1"/>
  <c r="MD36" s="1"/>
  <c r="LR18"/>
  <c r="LS18" s="1"/>
  <c r="GP19"/>
  <c r="IJ19" s="1"/>
  <c r="LE19" s="1"/>
  <c r="LP35"/>
  <c r="LQ35" s="1"/>
  <c r="LR31"/>
  <c r="LS31" s="1"/>
  <c r="LP26"/>
  <c r="LQ26" s="1"/>
  <c r="LP21"/>
  <c r="LQ21" s="1"/>
  <c r="LR33"/>
  <c r="LS33" s="1"/>
  <c r="MD33" s="1"/>
  <c r="LP17"/>
  <c r="LQ17" s="1"/>
  <c r="LP16"/>
  <c r="LQ16" s="1"/>
  <c r="GP26"/>
  <c r="IJ26" s="1"/>
  <c r="LE26" s="1"/>
  <c r="GP32"/>
  <c r="IJ32" s="1"/>
  <c r="LE32" s="1"/>
  <c r="LP24"/>
  <c r="LQ24" s="1"/>
  <c r="LG19"/>
  <c r="LL19" s="1"/>
  <c r="GP38"/>
  <c r="IJ38" s="1"/>
  <c r="LE38" s="1"/>
  <c r="LP34"/>
  <c r="LQ34" s="1"/>
  <c r="GP22"/>
  <c r="IJ22" s="1"/>
  <c r="LE22" s="1"/>
  <c r="LG27"/>
  <c r="LL27" s="1"/>
  <c r="GP37"/>
  <c r="IJ37" s="1"/>
  <c r="LE37" s="1"/>
  <c r="LG25"/>
  <c r="LL25" s="1"/>
  <c r="GP23"/>
  <c r="IJ23" s="1"/>
  <c r="LE23" s="1"/>
  <c r="GP24"/>
  <c r="IJ24" s="1"/>
  <c r="LE24" s="1"/>
  <c r="GP34"/>
  <c r="IJ34" s="1"/>
  <c r="LE34" s="1"/>
  <c r="GP17"/>
  <c r="IJ17" s="1"/>
  <c r="LE17" s="1"/>
  <c r="GP28"/>
  <c r="IJ28" s="1"/>
  <c r="LE28" s="1"/>
  <c r="LP30"/>
  <c r="LQ30" s="1"/>
  <c r="LG30"/>
  <c r="LL30" s="1"/>
  <c r="EE15"/>
  <c r="DB11"/>
  <c r="LP29"/>
  <c r="LQ29" s="1"/>
  <c r="LG29"/>
  <c r="LL29" s="1"/>
  <c r="LP36"/>
  <c r="LQ36" s="1"/>
  <c r="LG36"/>
  <c r="LL36" s="1"/>
  <c r="LP18"/>
  <c r="LQ18" s="1"/>
  <c r="LG18"/>
  <c r="LL18" s="1"/>
  <c r="LG33"/>
  <c r="LL33" s="1"/>
  <c r="LP33"/>
  <c r="LQ33" s="1"/>
  <c r="LP31"/>
  <c r="LQ31" s="1"/>
  <c r="LG31"/>
  <c r="LL31" s="1"/>
  <c r="BU41" i="3"/>
  <c r="BU31"/>
  <c r="MC13" i="5"/>
  <c r="BU28" i="3"/>
  <c r="BU37"/>
  <c r="BU32"/>
  <c r="BU25"/>
  <c r="JH13" i="5"/>
  <c r="RP13"/>
  <c r="BU39" i="3"/>
  <c r="BU36"/>
  <c r="BU40"/>
  <c r="BU35"/>
  <c r="BU23"/>
  <c r="BU21"/>
  <c r="BU16"/>
  <c r="BI12"/>
  <c r="BU26"/>
  <c r="BU20"/>
  <c r="BU24"/>
  <c r="BU17"/>
  <c r="BU29"/>
  <c r="BU38"/>
  <c r="BU33"/>
  <c r="BU22"/>
  <c r="BU27"/>
  <c r="BU19"/>
  <c r="BU18"/>
  <c r="BU30"/>
  <c r="SC33" i="5" l="1"/>
  <c r="SE33" s="1"/>
  <c r="OI13"/>
  <c r="OT18"/>
  <c r="MF40" i="2"/>
  <c r="GM13" i="5"/>
  <c r="GW13"/>
  <c r="MF33" i="2"/>
  <c r="MI33" s="1"/>
  <c r="MF36"/>
  <c r="MI36" s="1"/>
  <c r="LG35"/>
  <c r="LL35" s="1"/>
  <c r="LP39"/>
  <c r="LQ39" s="1"/>
  <c r="MF39" s="1"/>
  <c r="MI39" s="1"/>
  <c r="LP20"/>
  <c r="LQ20" s="1"/>
  <c r="MF20" s="1"/>
  <c r="MI20" s="1"/>
  <c r="MD31"/>
  <c r="MF31" s="1"/>
  <c r="MI31" s="1"/>
  <c r="MD30"/>
  <c r="MF30" s="1"/>
  <c r="MI30" s="1"/>
  <c r="MD18"/>
  <c r="MF18" s="1"/>
  <c r="MI18" s="1"/>
  <c r="MD29"/>
  <c r="MF29" s="1"/>
  <c r="MI29" s="1"/>
  <c r="LG21"/>
  <c r="LL21" s="1"/>
  <c r="SB18" i="5"/>
  <c r="RY13"/>
  <c r="RW18"/>
  <c r="RW13" s="1"/>
  <c r="RT13"/>
  <c r="LG16" i="2"/>
  <c r="LL16" s="1"/>
  <c r="LG26"/>
  <c r="LL26" s="1"/>
  <c r="LG24"/>
  <c r="LL24" s="1"/>
  <c r="LP25"/>
  <c r="LG17"/>
  <c r="LL17" s="1"/>
  <c r="LP19"/>
  <c r="LQ19" s="1"/>
  <c r="MF19" s="1"/>
  <c r="MI19" s="1"/>
  <c r="LG34"/>
  <c r="LL34" s="1"/>
  <c r="LP27"/>
  <c r="LQ27" s="1"/>
  <c r="MF27" s="1"/>
  <c r="MI27" s="1"/>
  <c r="LR23"/>
  <c r="LS23" s="1"/>
  <c r="EF11"/>
  <c r="LR38"/>
  <c r="LS38" s="1"/>
  <c r="MD38" s="1"/>
  <c r="LR32"/>
  <c r="LS32" s="1"/>
  <c r="MD32" s="1"/>
  <c r="LR22"/>
  <c r="LS22" s="1"/>
  <c r="LR28"/>
  <c r="LS28" s="1"/>
  <c r="LR37"/>
  <c r="LS37" s="1"/>
  <c r="MD37" s="1"/>
  <c r="EE11"/>
  <c r="GP15"/>
  <c r="BW12" i="3"/>
  <c r="BU12"/>
  <c r="RR18" i="5" l="1"/>
  <c r="RR13" s="1"/>
  <c r="OT13"/>
  <c r="MF34" i="2"/>
  <c r="MI34" s="1"/>
  <c r="MF26"/>
  <c r="MI26" s="1"/>
  <c r="MF16"/>
  <c r="MI16" s="1"/>
  <c r="MF35"/>
  <c r="MI35" s="1"/>
  <c r="MF21"/>
  <c r="MI21" s="1"/>
  <c r="SB13" i="5"/>
  <c r="MD28" i="2"/>
  <c r="MD22"/>
  <c r="MD23"/>
  <c r="LQ25"/>
  <c r="MF25" s="1"/>
  <c r="MI25" s="1"/>
  <c r="MF24"/>
  <c r="MI24" s="1"/>
  <c r="MF17"/>
  <c r="MI17" s="1"/>
  <c r="LR11"/>
  <c r="LP28"/>
  <c r="LQ28" s="1"/>
  <c r="LG28"/>
  <c r="LL28" s="1"/>
  <c r="LP32"/>
  <c r="LQ32" s="1"/>
  <c r="LG32"/>
  <c r="LL32" s="1"/>
  <c r="LF11"/>
  <c r="LG15"/>
  <c r="LL15" s="1"/>
  <c r="LP37"/>
  <c r="LQ37" s="1"/>
  <c r="LG37"/>
  <c r="LL37" s="1"/>
  <c r="LG22"/>
  <c r="LL22" s="1"/>
  <c r="LP22"/>
  <c r="LQ22" s="1"/>
  <c r="LP38"/>
  <c r="LQ38" s="1"/>
  <c r="LG38"/>
  <c r="LL38" s="1"/>
  <c r="LP23"/>
  <c r="LQ23" s="1"/>
  <c r="LG23"/>
  <c r="LL23" s="1"/>
  <c r="IJ15"/>
  <c r="IJ11" s="1"/>
  <c r="GP11"/>
  <c r="SC18" i="5" l="1"/>
  <c r="SE18" s="1"/>
  <c r="SE13" s="1"/>
  <c r="MF32" i="2"/>
  <c r="MI32" s="1"/>
  <c r="MF38"/>
  <c r="MI38" s="1"/>
  <c r="MF37"/>
  <c r="MI37" s="1"/>
  <c r="MF23"/>
  <c r="MI23" s="1"/>
  <c r="MF22"/>
  <c r="MI22" s="1"/>
  <c r="MF28"/>
  <c r="MI28" s="1"/>
  <c r="LL11"/>
  <c r="LG11"/>
  <c r="MD11"/>
  <c r="LS11"/>
  <c r="LP15"/>
  <c r="LQ15" s="1"/>
  <c r="LQ11" s="1"/>
  <c r="LO11"/>
  <c r="LE15"/>
  <c r="SC13" i="5" l="1"/>
  <c r="LP11" i="2"/>
  <c r="LE11"/>
  <c r="MF15" l="1"/>
  <c r="MF11" l="1"/>
  <c r="MI15"/>
</calcChain>
</file>

<file path=xl/sharedStrings.xml><?xml version="1.0" encoding="utf-8"?>
<sst xmlns="http://schemas.openxmlformats.org/spreadsheetml/2006/main" count="3343" uniqueCount="1016">
  <si>
    <t>Часть 1</t>
  </si>
  <si>
    <t>Наименование муниципального образования</t>
  </si>
  <si>
    <t>Городские и сельские общеобразовательные школы</t>
  </si>
  <si>
    <t>Обучающихся в государственных лечебно-профилактических учреждениях здравоохранения и на дому</t>
  </si>
  <si>
    <t>Численность лиц, осваивающих образовательные программы в форме самообразования</t>
  </si>
  <si>
    <t>Расходы по заработной плате (школы) руб</t>
  </si>
  <si>
    <t>Вечерние сменные общеобразовательные школы и УКП</t>
  </si>
  <si>
    <t>Обучающиеся из числа лиц, отбывающих наказания в виде лишения свободы в исправительных колониях и тюрьмах уголовно-исправительной системы</t>
  </si>
  <si>
    <t>Негосударственные общеобразовательные учреждения</t>
  </si>
  <si>
    <t>Корректировка</t>
  </si>
  <si>
    <t>Расходы на учебный процесс</t>
  </si>
  <si>
    <t>Расходы по доппроф переподготовке педраб.(руб)</t>
  </si>
  <si>
    <t xml:space="preserve"> Расходы на приобрение учебников</t>
  </si>
  <si>
    <t>обычные школы</t>
  </si>
  <si>
    <t>удорожание стоимости пед. услуги при создании групп продленного дня</t>
  </si>
  <si>
    <t>Удорожание стоимости пед.услуги при делении классов на группы</t>
  </si>
  <si>
    <t>Итого</t>
  </si>
  <si>
    <t>Классы с углубленным изучением предметов, кадетские классы</t>
  </si>
  <si>
    <t xml:space="preserve">Итого </t>
  </si>
  <si>
    <t>Коррекционные классы в городских и сельских школах (аутистического спектра)</t>
  </si>
  <si>
    <t>Коррекционные классы в городских и сельских школах (для слабослышащих)</t>
  </si>
  <si>
    <t>Коррекционные классы в городских и сельских школах (для ТНР и ЗП Р)</t>
  </si>
  <si>
    <t>Всего коррекционные</t>
  </si>
  <si>
    <t>малокомплектные школы островные</t>
  </si>
  <si>
    <t>очные</t>
  </si>
  <si>
    <t>очно-заочные группы</t>
  </si>
  <si>
    <t>заочные</t>
  </si>
  <si>
    <t>Расходы по заработной плате (веч.школы) руб</t>
  </si>
  <si>
    <t>Обычные классы</t>
  </si>
  <si>
    <t>Классы с углубленным изучением предметов</t>
  </si>
  <si>
    <t>Расходы по заработной плате (негос. учреждения) руб</t>
  </si>
  <si>
    <t>1 ступень</t>
  </si>
  <si>
    <t>2 ступень</t>
  </si>
  <si>
    <t>3 ступень</t>
  </si>
  <si>
    <t>город</t>
  </si>
  <si>
    <t>малый город</t>
  </si>
  <si>
    <t>село</t>
  </si>
  <si>
    <t>Удорожание стоимости пед.услуги при делении классов на группы в гимназических, кадетских классах</t>
  </si>
  <si>
    <t>удорожание стоимости пед. услуги при создании групп продленного дня в корекционных классах</t>
  </si>
  <si>
    <t>обычные классы</t>
  </si>
  <si>
    <t>деление на подгруппы</t>
  </si>
  <si>
    <t>Расходы на ФОТ (колония)</t>
  </si>
  <si>
    <t>Школы</t>
  </si>
  <si>
    <t>колония</t>
  </si>
  <si>
    <t>ИТОГО</t>
  </si>
  <si>
    <t>школы и колонии</t>
  </si>
  <si>
    <t>Полнокомплектные школы</t>
  </si>
  <si>
    <t>Малокомплектные школы</t>
  </si>
  <si>
    <t>1 ступень (город)</t>
  </si>
  <si>
    <t>1 ступень (малый город)</t>
  </si>
  <si>
    <t>1 ступень (село)</t>
  </si>
  <si>
    <t>2 ступень (город)</t>
  </si>
  <si>
    <t>2 ступень (малый город)</t>
  </si>
  <si>
    <t>2 ступень (село)</t>
  </si>
  <si>
    <t>3 ступень (малый город)</t>
  </si>
  <si>
    <t>3 ступень (село)</t>
  </si>
  <si>
    <t>3 ступень (город)</t>
  </si>
  <si>
    <t xml:space="preserve">2 ступень (город) </t>
  </si>
  <si>
    <t xml:space="preserve">3 ступень (город) </t>
  </si>
  <si>
    <t>Город</t>
  </si>
  <si>
    <t>Село</t>
  </si>
  <si>
    <t>1ступень</t>
  </si>
  <si>
    <t>город и село</t>
  </si>
  <si>
    <t>классы</t>
  </si>
  <si>
    <t>учащиеся</t>
  </si>
  <si>
    <t>3=гр.2*норматив гр.3</t>
  </si>
  <si>
    <t>5=гр.4*норматив гр.5</t>
  </si>
  <si>
    <t>7=гр.6*норматив гр.7</t>
  </si>
  <si>
    <t>9=гр.8*норматив гр.9</t>
  </si>
  <si>
    <t>11=гр.10*норматив гр. 11</t>
  </si>
  <si>
    <t>13=гр.12*норматив гр.13</t>
  </si>
  <si>
    <t>15=гр.14*норматив гр.15</t>
  </si>
  <si>
    <t>17=гр.16*норматив гр.17</t>
  </si>
  <si>
    <t>19=гр.18*норматив гр.19</t>
  </si>
  <si>
    <t>21=гр.20*норматив гр.21</t>
  </si>
  <si>
    <t>23=гр.22*норматив гр.23</t>
  </si>
  <si>
    <t>25=гр.24*норматив гр.25</t>
  </si>
  <si>
    <t>27=гр.26*норматив гр.27</t>
  </si>
  <si>
    <t>29=гр.28*норматив гр.29</t>
  </si>
  <si>
    <t>31=гр.30*норматив гр.31</t>
  </si>
  <si>
    <t>33=гр.32*норматив гр.33</t>
  </si>
  <si>
    <t>35=гр.34*норматив гр.35</t>
  </si>
  <si>
    <t>37=гр.36*норматив гр.37</t>
  </si>
  <si>
    <t>39=гр.38*норматив гр.39</t>
  </si>
  <si>
    <t>41=гр.39*норматив гр.41</t>
  </si>
  <si>
    <t>43=гр.42*норматив гр.43</t>
  </si>
  <si>
    <t>45=гр.44*норматив гр.45</t>
  </si>
  <si>
    <t>47=гр.46*норматив гр.47</t>
  </si>
  <si>
    <t>49=гр.48*норматив гр.49</t>
  </si>
  <si>
    <t>52=гр.51*норматив гр.52</t>
  </si>
  <si>
    <t>54=гр.53*норматив гр.54</t>
  </si>
  <si>
    <t>56=гр.55*норматив гр.56</t>
  </si>
  <si>
    <t>58=гр.57*норматив гр.55</t>
  </si>
  <si>
    <t>60=гр.59*норматив гр.60</t>
  </si>
  <si>
    <t>62=гр.61*норматив гр.62</t>
  </si>
  <si>
    <t>64=гр.63*норматив гр.64</t>
  </si>
  <si>
    <t>66=гр.65*норматив гр.66</t>
  </si>
  <si>
    <t>68=гр.67*норматив гр.68</t>
  </si>
  <si>
    <t>70=гр.69*норматив гр.70</t>
  </si>
  <si>
    <t>72=гр.71*норматив гр.72</t>
  </si>
  <si>
    <t>74=гр.73*норматив гр.74</t>
  </si>
  <si>
    <t>76=гр.75*норматив гр.76</t>
  </si>
  <si>
    <t>78=гр.77*норматив гр.78</t>
  </si>
  <si>
    <t>80=гр.79*норматив гр.80</t>
  </si>
  <si>
    <t>82=гр.81*норматив гр.82</t>
  </si>
  <si>
    <t>84=гр.83*норматив гр.84</t>
  </si>
  <si>
    <t>86=гр.85*норматив гр.86</t>
  </si>
  <si>
    <t>88=гр.87*норматив гр.88</t>
  </si>
  <si>
    <t>90=гр.89*норматив гр.90</t>
  </si>
  <si>
    <t>92=гр.91*норматив гр.92</t>
  </si>
  <si>
    <t>94=гр.93*норматив гр.94</t>
  </si>
  <si>
    <t>96=гр.95*норматив гр.96</t>
  </si>
  <si>
    <t>98=гр.97*норматив гр.98</t>
  </si>
  <si>
    <t>100=гр.99*норматив гр.100</t>
  </si>
  <si>
    <t>102=гр.101*норматив гр.102</t>
  </si>
  <si>
    <t>105=гр.104*норматив гр.105</t>
  </si>
  <si>
    <t>107=гр.106*норматив гр.107</t>
  </si>
  <si>
    <t>109=гр.108*норматив гр.109</t>
  </si>
  <si>
    <t>111=гр.110*норматив гр.111</t>
  </si>
  <si>
    <t>113=гр.112*норматив гр.113</t>
  </si>
  <si>
    <t>115=гр.114*норматив гр.115</t>
  </si>
  <si>
    <t>117=гр.116*норматив гр.117</t>
  </si>
  <si>
    <t>119=гр.118*норматив гр.119</t>
  </si>
  <si>
    <t>121=гр.120*норматив гр.121</t>
  </si>
  <si>
    <t>123=гр.122*норматив гр.123</t>
  </si>
  <si>
    <t>125=гр.124*норматив гр.125</t>
  </si>
  <si>
    <t>127=гр.126*норматив гр.127</t>
  </si>
  <si>
    <t>129=гр.128*норматив гр.129</t>
  </si>
  <si>
    <t>131=гр.130*норматив гр.131</t>
  </si>
  <si>
    <t>133=гр.132*норматив гр.133</t>
  </si>
  <si>
    <t>135=гр.134*норматив гр.135</t>
  </si>
  <si>
    <t>137=гр.136*норматив гр.137</t>
  </si>
  <si>
    <t>139=гр.138*норматив гр.139</t>
  </si>
  <si>
    <t>142=гр.141*норматив гр.142</t>
  </si>
  <si>
    <t>144=гр.143*норматив гр.144</t>
  </si>
  <si>
    <t>146=гр.145*норматив гр.146</t>
  </si>
  <si>
    <t>148=гр.147*норматив гр.148</t>
  </si>
  <si>
    <t>150=гр.149*норматив гр.150</t>
  </si>
  <si>
    <t>150.1=гр.149.1*норматив гр.150.1</t>
  </si>
  <si>
    <t>149.2</t>
  </si>
  <si>
    <t>150.2=гр.149.2*норматив гр.150.2</t>
  </si>
  <si>
    <t>149.3</t>
  </si>
  <si>
    <t>150.3=гр.149.3*норматив гр.150.3</t>
  </si>
  <si>
    <t>149.4</t>
  </si>
  <si>
    <t>150.4=гр.149.4*норматив гр.150.4</t>
  </si>
  <si>
    <t>141=гр.140*норматив гр.141</t>
  </si>
  <si>
    <t>154=гр.153*норматив гр.154</t>
  </si>
  <si>
    <t>156=гр.155*норматив гр.156</t>
  </si>
  <si>
    <t>158=гр.157*норматив гр.158</t>
  </si>
  <si>
    <t>160=гр.159*норматив гр.160</t>
  </si>
  <si>
    <t>162=гр.161*норматив гр.162</t>
  </si>
  <si>
    <t>164=гр.163*норматив гр.164</t>
  </si>
  <si>
    <t>166=гр.165*норматив гр.166</t>
  </si>
  <si>
    <t>168=гр.167*норматив гр.168</t>
  </si>
  <si>
    <t>170=гр.169*норматив гр.170</t>
  </si>
  <si>
    <t>172=гр.171*норматив гр.172</t>
  </si>
  <si>
    <t>174=гр.173*норматив гр.174</t>
  </si>
  <si>
    <t>177=гр.176*норматив гр.177</t>
  </si>
  <si>
    <t>179=гр.178*норматив гр.179</t>
  </si>
  <si>
    <t>181=гр.180*норматив гр.181</t>
  </si>
  <si>
    <t>183=гр.182*норматив гр.183</t>
  </si>
  <si>
    <t>185=гр.184*норматив гр.185</t>
  </si>
  <si>
    <t>187=гр.186*норматив гр.187</t>
  </si>
  <si>
    <t>190=гр.189*норматив гр.190</t>
  </si>
  <si>
    <t>192=гр.191*норматив гр.192</t>
  </si>
  <si>
    <t>194=гр.193*норматив гр.194</t>
  </si>
  <si>
    <t>195</t>
  </si>
  <si>
    <t>196=гр.195*норматив гр.196</t>
  </si>
  <si>
    <t>198=гр.197*норматив гр.198</t>
  </si>
  <si>
    <t>200=гр.199*норматив гр.200</t>
  </si>
  <si>
    <t>204=гр.203*норматив гр.204</t>
  </si>
  <si>
    <t>206=гр.205*норматив гр.206</t>
  </si>
  <si>
    <t>208=гр.207*норматив гр.208</t>
  </si>
  <si>
    <t>210=гр.209*норматив гр.210</t>
  </si>
  <si>
    <t>214=гр.213*норматив гр.214</t>
  </si>
  <si>
    <t>216=гр.215*норматив гр.216</t>
  </si>
  <si>
    <t>Число
 уч-ся, чел.</t>
  </si>
  <si>
    <t>Сумма, рублей</t>
  </si>
  <si>
    <t>Число 
классов, ед.</t>
  </si>
  <si>
    <t>Число групп, ед.</t>
  </si>
  <si>
    <t>Число классов, ед.</t>
  </si>
  <si>
    <t>Норматив в местностях, приравненных к районам Крайнего Севера, руб.</t>
  </si>
  <si>
    <t>Норматив в районах Крайнего Севера, руб.</t>
  </si>
  <si>
    <t>Всего:</t>
  </si>
  <si>
    <t>[Общероссийский классификатор территорий муниципальных образований.Порядок]</t>
  </si>
  <si>
    <t>[Общероссийский классификатор территорий муниципальных образований.Наименование МБТ]</t>
  </si>
  <si>
    <t>[МБТ Показатели_образования.Наменование]</t>
  </si>
  <si>
    <t>0.001</t>
  </si>
  <si>
    <t>Норматив для приравненных районов</t>
  </si>
  <si>
    <t>0.002</t>
  </si>
  <si>
    <t>Норматив для районов Кр. Севера</t>
  </si>
  <si>
    <t>0.003</t>
  </si>
  <si>
    <t>Норматив</t>
  </si>
  <si>
    <t>1.01</t>
  </si>
  <si>
    <t>Муниципальный район</t>
  </si>
  <si>
    <t>ПКС</t>
  </si>
  <si>
    <t>1.02</t>
  </si>
  <si>
    <t>1.03</t>
  </si>
  <si>
    <t>1.04</t>
  </si>
  <si>
    <t>1.05</t>
  </si>
  <si>
    <t>1.06</t>
  </si>
  <si>
    <t>1.07</t>
  </si>
  <si>
    <t>1.08</t>
  </si>
  <si>
    <t>1.09</t>
  </si>
  <si>
    <t>1.10</t>
  </si>
  <si>
    <t>ОКС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</si>
  <si>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</si>
  <si>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</si>
  <si>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</si>
  <si>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</si>
  <si>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</si>
  <si>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</si>
  <si>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</si>
  <si>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</si>
  <si>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</si>
  <si>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</si>
  <si>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Городской округ</t>
  </si>
  <si>
    <t>1.21</t>
  </si>
  <si>
    <t>1.22</t>
  </si>
  <si>
    <t>1.23</t>
  </si>
  <si>
    <t>1.24</t>
  </si>
  <si>
    <t>1.25</t>
  </si>
  <si>
    <t>1.26</t>
  </si>
  <si>
    <t>Часть 2</t>
  </si>
  <si>
    <t>Дети -инвалиды в общеобразовательных школах</t>
  </si>
  <si>
    <t>Дети-инвалиды на дому</t>
  </si>
  <si>
    <t>Негосударственные учреждения</t>
  </si>
  <si>
    <t>Корректировка ФОТ</t>
  </si>
  <si>
    <t>Расходы  на ФОТ всего (руб)</t>
  </si>
  <si>
    <t>Расходы на учебный процесс (руб.)</t>
  </si>
  <si>
    <t xml:space="preserve">Расходы по дополнительному профессиональному образованию педагогических работников (руб) </t>
  </si>
  <si>
    <t>Расходы на приобретение учебников (руб.)</t>
  </si>
  <si>
    <t>Корректировка (рублей)</t>
  </si>
  <si>
    <t>Дети-инвалиды в обычных классах</t>
  </si>
  <si>
    <t>Дети-инвалиды (углубл и кадетские группы)</t>
  </si>
  <si>
    <t>Дети-инвалиды в специальных (коррекционных) классах</t>
  </si>
  <si>
    <t>в классах с углубл изучением предметов</t>
  </si>
  <si>
    <t>Малый город</t>
  </si>
  <si>
    <t>16=гр.15*норматив гр.16</t>
  </si>
  <si>
    <t>18=гр.17*норматив гр.18</t>
  </si>
  <si>
    <t>20=гр.19*норматив гр.20</t>
  </si>
  <si>
    <t>30=гр.29*норматив гр.30</t>
  </si>
  <si>
    <t>32=гр.31*норматив гр.32</t>
  </si>
  <si>
    <t>34=гр.33*норматив гр.34</t>
  </si>
  <si>
    <t>36=гр.35*норматив гр.36</t>
  </si>
  <si>
    <t>38=гр.37*норматив гр.38</t>
  </si>
  <si>
    <t>40=гр.39*норматив гр.40</t>
  </si>
  <si>
    <t>51=гр.50*норматив гр.51</t>
  </si>
  <si>
    <t>53=гр.52*норматив гр.53</t>
  </si>
  <si>
    <t>Число уч-ся, чел.</t>
  </si>
  <si>
    <t>Число
 уч-ся, воспит,чел.</t>
  </si>
  <si>
    <t>Сумма,  рублей</t>
  </si>
  <si>
    <t>ДетиИ1(город1ст)_обычные</t>
  </si>
  <si>
    <t>ДетиИ2(город1ст)_обычные</t>
  </si>
  <si>
    <t>ДетиИ1(мал.город1ст)_обычные</t>
  </si>
  <si>
    <t>ДетиИ2(мал.город1ст)_обычные</t>
  </si>
  <si>
    <t>ДетиИ1(город2ст)_обычные</t>
  </si>
  <si>
    <t>ДетиИ2(город2ст)_обычные</t>
  </si>
  <si>
    <t>ДетиИ1(мал.город2ст)_обычные</t>
  </si>
  <si>
    <t>ДетиИ2(мал.город2ст)_обычные</t>
  </si>
  <si>
    <t>ДетиИ1(город3ст)_обычные</t>
  </si>
  <si>
    <t>ДетиИ2(город3ст)_обычные</t>
  </si>
  <si>
    <t>ДетиИ1(мал.город3ст)_обычные</t>
  </si>
  <si>
    <t>ДетиИ2(мал.город3ст)_обычные</t>
  </si>
  <si>
    <t>ИТОГО2_1 (доп. обр.)</t>
  </si>
  <si>
    <t>ДетиИ1(город1ст)_гимназия</t>
  </si>
  <si>
    <t>ДетиИ2(город1ст)_гимназия</t>
  </si>
  <si>
    <t>ДетиИ1(город2ст)_гимназия</t>
  </si>
  <si>
    <t>ДетиИ2(город2ст)_гимназия</t>
  </si>
  <si>
    <t>ДетиИ1(город3ст)_гимназия</t>
  </si>
  <si>
    <t>ДетиИ2(город3ст)_гимназия</t>
  </si>
  <si>
    <t>ДетиИ1(мал.город3ст)_гимназия</t>
  </si>
  <si>
    <t>ДетиИ2(мал.город3ст)_гимназия</t>
  </si>
  <si>
    <t>ИТОГО2_2 (гимназ. гр.)</t>
  </si>
  <si>
    <t>ДетиИ1(город1ст)_коррекц</t>
  </si>
  <si>
    <t>ДетиИ2(город1ст)_коррекц</t>
  </si>
  <si>
    <t>ДетиИ1(город2ст)_коррекц</t>
  </si>
  <si>
    <t>ДетиИ2(город2ст)_коррекц</t>
  </si>
  <si>
    <t>ДетиИ1(город3ст)_коррекц</t>
  </si>
  <si>
    <t>ДетиИ2(город3ст)_коррекц</t>
  </si>
  <si>
    <t>ИТОГО2_3 (коррекц. кл.)</t>
  </si>
  <si>
    <t>ДетиИ1(город1ст)_на_дому</t>
  </si>
  <si>
    <t>ДетиИ2(город1ст)_на_дому</t>
  </si>
  <si>
    <t>ДетиИ1(село1ст)_на_дому</t>
  </si>
  <si>
    <t>ДетиИ2(село1ст)_на_дому</t>
  </si>
  <si>
    <t>ДетиИ1(город2ст)_на_дому</t>
  </si>
  <si>
    <t>ДетиИ2(город2ст)_на_дому</t>
  </si>
  <si>
    <t>ДетиИ1(село2ст)_на_дому</t>
  </si>
  <si>
    <t>ДетиИ2(село2ст)_на_дому</t>
  </si>
  <si>
    <t>ДетиИ1(город3ст)_на_дому</t>
  </si>
  <si>
    <t>ДетиИ2(город3ст)_на_дому</t>
  </si>
  <si>
    <t>ДетиИ1(село3ст)_на_дому</t>
  </si>
  <si>
    <t>ДетиИ2(село3ст)_на_дому</t>
  </si>
  <si>
    <t>ИТОГО2_4 (на дому)</t>
  </si>
  <si>
    <t>ДетиИ1(город1ст)_негосуд</t>
  </si>
  <si>
    <t>ДетиИ2(город1ст)_негосуд</t>
  </si>
  <si>
    <t>ДетиИ1(город2ст)_негосуд</t>
  </si>
  <si>
    <t>ДетиИ2(город2ст)_негосуд</t>
  </si>
  <si>
    <t>ДетиИ1(город3ст)_негосуд</t>
  </si>
  <si>
    <t>ДетиИ2(город3ст)_негосуд</t>
  </si>
  <si>
    <t>ДетиИ1(город1ст)_гим.негосуд</t>
  </si>
  <si>
    <t>ДетиИ2(город1ст)_гим.негосуд</t>
  </si>
  <si>
    <t>ДетиИ1(город2ст)_гим.негосуд</t>
  </si>
  <si>
    <t>ДетиИ2(город2ст)_гим.негосуд</t>
  </si>
  <si>
    <t>ДетиИ1(город3ст)_гим.негосуд</t>
  </si>
  <si>
    <t>ДетиИ2(город3ст)_гим.негосуд</t>
  </si>
  <si>
    <t>ИТОГО2_5 (негос. учрежднения)</t>
  </si>
  <si>
    <t>КорректировкаФОТ</t>
  </si>
  <si>
    <t>ФОТ ИТОГО1_2</t>
  </si>
  <si>
    <t>СУММА(уч.процесс)</t>
  </si>
  <si>
    <t>Учебный процесс ИТОГ2_2</t>
  </si>
  <si>
    <t>СУММА(проф.обр)</t>
  </si>
  <si>
    <t>Проф. образование ИТОГ3_2</t>
  </si>
  <si>
    <t>СУММА(город.1ст)_учебники</t>
  </si>
  <si>
    <t>ИТОГ(город.1ст)_учебники</t>
  </si>
  <si>
    <t>СУММА(город.2ст)_учебники</t>
  </si>
  <si>
    <t>ИТОГ(город.2ст)_учебники</t>
  </si>
  <si>
    <t>СУММА(город.3ст)_учебники</t>
  </si>
  <si>
    <t>ИТОГ(город.3ст)_учебники</t>
  </si>
  <si>
    <t>Учебники ИТОГО4_2</t>
  </si>
  <si>
    <t>ИТОГО(часть2)</t>
  </si>
  <si>
    <t>Корректировка_2_1</t>
  </si>
  <si>
    <t>ИТОГО_Прогноз_2</t>
  </si>
  <si>
    <t>Часть 3</t>
  </si>
  <si>
    <t>Направленность музыкальная, предусматривающая индивидуальное обучение игре на музыкальном инструменте</t>
  </si>
  <si>
    <t>Направленность физкультурно-спортивная, туристско-краеведческая, эколого-биологическая, военно-патриотическая, социально-педагогическая, культурологическая, художественно-эстетическая</t>
  </si>
  <si>
    <t>Направленность научно-техническая</t>
  </si>
  <si>
    <t>Расходы на ФОТ всего</t>
  </si>
  <si>
    <t>ИТОГО РАСХОДЫ на дополнительное образование</t>
  </si>
  <si>
    <t>2</t>
  </si>
  <si>
    <t>11=гр.10*норматив гр.11</t>
  </si>
  <si>
    <t>18.1</t>
  </si>
  <si>
    <t>23=∑гр.18,20,22</t>
  </si>
  <si>
    <t>Число восп, чел.</t>
  </si>
  <si>
    <t>[МБТ Показатели_образования.Код]</t>
  </si>
  <si>
    <t>Дети1(город1ст)_муз</t>
  </si>
  <si>
    <t>Дети2(город1ст)_муз</t>
  </si>
  <si>
    <t>Дети1(село1ст)_муз</t>
  </si>
  <si>
    <t>Дети2(село1ст)_муз</t>
  </si>
  <si>
    <t>Дети1(город1ст)_спорт</t>
  </si>
  <si>
    <t>Дети2(город1ст)_спорт</t>
  </si>
  <si>
    <t>Дети1(село1ст)_спорт</t>
  </si>
  <si>
    <t>Дети2(село1ст)_спорт</t>
  </si>
  <si>
    <t>Дети1(город1ст)_наука</t>
  </si>
  <si>
    <t>Дети2(город1ст)_наука</t>
  </si>
  <si>
    <t>Дети1(село1ст)_наука</t>
  </si>
  <si>
    <t>Дети2(село1ст)_наука</t>
  </si>
  <si>
    <t>КорректировкаФОТ3</t>
  </si>
  <si>
    <t>ФОТ ИТОГО1_3</t>
  </si>
  <si>
    <t>СУММА(уч.процесс)1</t>
  </si>
  <si>
    <t>Учебный процесс ИТОГ2_3</t>
  </si>
  <si>
    <t>СУММА(проф.обр)1</t>
  </si>
  <si>
    <t>Проф. образование ИТОГ3_3</t>
  </si>
  <si>
    <t>ИТОГО(часть3)</t>
  </si>
  <si>
    <t>Корректировка_3_1</t>
  </si>
  <si>
    <t>ИТОГО_Прогноз_3</t>
  </si>
  <si>
    <t>Часть 4</t>
  </si>
  <si>
    <t>Группы общеразвивающей, оздоровительной, комбинированной направленности</t>
  </si>
  <si>
    <t>Всего оздоровительные</t>
  </si>
  <si>
    <t>Компенсирующие с нарушением речи, зрения (кроме слепых)</t>
  </si>
  <si>
    <t>Всего с нарушением речи, зрения</t>
  </si>
  <si>
    <t>Группы компенсирующей направленности с нарушением опорно-двитательного аппарата, слепые …..с ЗПР</t>
  </si>
  <si>
    <t>Итого с нарушением опорно-двитательного аппарата, слепые …..с ЗПР</t>
  </si>
  <si>
    <t>Группы компенсирующей направленности со сложными дефектами и аутизмом</t>
  </si>
  <si>
    <t>ИТОГО со сложными дефектами</t>
  </si>
  <si>
    <t>Группы разновозрастные ( наличие в группе детей 3-х возрастов )</t>
  </si>
  <si>
    <t>ИТОГО ФОТ</t>
  </si>
  <si>
    <t>группы кратковременного пребывания (до 5 часов)</t>
  </si>
  <si>
    <t>группы сокращенного пребывания (9 часов)</t>
  </si>
  <si>
    <t>группы сокращенного пребывания (9,5 часов)</t>
  </si>
  <si>
    <t>группы полного дня (10 часов )</t>
  </si>
  <si>
    <t>группы полного дня (10,5 часов )</t>
  </si>
  <si>
    <t>группы продленного дня (12 часов)</t>
  </si>
  <si>
    <t>негосударственные учреждения</t>
  </si>
  <si>
    <t>группы круглосуточного пребывания (24 часа)</t>
  </si>
  <si>
    <t>Группы сокращенного пребывания (9 часов)</t>
  </si>
  <si>
    <t>Группы сокращенного пребывания (9,5 часов)</t>
  </si>
  <si>
    <t>Группы сокращенного пребывания (10 часов)</t>
  </si>
  <si>
    <t>Группы сокращенного пребывания (10,5 часов)</t>
  </si>
  <si>
    <t>Группы полного дня (12 часов)</t>
  </si>
  <si>
    <t>Группы круглосуточного пребывания ( 24 часа)</t>
  </si>
  <si>
    <t>Группы кратковременного пребывания (до 5 часов)</t>
  </si>
  <si>
    <t>Группы сокращенного пребывания ( 9 часов)</t>
  </si>
  <si>
    <t>Группы круглосуточного пребывания (24 часа)</t>
  </si>
  <si>
    <t>негосударственные группы (12 часов)</t>
  </si>
  <si>
    <t>Группы сокращенного пребывания (10 часов)</t>
  </si>
  <si>
    <t>Группы круглосуточного пребывания ( 24 часа)</t>
  </si>
  <si>
    <t>Группы сокращенного пребывания (9,5 часов)</t>
  </si>
  <si>
    <t>Группы полного дня (12 часов)</t>
  </si>
  <si>
    <t>Группы круглосуточного пребывания (24 часа)</t>
  </si>
  <si>
    <t>Итого группы разновозрастные</t>
  </si>
  <si>
    <t>Учебные расходы</t>
  </si>
  <si>
    <t>Расходы по доппроф переподготовке педработников			_x000D_
			_x000D_</t>
  </si>
  <si>
    <t>город 3-7</t>
  </si>
  <si>
    <t>село1-3</t>
  </si>
  <si>
    <t>село 3-7</t>
  </si>
  <si>
    <t>с продолжительностью работы организации 12 месяцев в году</t>
  </si>
  <si>
    <t>село (малокомплектные)</t>
  </si>
  <si>
    <t>с продолжительностью работы организации  12 месяцев в году</t>
  </si>
  <si>
    <t>возраст 1-3</t>
  </si>
  <si>
    <t>возраст 3-7</t>
  </si>
  <si>
    <t>с 6-дн. режимом работы</t>
  </si>
  <si>
    <t>с 6-дн. режимом работы организации</t>
  </si>
  <si>
    <t>группы продленного дня (10 часов)</t>
  </si>
  <si>
    <t>С продолжительностью работы организации 12 месяцев в году</t>
  </si>
  <si>
    <t>село3-7</t>
  </si>
  <si>
    <t>село (малокомпл)</t>
  </si>
  <si>
    <t>Кол-во воспитанников</t>
  </si>
  <si>
    <t>Кол-во групп</t>
  </si>
  <si>
    <t>22=гр.21*норматив гр.22</t>
  </si>
  <si>
    <t>24=гр.23*норматив гр.24</t>
  </si>
  <si>
    <t>26=гр.25*норматив гр.26</t>
  </si>
  <si>
    <t>28=гр.27*норматив гр.28</t>
  </si>
  <si>
    <t>41=гр.40*норматив гр.41</t>
  </si>
  <si>
    <t>55=гр.54*норматив гр.55</t>
  </si>
  <si>
    <t>57=гр.56*норматив гр.57</t>
  </si>
  <si>
    <t>59=гр.58*норматив гр.59</t>
  </si>
  <si>
    <t>83=гр.82*норматив гр.83</t>
  </si>
  <si>
    <t>85=гр.84*норматив гр.85</t>
  </si>
  <si>
    <t>87=гр.86*норматив гр.87</t>
  </si>
  <si>
    <t>89=гр.88*норматив гр.89</t>
  </si>
  <si>
    <t>91=гр.90*норматив гр.91</t>
  </si>
  <si>
    <t>93=гр.92*норматив гр.93</t>
  </si>
  <si>
    <t>95=гр.94*норматив гр.95</t>
  </si>
  <si>
    <t>97=гр.96*норматив гр.97</t>
  </si>
  <si>
    <t>99=гр.98*норматив гр.99</t>
  </si>
  <si>
    <t>101=гр.100*норматив гр.101</t>
  </si>
  <si>
    <t>103=гр.102*норматив гр.103</t>
  </si>
  <si>
    <t>109.1=гр.108.1*норматив гр.109.1</t>
  </si>
  <si>
    <t>112=гр.111*норматив гр.112</t>
  </si>
  <si>
    <t>114=гр.113*норматив гр.114</t>
  </si>
  <si>
    <t>116=гр.115*норматив гр.116</t>
  </si>
  <si>
    <t>118=гр.117*норматив гр.118</t>
  </si>
  <si>
    <t>120=гр.119*норматив гр.120</t>
  </si>
  <si>
    <t>122=гр.121*норматив гр.122</t>
  </si>
  <si>
    <t>124=гр.123*норматив гр.124</t>
  </si>
  <si>
    <t>126=гр.125*норматив гр.126</t>
  </si>
  <si>
    <t>125.3</t>
  </si>
  <si>
    <t>126.3=гр.125.3*норматив гр.126.3</t>
  </si>
  <si>
    <t>125.4</t>
  </si>
  <si>
    <t>126.4=гр.125.4*норматив гр.126.4</t>
  </si>
  <si>
    <t>128=гр.127*норматив гр.128</t>
  </si>
  <si>
    <t>130=гр.129*норматив гр.130</t>
  </si>
  <si>
    <t>132=гр.131*норматив гр.132</t>
  </si>
  <si>
    <t>134=гр.133*норматив гр.134</t>
  </si>
  <si>
    <t>168=гр.167*норматив гр.166</t>
  </si>
  <si>
    <t>173.1</t>
  </si>
  <si>
    <t>174.1=гр.173.1*норматив гр.174.1</t>
  </si>
  <si>
    <t>176.1</t>
  </si>
  <si>
    <t>176.2=гр.176.1*норматив гр.176.2</t>
  </si>
  <si>
    <t>176.3</t>
  </si>
  <si>
    <t>186=гр.185*норматив гр.186</t>
  </si>
  <si>
    <t>188=гр.187*норматив гр.188</t>
  </si>
  <si>
    <t>191.1</t>
  </si>
  <si>
    <t>192.1=гр.191.1*норматив гр.192.1</t>
  </si>
  <si>
    <t>191.2</t>
  </si>
  <si>
    <t>192.2=гр.191.2*норматив гр.192.2</t>
  </si>
  <si>
    <t>195=гр.194*норматив гр.195</t>
  </si>
  <si>
    <t>197=гр.196*норматив гр.197</t>
  </si>
  <si>
    <t>199=гр.198*норматив гр.199</t>
  </si>
  <si>
    <t>201=гр.200*норматив гр.201</t>
  </si>
  <si>
    <t>200.1</t>
  </si>
  <si>
    <t>201.1=гр.200.1*норматив гр.201.1</t>
  </si>
  <si>
    <t>200.2</t>
  </si>
  <si>
    <t>201.2=гр.200.2*норматив гр.201.2</t>
  </si>
  <si>
    <t>219=гр.218*норматив гр.219</t>
  </si>
  <si>
    <t>221=гр.220*норматив гр.221</t>
  </si>
  <si>
    <t>223=гр.222*норматив гр.223</t>
  </si>
  <si>
    <t>222.1</t>
  </si>
  <si>
    <t>223.1=гр.222.1*норматив гр.223.1</t>
  </si>
  <si>
    <t>226=гр.225*норматив гр.226</t>
  </si>
  <si>
    <t>Число групп</t>
  </si>
  <si>
    <t>Число групп.</t>
  </si>
  <si>
    <t>Норматив Новая Земля, руб.</t>
  </si>
  <si>
    <t>Дети1(город2ст)_до5часов</t>
  </si>
  <si>
    <t>Дети2(город2ст)_до5часов</t>
  </si>
  <si>
    <t>Дети1(село1ст)_до5часов</t>
  </si>
  <si>
    <t>Дети2(село1ст)_до5часов</t>
  </si>
  <si>
    <t>Дети1(село2ст)_до5часов</t>
  </si>
  <si>
    <t>Дети2(село2ст)_до5часов</t>
  </si>
  <si>
    <t>Дети1(село1ст)_до5часов(12мес)</t>
  </si>
  <si>
    <t>Дети2(село1ст)_до5часов(12мес)</t>
  </si>
  <si>
    <t>Дети1(село2ст)_до5часов(12мес)</t>
  </si>
  <si>
    <t>Дети2(село2ст)_до5часов(12мес)</t>
  </si>
  <si>
    <t>Дети1(село1ст)_до5часов(малоком)</t>
  </si>
  <si>
    <t>Дети2(село1ст)_до5часов(малоком)</t>
  </si>
  <si>
    <t>Дети1(село1ст)_до5часов(малоком12)</t>
  </si>
  <si>
    <t>Дети2(село1ст)_до5часов(малоком12)</t>
  </si>
  <si>
    <t>ИТОГО(до 5 часов)</t>
  </si>
  <si>
    <t>Дети1(город1ст)_9часов</t>
  </si>
  <si>
    <t>Дети2(город1ст)_9часов</t>
  </si>
  <si>
    <t>Дети1(село1ст)_9часов</t>
  </si>
  <si>
    <t>Дети2(село1ст)_9часов</t>
  </si>
  <si>
    <t>Дети1(город2ст)_9часов</t>
  </si>
  <si>
    <t>Дети2(город2ст)_9часов</t>
  </si>
  <si>
    <t>Дети1(село2ст)_9часов</t>
  </si>
  <si>
    <t>Дети2(село2ст)_9часов</t>
  </si>
  <si>
    <t>Дети1(город1ст)_9часов(12мес)</t>
  </si>
  <si>
    <t>Дети2(город1ст)_9часов(12мес)</t>
  </si>
  <si>
    <t>Дети1(село1ст)_9часов(12мес)</t>
  </si>
  <si>
    <t>Дети2(село1ст)_9часов(12мес)</t>
  </si>
  <si>
    <t>Дети1(город2ст)_9часов(12мес)</t>
  </si>
  <si>
    <t>Дети2(город2ст)_9часов(12мес)</t>
  </si>
  <si>
    <t>Дети1(село2ст)_9часов(12мес)</t>
  </si>
  <si>
    <t>Дети2(село2ст)_9часов(12мес)</t>
  </si>
  <si>
    <t>Дети1(село1ст)_9часов(малоком)</t>
  </si>
  <si>
    <t>Дети2(село1ст)_9часов(малоком)</t>
  </si>
  <si>
    <t>Дети1(село1ст)_9часов(малоком12)</t>
  </si>
  <si>
    <t>Дети2(село1ст)_9часов(малоком12)</t>
  </si>
  <si>
    <t>Дети1(село1ст)_9часов(малоком6)</t>
  </si>
  <si>
    <t>Дети2(село1ст)_9часов(малоком6)</t>
  </si>
  <si>
    <t>ИТОГО(9 часов)</t>
  </si>
  <si>
    <t>Дети1(город1ст)_9.5часов</t>
  </si>
  <si>
    <t>Дети2(город1ст)_9.5часов</t>
  </si>
  <si>
    <t>Дети1(село1ст)_9.5часов</t>
  </si>
  <si>
    <t>Дети2(село1ст)_9.5часов</t>
  </si>
  <si>
    <t>Дети1(город2ст)_9.5часов</t>
  </si>
  <si>
    <t>Дети2(город2ст)_9.5часов</t>
  </si>
  <si>
    <t>Дети1(село2ст)_9.5часов</t>
  </si>
  <si>
    <t>Дети2(село2ст)_9.5часов</t>
  </si>
  <si>
    <t>Дети1(город1ст)_9.5часов(12мес)</t>
  </si>
  <si>
    <t>Дети2(город1ст)_9.5часов(12мес)</t>
  </si>
  <si>
    <t>Дети1(село1ст)_9.5часов(12мес)</t>
  </si>
  <si>
    <t>Дети2(село1ст)_9.5часов(12мес)</t>
  </si>
  <si>
    <t>Дети1(город2ст)_9.5часов(12мес)</t>
  </si>
  <si>
    <t>Дети2(город2ст)_9.5часов(12мес)</t>
  </si>
  <si>
    <t>Дети1(село2ст)_9.5часов(12мес)</t>
  </si>
  <si>
    <t>Дети2(село2ст)_9.5часов(12мес)</t>
  </si>
  <si>
    <t>Дети1(село1ст)_9.5часов(малоком)</t>
  </si>
  <si>
    <t>Дети2(село1ст)_9.5часов(малоком)</t>
  </si>
  <si>
    <t>Дети1(село1ст)_9.5часов(малоком12)</t>
  </si>
  <si>
    <t>Дети2(село1ст)_9.5часов(малоком12)</t>
  </si>
  <si>
    <t>ИТОГО(9.5 часов)</t>
  </si>
  <si>
    <t>Дети1(город1ст)_10часов</t>
  </si>
  <si>
    <t>Дети2(город1ст)_10часов</t>
  </si>
  <si>
    <t>Дети1(село1ст)_10часов</t>
  </si>
  <si>
    <t>Дети2(село1ст)_10часов</t>
  </si>
  <si>
    <t>Дети1(город2ст)_10часов</t>
  </si>
  <si>
    <t>Дети2(город2ст)_10часов</t>
  </si>
  <si>
    <t>Дети1(село2ст)_10часов</t>
  </si>
  <si>
    <t>Дети2(село2ст)_10часов</t>
  </si>
  <si>
    <t>Дети1(город1ст)_10часов(12мес)</t>
  </si>
  <si>
    <t>Дети2(город1ст)_10часов(12мес)</t>
  </si>
  <si>
    <t>Дети1(село1ст)_10часов(12мес)</t>
  </si>
  <si>
    <t>Дети2(село1ст)_10часов(12мес)</t>
  </si>
  <si>
    <t>Дети1(город2ст)_10часов(12мес)</t>
  </si>
  <si>
    <t>Дети2(город2ст)_10часов(12мес)</t>
  </si>
  <si>
    <t>Дети1(село2ст)_10часов(12мес)</t>
  </si>
  <si>
    <t>Дети2(село2ст)_10часов(12мес)</t>
  </si>
  <si>
    <t>Дети1(село1ст)_10часов(малоком)</t>
  </si>
  <si>
    <t>Дети2(село1ст)_10часов(малоком)</t>
  </si>
  <si>
    <t>Дети1(село1ст)_10часов(малоком12)</t>
  </si>
  <si>
    <t>Дети2(село1ст)_10часов(малоком12)</t>
  </si>
  <si>
    <t>ИТОГО(10 часов)</t>
  </si>
  <si>
    <t>Дети1(город1ст)_10.5часов</t>
  </si>
  <si>
    <t>Дети2(город1ст)_10.5часов</t>
  </si>
  <si>
    <t>Дети1(село1ст)_10.5часов</t>
  </si>
  <si>
    <t>Дети2(село1ст)_10.5часов</t>
  </si>
  <si>
    <t>Дети1(город2ст)_10.5часов</t>
  </si>
  <si>
    <t>Дети2(город2ст)_10.5часов</t>
  </si>
  <si>
    <t>Дети1(село2ст)_10.5часов</t>
  </si>
  <si>
    <t>Дети2(село2ст)_10.5часов</t>
  </si>
  <si>
    <t>Дети1(город1ст)_10.5часов(12мес)</t>
  </si>
  <si>
    <t>Дети2(город1ст)_10.5часов(12мес)</t>
  </si>
  <si>
    <t>Дети1(село1ст)_10.5часов(12мес)</t>
  </si>
  <si>
    <t>Дети2(село1ст)_10.5часов(12мес)</t>
  </si>
  <si>
    <t>Дети1(город2ст)_10.5часов(12мес)</t>
  </si>
  <si>
    <t>Дети2(город2ст)_10.5часов(12мес)</t>
  </si>
  <si>
    <t>Дети1(село2ст)_10.5часов(12мес)</t>
  </si>
  <si>
    <t>Дети2(село2ст)_10.5часов(12мес)</t>
  </si>
  <si>
    <t>Дети1(город1ст)_10.5часов(6д)</t>
  </si>
  <si>
    <t>Дети2(город1ст)_10.5часов(6д)</t>
  </si>
  <si>
    <t>Дети1(село1ст)_10.5часов(6д)</t>
  </si>
  <si>
    <t>Дети2(село1ст)_10.5часов(6д)</t>
  </si>
  <si>
    <t>Дети1(город2ст)_10.5часов(6д)</t>
  </si>
  <si>
    <t>Дети2(город2ст)_10.5часов(6д)</t>
  </si>
  <si>
    <t>Дети1(село2ст)_10.5часов(6д)</t>
  </si>
  <si>
    <t>Дети2(село2ст)_10.5часов(6д)</t>
  </si>
  <si>
    <t>Дети1(село1ст)_10.5часов(малоком)</t>
  </si>
  <si>
    <t>Дети2(село1ст)_10.5часов(малоком)</t>
  </si>
  <si>
    <t>Дети1(село1ст)_10.5часов(малоком12)</t>
  </si>
  <si>
    <t>Дети2(село1ст)_10.5часов(малоком12)</t>
  </si>
  <si>
    <t>Дети1(село1ст)_10.5часов(малоком6)</t>
  </si>
  <si>
    <t>Дети2(село1ст)_10.5часов(малоком6)</t>
  </si>
  <si>
    <t>ИТОГО(10.5 часов)</t>
  </si>
  <si>
    <t>Дети1(город1ст)_12часов</t>
  </si>
  <si>
    <t>ДетиН2(город1ст)_12часов</t>
  </si>
  <si>
    <t>Дети1(село1ст)_12часов</t>
  </si>
  <si>
    <t>Дети2(село1ст)_12часов</t>
  </si>
  <si>
    <t>Дети1(город2ст)_12часов</t>
  </si>
  <si>
    <t>ДетиН2(город2ст)_12часов</t>
  </si>
  <si>
    <t>Дети1(село2ст)_12часов</t>
  </si>
  <si>
    <t>Дети2(село2ст)_12часов</t>
  </si>
  <si>
    <t>Дети1(город1ст)_12часов(12мес)</t>
  </si>
  <si>
    <t>Дети2(город1ст)_12часов(12мес)</t>
  </si>
  <si>
    <t>Дети1(село1ст)_12часов(12мес)</t>
  </si>
  <si>
    <t>Дети2(село1ст)_12часов(12мес)</t>
  </si>
  <si>
    <t>Дети1(город2ст)_12часов(12мес)</t>
  </si>
  <si>
    <t>Дети2(город2ст)_12часов(12мес)</t>
  </si>
  <si>
    <t>Дети1(село2ст)_12часов(12мес)</t>
  </si>
  <si>
    <t>Дети2(село2ст)_12часов(12мес)</t>
  </si>
  <si>
    <t>Дети1(город1ст)_12часов(6д)</t>
  </si>
  <si>
    <t>Дети2(город1ст)_12часов(6д)</t>
  </si>
  <si>
    <t>Дети1(село1ст)_12часов(6д)</t>
  </si>
  <si>
    <t>Дети2(село1ст)_12часов(6д)</t>
  </si>
  <si>
    <t>Дети1(город2ст)_12часов(6д)</t>
  </si>
  <si>
    <t>Дети2(город2ст)_12часов(6д)</t>
  </si>
  <si>
    <t>Дети1(село2ст)_12часов(6д)</t>
  </si>
  <si>
    <t>Дети2(село2ст)_12часов(6д)</t>
  </si>
  <si>
    <t>Дети1(село1ст)_12часов(малоком)</t>
  </si>
  <si>
    <t>Дети2(село1ст)_12часов(малоком)</t>
  </si>
  <si>
    <t>Дети1(село1ст)_12часов(малоком12)</t>
  </si>
  <si>
    <t>Дети2(село1ст)_12часов(малоком12)</t>
  </si>
  <si>
    <t>ИТОГО(12 часов)</t>
  </si>
  <si>
    <t>Дети1(город1ст)_10часов_негосуд</t>
  </si>
  <si>
    <t>Дети2(город1ст)_10часов_негосуд</t>
  </si>
  <si>
    <t>Дети1(город2ст)_10часов_негосуд</t>
  </si>
  <si>
    <t>Дети2(город2ст)_10часов_негосуд</t>
  </si>
  <si>
    <t>Дети1(город1ст)_10часов(12мес)_негосуд</t>
  </si>
  <si>
    <t>Дети2(город1ст)_10часов(12мес)_негосуд</t>
  </si>
  <si>
    <t>Дети1(город2ст)_10часов(12мес)_негосуд</t>
  </si>
  <si>
    <t>Дети2(город2ст)_10часов(12мес)_негосуд</t>
  </si>
  <si>
    <t>Дети1(город1ст)_10.5часов_негосуд</t>
  </si>
  <si>
    <t>Дети2(город1ст)_10.5часов_негосуд</t>
  </si>
  <si>
    <t>Дети1(город2ст)_10.5часов_негосуд</t>
  </si>
  <si>
    <t>Дети2(город2ст)_10.5часов_негосуд</t>
  </si>
  <si>
    <t>Дети1(город1ст)_10.5часов(12мес)_негосуд</t>
  </si>
  <si>
    <t>Дети2(город1ст)_10.5часов(12мес)_негосуд</t>
  </si>
  <si>
    <t>Дети1(город2ст)_10.5часов(12мес)_негосуд</t>
  </si>
  <si>
    <t>Дети2(город2ст)_10.5часов(12мес)_негосуд</t>
  </si>
  <si>
    <t>Дети1(город1ст)_12часов_негосуд</t>
  </si>
  <si>
    <t>Дети2(город1ст)_12часов_негосуд</t>
  </si>
  <si>
    <t>Дети1(город2ст)_12часов_негосуд</t>
  </si>
  <si>
    <t>Дети2(город2ст)_12часов_негосуд</t>
  </si>
  <si>
    <t>Дети1(город1ст)_12часов(12мес)_негосуд</t>
  </si>
  <si>
    <t>Дети2(город1ст)_12часов(12мес)_негосуд</t>
  </si>
  <si>
    <t>Дети1(город2ст)_12часов(12мес)_негосуд</t>
  </si>
  <si>
    <t>Дети2(город2ст)_12часов(12мес)_негосуд</t>
  </si>
  <si>
    <t>ИТОГО(негосударственные)</t>
  </si>
  <si>
    <t>ИТОГО1_1</t>
  </si>
  <si>
    <t>Дети1(город2ст)_24часа</t>
  </si>
  <si>
    <t>Дети2(город2ст)_24часа</t>
  </si>
  <si>
    <t>Дети1(село2ст)_24часа</t>
  </si>
  <si>
    <t>Дети2(село2ст)_24часа</t>
  </si>
  <si>
    <t>Дети1(город2ст)_24часа(12мес)</t>
  </si>
  <si>
    <t>Дети2(город2ст)_24часа(12мес)</t>
  </si>
  <si>
    <t>Дети1(село2ст)_24часа(12мес)</t>
  </si>
  <si>
    <t>Дети2(село2ст)_24часа(12мес)</t>
  </si>
  <si>
    <t>ИТОГО(24часа)</t>
  </si>
  <si>
    <t>ВСЕГО(оздоровительные)</t>
  </si>
  <si>
    <t>Дети1(город1ст)_9часов_речь</t>
  </si>
  <si>
    <t>Дети2(город1ст)_9часов_речь</t>
  </si>
  <si>
    <t>Дети1(село1ст)_9часов_речь</t>
  </si>
  <si>
    <t>Дети2(село1ст)_9часов_речь</t>
  </si>
  <si>
    <t>Дети1(город1ст)_9часов(12мес)_речь</t>
  </si>
  <si>
    <t>Дети2(город1ст)_9часов(12мес)_речь</t>
  </si>
  <si>
    <t>Дети1(село1ст)_9часов(12мес)_речь</t>
  </si>
  <si>
    <t>Дети2(село1ст)_9часов(12мес)_речь</t>
  </si>
  <si>
    <t>Дети1(село1ст)_9часов(6д)_речь</t>
  </si>
  <si>
    <t>Дети2(село1ст)_9часов(6д)_речь</t>
  </si>
  <si>
    <t>ИТОГО(9часов_речь)</t>
  </si>
  <si>
    <t>Дети1(село1ст)_9.5часов_речь</t>
  </si>
  <si>
    <t>Дети2(село1ст)_9.5часов_речь</t>
  </si>
  <si>
    <t>ИТОГО(9.5часов_речь)</t>
  </si>
  <si>
    <t>Дети1(город1ст)_10часов_речь</t>
  </si>
  <si>
    <t>Дети2(город1ст)_10часов_речь</t>
  </si>
  <si>
    <t>Дети1(село1ст)_10часов_речь</t>
  </si>
  <si>
    <t>Дети2(село1ст)_10часов_речь</t>
  </si>
  <si>
    <t>Дети1(город1ст)_10часов(12мес)_речь</t>
  </si>
  <si>
    <t>Дети2(город1ст)_10часов(12мес)_речь</t>
  </si>
  <si>
    <t>Дети1(село1ст)_10часов(12мес)_речь</t>
  </si>
  <si>
    <t>Дети2(село1ст)_10часов(12мес)_речь</t>
  </si>
  <si>
    <t>ИТОГО(10часов_речь)</t>
  </si>
  <si>
    <t>Дети1(город1ст)_10.5часов_речь</t>
  </si>
  <si>
    <t>Дети2(город1ст)_10.5часов_речь</t>
  </si>
  <si>
    <t>Дети1(село1ст)_10.5часов_речь</t>
  </si>
  <si>
    <t>Дети2(село1ст)_10.5часов_речь</t>
  </si>
  <si>
    <t>Дети1(город1ст)_10.5часов(12мес)_речь</t>
  </si>
  <si>
    <t>Дети2(город1ст)_10.5часов(12мес)_речь</t>
  </si>
  <si>
    <t>Дети1(село1ст)_10.5часов(12мес)_речь</t>
  </si>
  <si>
    <t>Дети2(село1ст)_10.5часов(12мес)_речь</t>
  </si>
  <si>
    <t>Дети1(город1ст)_10.5часов(6д)_речь</t>
  </si>
  <si>
    <t>Дети2(город1ст)_10.5часов(6д)_речь</t>
  </si>
  <si>
    <t>Дети1(село1ст)_10.5часов(6д)_речь</t>
  </si>
  <si>
    <t>Дети2(село1ст)_10.5часов(6д)_речь</t>
  </si>
  <si>
    <t>ИТОГО(10.5часов_речь)</t>
  </si>
  <si>
    <t>Дети1(город1ст)_12часов_речь</t>
  </si>
  <si>
    <t>Дети2(город1ст)_12часов_речь</t>
  </si>
  <si>
    <t>Дети1(село1ст)_12часов_речь</t>
  </si>
  <si>
    <t>Дети2(село1ст)_12часов_речь</t>
  </si>
  <si>
    <t>Дети1(город1ст)_12часов(12мес)_речь</t>
  </si>
  <si>
    <t>Дети2(город1ст)_12часов(12мес)_речь</t>
  </si>
  <si>
    <t>Дети1(село1ст)_12часов(12мес)_речь</t>
  </si>
  <si>
    <t>Дети2(село1ст)_12часов(12мес)_речь</t>
  </si>
  <si>
    <t>Дети1(город1ст)_12часов(6д)_речь</t>
  </si>
  <si>
    <t>Дети2(город1ст)_12часов(6д)_речь</t>
  </si>
  <si>
    <t>Дети1(село1ст)_12часов(6д)_речь</t>
  </si>
  <si>
    <t>Дети2(село1ст)_12часов(6д)_речь</t>
  </si>
  <si>
    <t>ИТОГО(12часов_речь)</t>
  </si>
  <si>
    <t>Дети1(город1ст)_24часа_речь</t>
  </si>
  <si>
    <t>Дети2(город1ст)_24часа_речь</t>
  </si>
  <si>
    <t>Дети1(село1ст)_24часа_речь</t>
  </si>
  <si>
    <t>Дети2(село1ст)_24часа_речь</t>
  </si>
  <si>
    <t>Дети1(город1ст)_24часа(12мес)_речь</t>
  </si>
  <si>
    <t>Дети2(город1ст)_24часа(12мес)_речь</t>
  </si>
  <si>
    <t>Дети1(село1ст)_24часа(12мес)_речь</t>
  </si>
  <si>
    <t>Дети2(село1ст)_24часа(12мес)_речь</t>
  </si>
  <si>
    <t>ИТОГО(24часа_речь)</t>
  </si>
  <si>
    <t>ВСЕГО(речь)</t>
  </si>
  <si>
    <t>Дети1(город1ст)_до5часов_ЗПР</t>
  </si>
  <si>
    <t>Дети2(город1ст)_до5часов_ЗПР</t>
  </si>
  <si>
    <t>Дети1(село1ст)_до5часов_ЗПР</t>
  </si>
  <si>
    <t>Дети2(село1ст)_до5часов_ЗПР</t>
  </si>
  <si>
    <t>ИТОГО(до 5 часов_ЗПР)</t>
  </si>
  <si>
    <t>Дети1(город1ст)_9часов_ЗПР</t>
  </si>
  <si>
    <t>Дети2(город1ст)_9часов_ЗПР</t>
  </si>
  <si>
    <t>Дети1(село1ст)_9часов_ЗПР</t>
  </si>
  <si>
    <t>Дети2(село1ст)_9часов_ЗПР</t>
  </si>
  <si>
    <t>Дети1(село1ст)_9часов(12мес)_ЗПР</t>
  </si>
  <si>
    <t>Дети2(село1ст)_9часов(12мес)_ЗПР</t>
  </si>
  <si>
    <t>Дети1(село1ст)_9часов(6д)_ЗПР</t>
  </si>
  <si>
    <t>Дети2(село1ст)_9часов(6д)_ЗПР</t>
  </si>
  <si>
    <t>ИТОГО(9часов_ЗПР)</t>
  </si>
  <si>
    <t>Дети1(село1ст)_9.5часов_ЗПР</t>
  </si>
  <si>
    <t>Дети2(село1ст)_9.5часов_ЗПР</t>
  </si>
  <si>
    <t>ИТОГО(9.5часов_ЗПР)</t>
  </si>
  <si>
    <t>Дети1(город1ст)_10часов_ЗПР</t>
  </si>
  <si>
    <t>Дети2(город1ст)_10часов_ЗПР</t>
  </si>
  <si>
    <t>Дети1(село1ст)_10часов_ЗПР</t>
  </si>
  <si>
    <t>Дети2(село1ст)_10часов_ЗПР</t>
  </si>
  <si>
    <t>Дети1(город1ст)_10часов(12мес)_ЗПР</t>
  </si>
  <si>
    <t>Дети2(город1ст)_10часов(12мес)_ЗПР</t>
  </si>
  <si>
    <t>Дети1(село1ст)_10часов(12мес)_ЗПР</t>
  </si>
  <si>
    <t>Дети2(село1ст)_10часов(12мес)_ЗПР</t>
  </si>
  <si>
    <t>ИТОГО(10часов_ЗПР)</t>
  </si>
  <si>
    <t>Дети1(город1ст)_10.5часов_ЗПР</t>
  </si>
  <si>
    <t>Дети2(город1ст)_10.5часов_ЗПР</t>
  </si>
  <si>
    <t>Дети1(село1ст)_10.5часов_ЗПР</t>
  </si>
  <si>
    <t>Дети2(село1ст)_10.5часов_ЗПР</t>
  </si>
  <si>
    <t>Дети1(город1ст)_10.5часов(12мес)_ЗПР</t>
  </si>
  <si>
    <t>Дети2(город1ст)_10.5часов(12мес)_ЗПР</t>
  </si>
  <si>
    <t>Дети1(село1ст)_10.5часов(12мес)_ЗПР</t>
  </si>
  <si>
    <t>Дети2(село1ст)_10.5часов(12мес)_ЗПР</t>
  </si>
  <si>
    <t>Дети1(село1ст)_10.5часов(6д)_ЗПР</t>
  </si>
  <si>
    <t>Дети2(село1ст)_10.5часов(6д)_ЗПР</t>
  </si>
  <si>
    <t>ИТОГО(10.5часов_ЗПР)</t>
  </si>
  <si>
    <t>Дети1(город1ст)_12часов_ЗПР</t>
  </si>
  <si>
    <t>Дети2(город1ст)_12часов_ЗПР</t>
  </si>
  <si>
    <t>Дети1(село1ст)_12часов_ЗПР</t>
  </si>
  <si>
    <t>Дети2(село1ст)_12часов_ЗПР</t>
  </si>
  <si>
    <t>Дети1(город1ст)_12часов(12мес)_ЗПР</t>
  </si>
  <si>
    <t>Дети2(город1ст)_12часов(12мес)_ЗПР</t>
  </si>
  <si>
    <t>Дети1(село1ст)_12часов(12мес)_ЗПР</t>
  </si>
  <si>
    <t>Дети2(село1ст)_12часов(12мес)_ЗПР</t>
  </si>
  <si>
    <t>Дети1(город1ст)_12часов(6д)_ЗПР</t>
  </si>
  <si>
    <t>Дети2(город1ст)_12часов(6д)_ЗПР</t>
  </si>
  <si>
    <t>ИТОГО(12часов_ЗПР)</t>
  </si>
  <si>
    <t>Дети1(город1ст)_24часа_ЗПР</t>
  </si>
  <si>
    <t>Дети2(город1ст)_24часа_ЗПР</t>
  </si>
  <si>
    <t>Дети1(село1ст)_24часа_ЗПР</t>
  </si>
  <si>
    <t>Дети2(село1ст)_24часа_ЗПР</t>
  </si>
  <si>
    <t>Дети1(город1ст)_24часа(12мес)_ЗПР</t>
  </si>
  <si>
    <t>Дети2(город1ст)_24часа(12мес)_ЗПР</t>
  </si>
  <si>
    <t>Дети1(село1ст)_24часа(12мес)_ЗПР</t>
  </si>
  <si>
    <t>Дети2(село1ст)_24часа(12мес)_ЗПР</t>
  </si>
  <si>
    <t>ИТОГО(24часа_ЗПР)</t>
  </si>
  <si>
    <t>Дети1(город1ст)_12часов_негосуд_ЗПР</t>
  </si>
  <si>
    <t>Дети2(город1ст)_12часов_негосуд_ЗПР</t>
  </si>
  <si>
    <t>Дети1(город1ст)_12часов(12мес)_негосуд_ЗПР</t>
  </si>
  <si>
    <t>Дети2(город1ст)_12часов(12мес)_негосуд_ЗПР</t>
  </si>
  <si>
    <t>ИТОГО(12часов_негосуд_ЗПР)</t>
  </si>
  <si>
    <t>ВСЕГО(ЗПР)</t>
  </si>
  <si>
    <t>Дети1(город1ст)_до5часов_аутизм</t>
  </si>
  <si>
    <t>Дети2(город1ст)_до5часов_аутизм</t>
  </si>
  <si>
    <t>Дети1(село1ст)_до5часов_аутизм</t>
  </si>
  <si>
    <t>Дети2(село1ст)_до5часов_аутизм</t>
  </si>
  <si>
    <t>Дети1(город1ст)_до5часов(12мес)_аутизм</t>
  </si>
  <si>
    <t>Дети2(город1ст)_до5часов(12мес)_аутизм</t>
  </si>
  <si>
    <t>Дети1(село1ст)_до5часов(12мес)_аутизм</t>
  </si>
  <si>
    <t>Дети2(село1ст)_до5часов(12мес)_аутизм</t>
  </si>
  <si>
    <t>ИТОГО(до 5 часов_аутизм)</t>
  </si>
  <si>
    <t>Дети1(село1ст)_9часов_аутизм</t>
  </si>
  <si>
    <t>Дети2(село1ст)_9часов_аутизм</t>
  </si>
  <si>
    <t>Дети1(село1ст)_9часов(12мес)_аутизм</t>
  </si>
  <si>
    <t>Дети2(село1ст)_9часов(12мес)_аутизм</t>
  </si>
  <si>
    <t>Дети1(село1ст)_9часов(6д)_аутизм</t>
  </si>
  <si>
    <t>Дети2(село1ст)_9часов(6д)_аутизм</t>
  </si>
  <si>
    <t>ИТОГО(9часов_аутизм)</t>
  </si>
  <si>
    <t>Дети1(город1ст)_10часов_аутизм</t>
  </si>
  <si>
    <t>Дети2(город1ст)_10часов_аутизм</t>
  </si>
  <si>
    <t>Дети1(село1ст)_10часов_аутизм</t>
  </si>
  <si>
    <t>Дети2(село1ст)_10часов_аутизм</t>
  </si>
  <si>
    <t>Дети1(город1ст)_10часов(12мес)_аутизм</t>
  </si>
  <si>
    <t>Дети2(город1ст)_10часов(12мес)_аутизм</t>
  </si>
  <si>
    <t>Дети1(село1ст)_10часов(12мес)_аутизм</t>
  </si>
  <si>
    <t>Дети2(село1ст)_10часов(12мес)_аутизм</t>
  </si>
  <si>
    <t>ИТОГО(10часов_аутизм)</t>
  </si>
  <si>
    <t>Дети1(город1ст)_10.5часов_аутизм</t>
  </si>
  <si>
    <t>Дети2(город1ст)_10.5часов_аутизм</t>
  </si>
  <si>
    <t>Дети1(село1ст)_10.5часов_аутизм</t>
  </si>
  <si>
    <t>Дети2(село1ст)_10.5часов_аутизм</t>
  </si>
  <si>
    <t>Дети1(город1ст)_10.5часов(12мес)_аутизм</t>
  </si>
  <si>
    <t>Дети2(город1ст)_10.5часов(12мес)_аутизм</t>
  </si>
  <si>
    <t>Дети1(село1ст)_10.5часов(12мес)_аутизм</t>
  </si>
  <si>
    <t>Дети2(село1ст)_10.5часов(12мес)_аутизм</t>
  </si>
  <si>
    <t>Дети1(город1ст)_10.5часов(6д)_аутизм</t>
  </si>
  <si>
    <t>Дети2(город1ст)_10.5часов(6д)_аутизм</t>
  </si>
  <si>
    <t>Дети1(село1ст)_10.5часов(6д)_аутизм</t>
  </si>
  <si>
    <t>Дети2(село1ст)_10.5часов(6д)_аутизм</t>
  </si>
  <si>
    <t>ИТОГО(10.5часов_аутизм)</t>
  </si>
  <si>
    <t>Дети1(город1ст)_12часов_аутизм</t>
  </si>
  <si>
    <t>Дети2(город1ст)_12часов_аутизм</t>
  </si>
  <si>
    <t>Дети1(село1ст)_12часов_аутизм</t>
  </si>
  <si>
    <t>Дети2(село1ст)_12часов_аутизм</t>
  </si>
  <si>
    <t>Дети1(город1ст)_12часов(12мес)_аутизм</t>
  </si>
  <si>
    <t>Дети2(город1ст)_12часов(12мес)_аутизм</t>
  </si>
  <si>
    <t>Дети1(село1ст)_12часов(12мес)_аутизм</t>
  </si>
  <si>
    <t>Дети2(село1ст)_12часов(12мес)_аутизм</t>
  </si>
  <si>
    <t>Дети1(город1ст)_12часов(6д)_аутизм</t>
  </si>
  <si>
    <t>Дети2(город1ст)_12часов(6д)_аутизм</t>
  </si>
  <si>
    <t>ИТОГО(12часов_аутизм)</t>
  </si>
  <si>
    <t>Дети1(город1ст)_24часа_аутизм</t>
  </si>
  <si>
    <t>Дети2(город1ст)_24часа_аутизм</t>
  </si>
  <si>
    <t>Дети1(село1ст)_24часа_аутизм</t>
  </si>
  <si>
    <t>Дети2(село1ст)_24часа_аутизм</t>
  </si>
  <si>
    <t>Дети1(город1ст)_24часа(12мес)_аутизм</t>
  </si>
  <si>
    <t>Дети2(город1ст)_24часа(12мес)_аутизм</t>
  </si>
  <si>
    <t>Дети1(село1ст)_24часа(12мес)_аутизм</t>
  </si>
  <si>
    <t>Дети2(село1ст)_24часа(12мес)_аутизм</t>
  </si>
  <si>
    <t>ИТОГО(24часа_аутизм)</t>
  </si>
  <si>
    <t>Дети1(город1ст)_12часов_негосуд_аутизм</t>
  </si>
  <si>
    <t>Дети2(город1ст)_12часов_негосуд_аутизм</t>
  </si>
  <si>
    <t>Дети1(город1ст)_12часов(12мес)_негосуд_аутизм</t>
  </si>
  <si>
    <t>Дети2(город1ст)_12часов(12мес)_негосуд_аутизм</t>
  </si>
  <si>
    <t>ИТОГО(12часов_негосуд_аутизм)</t>
  </si>
  <si>
    <t>ВСЕГО(аутизм)</t>
  </si>
  <si>
    <t>Дети1(город1ст)_до5часов_разновоз</t>
  </si>
  <si>
    <t>Дети2(город1ст)_до5часов_разновоз</t>
  </si>
  <si>
    <t>Дети1(село1ст)_до5часов_разновоз</t>
  </si>
  <si>
    <t>Дети2(село1ст)_до5часов_разновоз</t>
  </si>
  <si>
    <t>Дети1(город1ст)_до5часов(12мес)_разновоз</t>
  </si>
  <si>
    <t>Дети2(город1ст)_до5часов(12мес)_разновоз</t>
  </si>
  <si>
    <t>Дети1(село1ст)_до5часов(12мес)_разновоз</t>
  </si>
  <si>
    <t>Дети2(село1ст)_до5часов(12мес)_разновоз</t>
  </si>
  <si>
    <t>ИТОГО(до 5 часов_разновоз)</t>
  </si>
  <si>
    <t>Дети1(город1ст)_9часов_разновоз</t>
  </si>
  <si>
    <t>Дети2(город1ст)_9часов_разновоз</t>
  </si>
  <si>
    <t>Дети1(село1ст)_9часов_разновоз</t>
  </si>
  <si>
    <t>Дети2(село1ст)_9часов_разновоз</t>
  </si>
  <si>
    <t>Дети1(город1ст)_9часов(12мес)_разновоз</t>
  </si>
  <si>
    <t>Дети2(город1ст)_9часов(12мес)_разновоз</t>
  </si>
  <si>
    <t>Дети1(село1ст)_9часов(12мес)_разновоз</t>
  </si>
  <si>
    <t>Дети2(село1ст)_9часов(12мес)_разновоз</t>
  </si>
  <si>
    <t>Дети1(село1ст)_9часов(6д)_разновоз</t>
  </si>
  <si>
    <t>Дети2(село1ст)_9часов(6д)_разновоз</t>
  </si>
  <si>
    <t>ИТОГО(9часов_разновоз)</t>
  </si>
  <si>
    <t>Дети1(город1ст)_9.5часов_разновоз</t>
  </si>
  <si>
    <t>Дети2(город1ст)_9.5часов_разновоз</t>
  </si>
  <si>
    <t>Дети1(село1ст)_9.5часов_разновоз</t>
  </si>
  <si>
    <t>Дети2(село1ст)_9.5часов_разновоз</t>
  </si>
  <si>
    <t>Дети1(город1ст)_9.5часов(12мес)_разновоз</t>
  </si>
  <si>
    <t>Дети2(город1ст)_9.5часов(12мес)_разновоз</t>
  </si>
  <si>
    <t>Дети1(село1ст)_9.5часов(12мес)_разновоз</t>
  </si>
  <si>
    <t>Дети2(село1ст)_9.5часов(12мес)_разновоз</t>
  </si>
  <si>
    <t>ИТОГО(9.5часов_разновоз)</t>
  </si>
  <si>
    <t>Дети1(город1ст)_10часов_разновоз</t>
  </si>
  <si>
    <t>Дети2(город1ст)_10часов_разновоз</t>
  </si>
  <si>
    <t>Дети1(село1ст)_10часов_разновоз</t>
  </si>
  <si>
    <t>Дети2(село1ст)_10часов_разновоз</t>
  </si>
  <si>
    <t>Дети1(город1ст)_10часов(12мес)_разновоз</t>
  </si>
  <si>
    <t>Дети2(город1ст)_10часов(12мес)_разновоз</t>
  </si>
  <si>
    <t>Дети1(село1ст)_10часов(12мес)_разновоз</t>
  </si>
  <si>
    <t>Дети2(село1ст)_10часов(12мес)_разновоз</t>
  </si>
  <si>
    <t>ИТОГО(10часов_разновоз)</t>
  </si>
  <si>
    <t>Дети1(город1ст)_10.5часов_разновоз</t>
  </si>
  <si>
    <t>Дети2(город1ст)_10.5часов_разновоз</t>
  </si>
  <si>
    <t>Дети1(село1ст)_10.5часов_разновоз</t>
  </si>
  <si>
    <t>Дети2(село1ст)_10.5часов_разновоз</t>
  </si>
  <si>
    <t>Дети1(город1ст)_10.5часов(12мес)_разновоз</t>
  </si>
  <si>
    <t>Дети2(город1ст)_10.5часов(12мес)_разновоз</t>
  </si>
  <si>
    <t>Дети1(село1ст)_10.5часов(12мес)_разновоз</t>
  </si>
  <si>
    <t>Дети2(село1ст)_10.5часов(12мес)_разновоз</t>
  </si>
  <si>
    <t>Дети1(город1ст)_10.5часов(6д)_разновоз</t>
  </si>
  <si>
    <t>Дети2(город1ст)_10.5часов(6д)_разновоз</t>
  </si>
  <si>
    <t>Дети1(село1ст)_10.5часов(6д)_разновоз</t>
  </si>
  <si>
    <t>Дети2(село1ст)_10.5часов(6д)_разновоз</t>
  </si>
  <si>
    <t>ИТОГО(10.5часов_разновоз)</t>
  </si>
  <si>
    <t>Дети1(город1ст)_12часов_разновоз</t>
  </si>
  <si>
    <t>Дети2(город1ст)_12часов_разновоз</t>
  </si>
  <si>
    <t>Дети1(село1ст)_12часов_разновоз</t>
  </si>
  <si>
    <t>Дети2(село1ст)_12часов_разновоз</t>
  </si>
  <si>
    <t>Дети1(город1ст)_12часов(12мес)_разновоз</t>
  </si>
  <si>
    <t>Дети2(город1ст)_12часов(12мес)_разновоз</t>
  </si>
  <si>
    <t>Дети1(село1ст)_12часов(12мес)_разновоз</t>
  </si>
  <si>
    <t>Дети2(село1ст)_12часов(12мес)_разновоз</t>
  </si>
  <si>
    <t>Дети1(город1ст)_12часов(6д)_разновоз</t>
  </si>
  <si>
    <t>Дети2(город1ст)_12часов(6д)_разновоз</t>
  </si>
  <si>
    <t>Дети1(село1ст)_12часов(6д)_разновоз</t>
  </si>
  <si>
    <t>Дети2(село1ст)_12часов(6д)_разновоз</t>
  </si>
  <si>
    <t>ИТОГО(12часов_разновоз)</t>
  </si>
  <si>
    <t>Дети1(город1ст)_24часа_разновоз</t>
  </si>
  <si>
    <t>Дети2(город1ст)_24часа_разновоз</t>
  </si>
  <si>
    <t>Дети1(село1ст)_24часа_разновоз</t>
  </si>
  <si>
    <t>Дети2(село1ст)_24часа_разновоз</t>
  </si>
  <si>
    <t>Дети1(город1ст)_24часа(12мес)_разновоз</t>
  </si>
  <si>
    <t>Дети2(город1ст)_24часа(12мес)_разновоз</t>
  </si>
  <si>
    <t>Дети1(село1ст)_24часа(12мес)_разновоз</t>
  </si>
  <si>
    <t>Дети2(село1ст)_24часа(12мес)_разновоз</t>
  </si>
  <si>
    <t>ИТОГО(24часа_разновоз)</t>
  </si>
  <si>
    <t>ВСЕГО(разновозрастные)</t>
  </si>
  <si>
    <t>КорректировкаФОТ4</t>
  </si>
  <si>
    <t>ФОТ ИТОГО1_4</t>
  </si>
  <si>
    <t>СУММА(воспит)_уч.процесс</t>
  </si>
  <si>
    <t>Дети2(воспит)_уч.процесс</t>
  </si>
  <si>
    <t>СУММА(группы)_уч.процесс</t>
  </si>
  <si>
    <t>Дети2(группы)_уч.процесс</t>
  </si>
  <si>
    <t>Учебный процесс ИТОГО2_4</t>
  </si>
  <si>
    <t>Дети2(воспит)_проф.обр</t>
  </si>
  <si>
    <t>СУММА(группы)_проф.обр</t>
  </si>
  <si>
    <t>Дети2(группы)_проф.обр</t>
  </si>
  <si>
    <t>Проф. образование ИТОГО3_4</t>
  </si>
  <si>
    <t>ИТОГО(часть4)</t>
  </si>
  <si>
    <t>Корректировка_4_1</t>
  </si>
  <si>
    <t>ИТОГО_Прогноз_4</t>
  </si>
  <si>
    <t>424=∑гр.413,418,423</t>
  </si>
  <si>
    <t>Распределение субвенций бюджетам муниципальных образований Архангельской области на реализацию общеобразовательных программ на  2021 год</t>
  </si>
  <si>
    <t>учащихся</t>
  </si>
  <si>
    <t>КЛАССЫ</t>
  </si>
  <si>
    <t>классов</t>
  </si>
  <si>
    <t>групп</t>
  </si>
  <si>
    <t>189=гр.188*норматив гр.189</t>
  </si>
  <si>
    <t>202=гр.201*норматив гр.202</t>
  </si>
  <si>
    <t>205=гр.204*норматив гр.205</t>
  </si>
  <si>
    <t>207=гр.206*норматив гр.207</t>
  </si>
  <si>
    <t>209=гр.208*норматив гр.209</t>
  </si>
  <si>
    <t>211=гр.210*норматив гр.211</t>
  </si>
  <si>
    <t>213=гр.212*норматив гр.213</t>
  </si>
  <si>
    <t>215=гр.214*норматив гр.215</t>
  </si>
  <si>
    <t>217=гр.216*норматив гр.217</t>
  </si>
  <si>
    <t>247=∑гр.221,228,233,246</t>
  </si>
  <si>
    <t>восп-ки</t>
  </si>
  <si>
    <t>7=гр.6*норматив гр7</t>
  </si>
  <si>
    <t>12=∑гр.3,5,7,9,11</t>
  </si>
  <si>
    <t>14=гр.13*норматив гр.14</t>
  </si>
  <si>
    <t>воспит</t>
  </si>
  <si>
    <t>группы</t>
  </si>
  <si>
    <t>группы продленного дня (12 часов) (городское поселение)</t>
  </si>
  <si>
    <t>группы продленного дня (12 часов) (сельское поселение)</t>
  </si>
  <si>
    <t>удорожание стоимости пед.услуги при делении классов на группы</t>
  </si>
  <si>
    <t>группы продленного дня (10,5 часов) (городское поселение)</t>
  </si>
  <si>
    <t>возраст до 1 года</t>
  </si>
  <si>
    <t>возраст до 1  года</t>
  </si>
  <si>
    <t>131</t>
  </si>
  <si>
    <t>136=гр.135*норматив гр.136</t>
  </si>
  <si>
    <t>138=гр.137*норматив гр.138</t>
  </si>
  <si>
    <t>возраст  до 1 года</t>
  </si>
  <si>
    <t>с 6-дн. Режимом работы организации</t>
  </si>
  <si>
    <t>143=гр.142*норматив гр.143</t>
  </si>
  <si>
    <t>145=гр.144*норматив гр.145</t>
  </si>
  <si>
    <t>147=гр.146*норматив гр.147</t>
  </si>
  <si>
    <t>149=гр.148*норматив гр.149</t>
  </si>
  <si>
    <t>151=гр.150*норматив гр.151</t>
  </si>
  <si>
    <t>153=гр.152*норматив гр.153</t>
  </si>
  <si>
    <t>155=гр.154*норматив гр.155</t>
  </si>
  <si>
    <t>157=гр.156*норматив гр.157</t>
  </si>
  <si>
    <t>158</t>
  </si>
  <si>
    <t>159=гр.158*норматив гр.153</t>
  </si>
  <si>
    <t>160</t>
  </si>
  <si>
    <t>161=гр.160*норматив гр.161</t>
  </si>
  <si>
    <t>162</t>
  </si>
  <si>
    <t>164</t>
  </si>
  <si>
    <t>166</t>
  </si>
  <si>
    <t>163=гр.162*норматив гр.163</t>
  </si>
  <si>
    <t>165=гр.164*норматив гр.165</t>
  </si>
  <si>
    <t>167=гр.166*норматив гр.167</t>
  </si>
  <si>
    <t>168</t>
  </si>
  <si>
    <t>учреждения дополнительного образования</t>
  </si>
  <si>
    <t>итого</t>
  </si>
  <si>
    <t>13=∑гр.2,4,6,8,10-гр.15</t>
  </si>
  <si>
    <t>17=∑гр.14,16</t>
  </si>
  <si>
    <t>18=∑гр.2,4,6,8,10</t>
  </si>
  <si>
    <t>19=гр18*норматив гр.19</t>
  </si>
  <si>
    <t>20=∑гр.12,17,18</t>
  </si>
  <si>
    <t>42=гр.41*норматив гр.42</t>
  </si>
  <si>
    <t>69=∑гр.57,59,61,68</t>
  </si>
  <si>
    <t>негосударственные группы (10,5 часов)</t>
  </si>
  <si>
    <t>Вельский муниципальный район Архангельской области</t>
  </si>
  <si>
    <t>Верхнетоемский муниципальный округ Архангельской области</t>
  </si>
  <si>
    <t>Вилегодский муниципальный округ Архангельской области</t>
  </si>
  <si>
    <t>Виноградовский муниципальный округ Архангельской области</t>
  </si>
  <si>
    <t>Каргопольский муниципальный округ Архангельской области</t>
  </si>
  <si>
    <t>Коношский муниципальный район Архангельской области</t>
  </si>
  <si>
    <t>Котласский муниципальный округ Архангельской области</t>
  </si>
  <si>
    <t>Красноборский муниципальный район Архангельской области</t>
  </si>
  <si>
    <t>Ленский муниципальный район Архангельской области</t>
  </si>
  <si>
    <t>Лешуконский муниципальный округ Архангельской области</t>
  </si>
  <si>
    <t>Мезенский муниципальный округ Архангельской области</t>
  </si>
  <si>
    <t>Няндомский муниципальный округ Архангельской области</t>
  </si>
  <si>
    <t>Онежский муниципальный район Архангельской области</t>
  </si>
  <si>
    <t>Пинежский муниципальный район Архангельской области</t>
  </si>
  <si>
    <t>Плесецкий муниципальный округ Архангельской области</t>
  </si>
  <si>
    <t>Приморский муниципальный район Архангельской области</t>
  </si>
  <si>
    <t>Устьянский муниципальный округ Архангельской области</t>
  </si>
  <si>
    <t>Холмогорский муниципальный округ Архангельской области</t>
  </si>
  <si>
    <t>Шенкурский муниципальный округ Архангельской области</t>
  </si>
  <si>
    <t>Городской округ "Город Архангельск"</t>
  </si>
  <si>
    <t>Городской округ Архангельской области "Северодвинск"</t>
  </si>
  <si>
    <t>Городской округ Архангельской области "Котлас"</t>
  </si>
  <si>
    <t>Городской округ Архангельской области "Город Новодвинск"</t>
  </si>
  <si>
    <t>Городской округ Архангельской области "Город Коряжма"</t>
  </si>
  <si>
    <t>Городской округ Архангельской области "Мирный"</t>
  </si>
  <si>
    <t>Городской округ Архангельской области "Новая Земля"</t>
  </si>
  <si>
    <t xml:space="preserve">Расчет субвенций бюджетам муниципальных образований Архангельской области на реализациию общеобразовательных  программ, в расчете на одного обучающегося на  2024 год </t>
  </si>
  <si>
    <t>Расчет субвенций бюджетам муниципальных образований Архангельской области на реализациию общеобразовательных  программ для детей-инвалидов, в расчете на одного обучающегося на  2024 год</t>
  </si>
  <si>
    <t>Расчет субвенций бюджетам муниципальных образований Архангельской области на реализацию программ дополнительного образования детей, в расчете на одного обучающегося на  2024 год</t>
  </si>
  <si>
    <t>Расчет субвенций бюджетам муниципальных образований Архангельской области на реализацию общеобразовательных программ в общеобразовательных учреждениях по дошкольным образовательным организациям, в расчете на одного обучающегося на  2024 год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</si>
</sst>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-* #,##0\ _₽_-;\-* #,##0\ _₽_-;_-* &quot;-&quot;??\ _₽_-;_-@_-"/>
    <numFmt numFmtId="165" formatCode="#,##0.0"/>
    <numFmt numFmtId="166" formatCode="_(* #,##0_);_(* \(#,##0\);_(* &quot;-&quot;??_);_(@_)"/>
  </numFmts>
  <fonts count="51"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scheme val="minor"/>
    </font>
    <font>
      <b/>
      <sz val="9"/>
      <name val="Arial Cyr"/>
      <charset val="204"/>
    </font>
    <font>
      <b/>
      <sz val="8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3"/>
      <color theme="1"/>
      <name val="Times New Roman"/>
      <family val="1"/>
      <charset val="204"/>
    </font>
    <font>
      <b/>
      <sz val="14"/>
      <name val="Calibri"/>
      <family val="2"/>
      <charset val="204"/>
      <scheme val="minor"/>
    </font>
    <font>
      <b/>
      <sz val="10"/>
      <name val="Arial Cyr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0" fontId="35" fillId="0" borderId="43"/>
    <xf numFmtId="0" fontId="36" fillId="0" borderId="43"/>
    <xf numFmtId="0" fontId="36" fillId="0" borderId="43"/>
    <xf numFmtId="0" fontId="36" fillId="0" borderId="43"/>
    <xf numFmtId="0" fontId="36" fillId="0" borderId="43"/>
    <xf numFmtId="0" fontId="36" fillId="0" borderId="43"/>
    <xf numFmtId="0" fontId="36" fillId="0" borderId="43"/>
    <xf numFmtId="0" fontId="36" fillId="0" borderId="43"/>
    <xf numFmtId="0" fontId="36" fillId="0" borderId="43"/>
    <xf numFmtId="0" fontId="37" fillId="0" borderId="43"/>
    <xf numFmtId="0" fontId="37" fillId="0" borderId="43"/>
    <xf numFmtId="0" fontId="37" fillId="0" borderId="43"/>
    <xf numFmtId="0" fontId="38" fillId="0" borderId="43"/>
    <xf numFmtId="0" fontId="38" fillId="0" borderId="43"/>
    <xf numFmtId="0" fontId="38" fillId="0" borderId="43"/>
    <xf numFmtId="0" fontId="37" fillId="0" borderId="43"/>
    <xf numFmtId="0" fontId="37" fillId="0" borderId="43"/>
    <xf numFmtId="3" fontId="1" fillId="0" borderId="0"/>
    <xf numFmtId="0" fontId="35" fillId="0" borderId="43"/>
    <xf numFmtId="0" fontId="39" fillId="0" borderId="43"/>
    <xf numFmtId="0" fontId="39" fillId="0" borderId="43"/>
    <xf numFmtId="0" fontId="35" fillId="0" borderId="43"/>
    <xf numFmtId="0" fontId="35" fillId="0" borderId="43"/>
    <xf numFmtId="0" fontId="39" fillId="0" borderId="43"/>
    <xf numFmtId="0" fontId="39" fillId="0" borderId="43"/>
    <xf numFmtId="0" fontId="39" fillId="0" borderId="43"/>
    <xf numFmtId="0" fontId="39" fillId="0" borderId="43"/>
    <xf numFmtId="0" fontId="39" fillId="0" borderId="43"/>
    <xf numFmtId="0" fontId="39" fillId="0" borderId="43"/>
    <xf numFmtId="0" fontId="39" fillId="0" borderId="43"/>
    <xf numFmtId="0" fontId="35" fillId="0" borderId="43"/>
    <xf numFmtId="0" fontId="1" fillId="0" borderId="43"/>
    <xf numFmtId="0" fontId="35" fillId="0" borderId="43"/>
    <xf numFmtId="0" fontId="39" fillId="0" borderId="43"/>
    <xf numFmtId="0" fontId="39" fillId="0" borderId="43"/>
    <xf numFmtId="0" fontId="39" fillId="0" borderId="43"/>
    <xf numFmtId="0" fontId="37" fillId="0" borderId="43"/>
    <xf numFmtId="0" fontId="35" fillId="0" borderId="43"/>
    <xf numFmtId="0" fontId="37" fillId="0" borderId="43"/>
    <xf numFmtId="0" fontId="35" fillId="0" borderId="43"/>
    <xf numFmtId="0" fontId="35" fillId="0" borderId="43"/>
    <xf numFmtId="0" fontId="39" fillId="0" borderId="43"/>
    <xf numFmtId="0" fontId="39" fillId="0" borderId="43"/>
    <xf numFmtId="0" fontId="38" fillId="0" borderId="43"/>
    <xf numFmtId="0" fontId="37" fillId="0" borderId="43"/>
    <xf numFmtId="0" fontId="40" fillId="0" borderId="43"/>
    <xf numFmtId="0" fontId="41" fillId="0" borderId="43"/>
    <xf numFmtId="43" fontId="42" fillId="0" borderId="0" applyFont="0" applyFill="0" applyBorder="0" applyAlignment="0" applyProtection="0"/>
    <xf numFmtId="0" fontId="45" fillId="0" borderId="43"/>
  </cellStyleXfs>
  <cellXfs count="441">
    <xf numFmtId="0" fontId="0" fillId="0" borderId="0" xfId="0"/>
    <xf numFmtId="0" fontId="0" fillId="0" borderId="0" xfId="0"/>
    <xf numFmtId="0" fontId="3" fillId="0" borderId="0" xfId="0" applyFont="1" applyAlignment="1" applyProtection="1">
      <alignment vertical="center"/>
      <protection locked="0"/>
    </xf>
    <xf numFmtId="3" fontId="2" fillId="0" borderId="0" xfId="0" applyNumberFormat="1" applyFont="1" applyAlignment="1" applyProtection="1">
      <alignment horizontal="left" wrapText="1"/>
      <protection locked="0"/>
    </xf>
    <xf numFmtId="0" fontId="20" fillId="0" borderId="21" xfId="10" applyFont="1" applyFill="1" applyBorder="1" applyAlignment="1" applyProtection="1">
      <alignment horizontal="center" vertical="center" wrapText="1"/>
      <protection locked="0"/>
    </xf>
    <xf numFmtId="3" fontId="20" fillId="0" borderId="21" xfId="10" applyNumberFormat="1" applyFont="1" applyFill="1" applyBorder="1" applyAlignment="1" applyProtection="1">
      <alignment horizontal="center" vertical="center"/>
      <protection locked="0"/>
    </xf>
    <xf numFmtId="3" fontId="20" fillId="0" borderId="21" xfId="10" applyNumberFormat="1" applyFont="1" applyFill="1" applyBorder="1" applyAlignment="1" applyProtection="1">
      <alignment horizontal="center" vertical="center" wrapText="1"/>
      <protection locked="0"/>
    </xf>
    <xf numFmtId="3" fontId="20" fillId="0" borderId="21" xfId="11" applyNumberFormat="1" applyFont="1" applyFill="1" applyBorder="1" applyAlignment="1" applyProtection="1">
      <alignment horizontal="center" vertical="center" wrapText="1"/>
      <protection locked="0"/>
    </xf>
    <xf numFmtId="3" fontId="20" fillId="0" borderId="21" xfId="12" applyNumberFormat="1" applyFont="1" applyFill="1" applyBorder="1" applyAlignment="1" applyProtection="1">
      <alignment horizontal="center" vertical="center" wrapText="1"/>
      <protection locked="0"/>
    </xf>
    <xf numFmtId="0" fontId="21" fillId="0" borderId="21" xfId="13" applyFont="1" applyFill="1" applyBorder="1" applyAlignment="1" applyProtection="1">
      <alignment horizontal="center" vertical="center" wrapText="1"/>
      <protection locked="0"/>
    </xf>
    <xf numFmtId="3" fontId="21" fillId="0" borderId="21" xfId="13" applyNumberFormat="1" applyFont="1" applyFill="1" applyBorder="1" applyAlignment="1" applyProtection="1">
      <alignment horizontal="center" vertical="center" wrapText="1"/>
      <protection locked="0"/>
    </xf>
    <xf numFmtId="0" fontId="21" fillId="0" borderId="21" xfId="14" applyFont="1" applyFill="1" applyBorder="1" applyAlignment="1" applyProtection="1">
      <alignment horizontal="center" vertical="center" wrapText="1"/>
      <protection locked="0"/>
    </xf>
    <xf numFmtId="3" fontId="21" fillId="0" borderId="21" xfId="14" applyNumberFormat="1" applyFont="1" applyFill="1" applyBorder="1" applyAlignment="1" applyProtection="1">
      <alignment horizontal="center" vertical="center" wrapText="1"/>
      <protection locked="0"/>
    </xf>
    <xf numFmtId="3" fontId="21" fillId="0" borderId="21" xfId="15" applyNumberFormat="1" applyFont="1" applyFill="1" applyBorder="1" applyAlignment="1" applyProtection="1">
      <alignment horizontal="center" vertical="center" wrapText="1"/>
      <protection locked="0"/>
    </xf>
    <xf numFmtId="0" fontId="20" fillId="0" borderId="21" xfId="12" applyFont="1" applyFill="1" applyBorder="1" applyAlignment="1" applyProtection="1">
      <alignment horizontal="center" vertical="center" wrapText="1"/>
      <protection locked="0"/>
    </xf>
    <xf numFmtId="3" fontId="1" fillId="0" borderId="0" xfId="18"/>
    <xf numFmtId="0" fontId="26" fillId="0" borderId="0" xfId="0" applyFont="1" applyAlignment="1">
      <alignment vertical="center"/>
    </xf>
    <xf numFmtId="0" fontId="20" fillId="0" borderId="41" xfId="19" applyFont="1" applyFill="1" applyBorder="1" applyAlignment="1" applyProtection="1">
      <alignment horizontal="center" vertical="center" wrapText="1"/>
      <protection locked="0"/>
    </xf>
    <xf numFmtId="3" fontId="20" fillId="0" borderId="21" xfId="19" applyNumberFormat="1" applyFont="1" applyFill="1" applyBorder="1" applyAlignment="1" applyProtection="1">
      <alignment horizontal="center" vertical="center" wrapText="1"/>
      <protection locked="0"/>
    </xf>
    <xf numFmtId="0" fontId="21" fillId="0" borderId="41" xfId="34" applyFont="1" applyFill="1" applyBorder="1" applyAlignment="1" applyProtection="1">
      <alignment horizontal="center" vertical="center" wrapText="1"/>
      <protection locked="0"/>
    </xf>
    <xf numFmtId="3" fontId="21" fillId="0" borderId="21" xfId="34" applyNumberFormat="1" applyFont="1" applyFill="1" applyBorder="1" applyAlignment="1" applyProtection="1">
      <alignment horizontal="center" vertical="center" wrapText="1"/>
      <protection locked="0"/>
    </xf>
    <xf numFmtId="0" fontId="21" fillId="0" borderId="41" xfId="35" applyFont="1" applyFill="1" applyBorder="1" applyAlignment="1" applyProtection="1">
      <alignment horizontal="center" vertical="center" wrapText="1"/>
      <protection locked="0"/>
    </xf>
    <xf numFmtId="3" fontId="21" fillId="0" borderId="21" xfId="35" applyNumberFormat="1" applyFont="1" applyFill="1" applyBorder="1" applyAlignment="1" applyProtection="1">
      <alignment horizontal="center" vertical="center" wrapText="1"/>
      <protection locked="0"/>
    </xf>
    <xf numFmtId="0" fontId="21" fillId="0" borderId="41" xfId="36" applyFont="1" applyFill="1" applyBorder="1" applyAlignment="1" applyProtection="1">
      <alignment horizontal="center" vertical="center" wrapText="1"/>
      <protection locked="0"/>
    </xf>
    <xf numFmtId="3" fontId="21" fillId="0" borderId="21" xfId="36" applyNumberFormat="1" applyFont="1" applyFill="1" applyBorder="1" applyAlignment="1" applyProtection="1">
      <alignment horizontal="center" vertical="center" wrapText="1"/>
      <protection locked="0"/>
    </xf>
    <xf numFmtId="0" fontId="20" fillId="0" borderId="21" xfId="37" applyFont="1" applyFill="1" applyBorder="1" applyAlignment="1" applyProtection="1">
      <alignment horizontal="center" vertical="center" wrapText="1"/>
      <protection locked="0"/>
    </xf>
    <xf numFmtId="3" fontId="20" fillId="0" borderId="21" xfId="38" applyNumberFormat="1" applyFont="1" applyFill="1" applyBorder="1" applyAlignment="1" applyProtection="1">
      <alignment horizontal="center" vertical="center" wrapText="1"/>
      <protection locked="0"/>
    </xf>
    <xf numFmtId="3" fontId="20" fillId="0" borderId="21" xfId="39" applyNumberFormat="1" applyFont="1" applyFill="1" applyBorder="1" applyAlignment="1" applyProtection="1">
      <alignment horizontal="center" vertical="center" wrapText="1"/>
      <protection locked="0"/>
    </xf>
    <xf numFmtId="0" fontId="21" fillId="0" borderId="42" xfId="0" applyFont="1" applyFill="1" applyBorder="1" applyAlignment="1" applyProtection="1">
      <alignment horizontal="center" vertical="center" wrapText="1"/>
      <protection locked="0"/>
    </xf>
    <xf numFmtId="3" fontId="21" fillId="0" borderId="42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41" xfId="0" applyFont="1" applyFill="1" applyBorder="1" applyAlignment="1" applyProtection="1">
      <alignment horizontal="center" vertical="center" wrapText="1"/>
      <protection locked="0"/>
    </xf>
    <xf numFmtId="3" fontId="16" fillId="0" borderId="21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21" xfId="44" applyNumberFormat="1" applyFont="1" applyFill="1" applyBorder="1" applyAlignment="1" applyProtection="1">
      <alignment horizontal="center" vertical="center" wrapText="1"/>
      <protection locked="0"/>
    </xf>
    <xf numFmtId="0" fontId="20" fillId="0" borderId="21" xfId="45" applyFont="1" applyFill="1" applyBorder="1" applyAlignment="1" applyProtection="1">
      <alignment horizontal="center" vertical="center" wrapText="1"/>
      <protection locked="0"/>
    </xf>
    <xf numFmtId="3" fontId="20" fillId="0" borderId="21" xfId="45" applyNumberFormat="1" applyFont="1" applyFill="1" applyBorder="1" applyAlignment="1" applyProtection="1">
      <alignment horizontal="center" vertical="center" wrapText="1"/>
      <protection locked="0"/>
    </xf>
    <xf numFmtId="0" fontId="16" fillId="0" borderId="2" xfId="0" applyFont="1" applyFill="1" applyBorder="1" applyAlignment="1" applyProtection="1">
      <alignment horizontal="center" vertical="center" wrapText="1"/>
      <protection locked="0"/>
    </xf>
    <xf numFmtId="3" fontId="16" fillId="0" borderId="2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42" xfId="18" applyBorder="1"/>
    <xf numFmtId="0" fontId="0" fillId="0" borderId="0" xfId="0"/>
    <xf numFmtId="0" fontId="0" fillId="0" borderId="0" xfId="0" applyFill="1"/>
    <xf numFmtId="1" fontId="15" fillId="0" borderId="32" xfId="8" applyNumberFormat="1" applyFont="1" applyFill="1" applyBorder="1" applyAlignment="1" applyProtection="1">
      <alignment horizontal="center" vertical="center" wrapText="1"/>
      <protection locked="0"/>
    </xf>
    <xf numFmtId="1" fontId="16" fillId="0" borderId="24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33" xfId="0" applyNumberFormat="1" applyFont="1" applyFill="1" applyBorder="1" applyAlignment="1" applyProtection="1">
      <alignment horizontal="center" vertical="center"/>
      <protection locked="0"/>
    </xf>
    <xf numFmtId="1" fontId="17" fillId="0" borderId="33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33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36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16" fillId="0" borderId="21" xfId="16" applyFont="1" applyFill="1" applyBorder="1" applyAlignment="1" applyProtection="1">
      <alignment horizontal="center" vertical="center" wrapText="1"/>
      <protection locked="0"/>
    </xf>
    <xf numFmtId="0" fontId="16" fillId="0" borderId="21" xfId="17" applyFont="1" applyFill="1" applyBorder="1" applyAlignment="1" applyProtection="1">
      <alignment horizontal="center" vertical="center" wrapText="1"/>
      <protection locked="0"/>
    </xf>
    <xf numFmtId="0" fontId="22" fillId="0" borderId="3" xfId="0" applyFont="1" applyFill="1" applyBorder="1" applyAlignment="1" applyProtection="1">
      <alignment horizontal="left" vertical="center" wrapText="1"/>
      <protection locked="0"/>
    </xf>
    <xf numFmtId="4" fontId="3" fillId="0" borderId="1" xfId="0" applyNumberFormat="1" applyFont="1" applyFill="1" applyBorder="1" applyAlignment="1" applyProtection="1">
      <alignment horizontal="center" vertical="center"/>
      <protection locked="0"/>
    </xf>
    <xf numFmtId="3" fontId="23" fillId="0" borderId="1" xfId="0" applyNumberFormat="1" applyFont="1" applyFill="1" applyBorder="1" applyAlignment="1" applyProtection="1">
      <alignment horizontal="center" vertical="center"/>
      <protection locked="0"/>
    </xf>
    <xf numFmtId="4" fontId="23" fillId="0" borderId="1" xfId="0" applyNumberFormat="1" applyFont="1" applyFill="1" applyBorder="1" applyAlignment="1" applyProtection="1">
      <alignment horizontal="center" vertical="center"/>
      <protection locked="0"/>
    </xf>
    <xf numFmtId="3" fontId="24" fillId="0" borderId="1" xfId="0" applyNumberFormat="1" applyFont="1" applyFill="1" applyBorder="1" applyAlignment="1" applyProtection="1">
      <alignment horizontal="center" vertical="center"/>
      <protection locked="0"/>
    </xf>
    <xf numFmtId="4" fontId="23" fillId="0" borderId="1" xfId="0" applyNumberFormat="1" applyFont="1" applyFill="1" applyBorder="1" applyAlignment="1" applyProtection="1">
      <alignment horizontal="left" vertical="center"/>
      <protection locked="0"/>
    </xf>
    <xf numFmtId="3" fontId="23" fillId="0" borderId="1" xfId="0" applyNumberFormat="1" applyFont="1" applyFill="1" applyBorder="1" applyAlignment="1" applyProtection="1">
      <alignment vertical="center"/>
      <protection locked="0"/>
    </xf>
    <xf numFmtId="3" fontId="23" fillId="0" borderId="2" xfId="0" applyNumberFormat="1" applyFont="1" applyFill="1" applyBorder="1" applyAlignment="1" applyProtection="1">
      <alignment horizontal="center" vertical="center"/>
      <protection locked="0"/>
    </xf>
    <xf numFmtId="3" fontId="23" fillId="0" borderId="14" xfId="0" applyNumberFormat="1" applyFont="1" applyFill="1" applyBorder="1" applyAlignment="1" applyProtection="1">
      <alignment vertical="center"/>
      <protection locked="0"/>
    </xf>
    <xf numFmtId="3" fontId="24" fillId="0" borderId="14" xfId="0" applyNumberFormat="1" applyFont="1" applyFill="1" applyBorder="1" applyAlignment="1" applyProtection="1">
      <alignment vertical="center"/>
      <protection locked="0"/>
    </xf>
    <xf numFmtId="0" fontId="0" fillId="0" borderId="42" xfId="0" applyBorder="1"/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19" applyFont="1" applyFill="1" applyBorder="1" applyAlignment="1" applyProtection="1">
      <alignment horizontal="left" vertical="center" wrapText="1"/>
      <protection locked="0"/>
    </xf>
    <xf numFmtId="1" fontId="3" fillId="0" borderId="1" xfId="19" applyNumberFormat="1" applyFont="1" applyFill="1" applyBorder="1" applyAlignment="1" applyProtection="1">
      <alignment horizontal="center" vertical="center" wrapText="1"/>
      <protection locked="0"/>
    </xf>
    <xf numFmtId="1" fontId="3" fillId="0" borderId="1" xfId="31" applyNumberFormat="1" applyFont="1" applyFill="1" applyBorder="1" applyAlignment="1" applyProtection="1">
      <alignment horizontal="center" vertical="center" wrapText="1"/>
      <protection locked="0"/>
    </xf>
    <xf numFmtId="1" fontId="29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" xfId="19" applyNumberFormat="1" applyFont="1" applyFill="1" applyBorder="1" applyAlignment="1" applyProtection="1">
      <alignment horizontal="center" vertical="center" wrapText="1"/>
      <protection locked="0"/>
    </xf>
    <xf numFmtId="1" fontId="19" fillId="0" borderId="1" xfId="20" applyNumberFormat="1" applyFont="1" applyFill="1" applyBorder="1" applyAlignment="1" applyProtection="1">
      <alignment horizontal="center" vertical="center" wrapText="1"/>
      <protection locked="0"/>
    </xf>
    <xf numFmtId="1" fontId="19" fillId="0" borderId="1" xfId="32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19" applyFont="1" applyFill="1" applyBorder="1" applyProtection="1">
      <protection locked="0"/>
    </xf>
    <xf numFmtId="3" fontId="23" fillId="0" borderId="1" xfId="19" applyNumberFormat="1" applyFont="1" applyFill="1" applyBorder="1" applyAlignment="1" applyProtection="1">
      <alignment horizontal="center" vertical="center"/>
      <protection locked="0"/>
    </xf>
    <xf numFmtId="3" fontId="3" fillId="0" borderId="1" xfId="19" applyNumberFormat="1" applyFont="1" applyFill="1" applyBorder="1" applyProtection="1">
      <protection locked="0"/>
    </xf>
    <xf numFmtId="3" fontId="29" fillId="0" borderId="1" xfId="34" applyNumberFormat="1" applyFont="1" applyFill="1" applyBorder="1" applyProtection="1">
      <protection locked="0"/>
    </xf>
    <xf numFmtId="3" fontId="24" fillId="0" borderId="1" xfId="34" applyNumberFormat="1" applyFont="1" applyFill="1" applyBorder="1" applyAlignment="1" applyProtection="1">
      <alignment horizontal="center" vertical="center"/>
      <protection locked="0"/>
    </xf>
    <xf numFmtId="0" fontId="29" fillId="0" borderId="1" xfId="34" applyFont="1" applyFill="1" applyBorder="1" applyProtection="1">
      <protection locked="0"/>
    </xf>
    <xf numFmtId="3" fontId="29" fillId="0" borderId="1" xfId="35" applyNumberFormat="1" applyFont="1" applyFill="1" applyBorder="1" applyProtection="1">
      <protection locked="0"/>
    </xf>
    <xf numFmtId="3" fontId="24" fillId="0" borderId="1" xfId="35" applyNumberFormat="1" applyFont="1" applyFill="1" applyBorder="1" applyAlignment="1" applyProtection="1">
      <alignment horizontal="center" vertical="center"/>
      <protection locked="0"/>
    </xf>
    <xf numFmtId="0" fontId="29" fillId="0" borderId="1" xfId="35" applyFont="1" applyFill="1" applyBorder="1" applyProtection="1">
      <protection locked="0"/>
    </xf>
    <xf numFmtId="3" fontId="29" fillId="0" borderId="1" xfId="36" applyNumberFormat="1" applyFont="1" applyFill="1" applyBorder="1" applyProtection="1">
      <protection locked="0"/>
    </xf>
    <xf numFmtId="3" fontId="24" fillId="0" borderId="1" xfId="36" applyNumberFormat="1" applyFont="1" applyFill="1" applyBorder="1" applyAlignment="1" applyProtection="1">
      <alignment horizontal="center" vertical="center"/>
      <protection locked="0"/>
    </xf>
    <xf numFmtId="0" fontId="29" fillId="0" borderId="1" xfId="36" applyFont="1" applyFill="1" applyBorder="1" applyProtection="1">
      <protection locked="0"/>
    </xf>
    <xf numFmtId="0" fontId="3" fillId="0" borderId="1" xfId="40" applyFont="1" applyFill="1" applyBorder="1" applyProtection="1">
      <protection locked="0"/>
    </xf>
    <xf numFmtId="0" fontId="29" fillId="0" borderId="1" xfId="0" applyFont="1" applyFill="1" applyBorder="1" applyProtection="1">
      <protection locked="0"/>
    </xf>
    <xf numFmtId="0" fontId="23" fillId="0" borderId="1" xfId="41" applyFont="1" applyFill="1" applyBorder="1" applyProtection="1">
      <protection locked="0"/>
    </xf>
    <xf numFmtId="0" fontId="29" fillId="0" borderId="1" xfId="42" applyFont="1" applyFill="1" applyBorder="1" applyProtection="1">
      <protection locked="0"/>
    </xf>
    <xf numFmtId="3" fontId="24" fillId="0" borderId="1" xfId="0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right"/>
    </xf>
    <xf numFmtId="164" fontId="0" fillId="0" borderId="42" xfId="48" applyNumberFormat="1" applyFont="1" applyBorder="1" applyAlignment="1">
      <alignment horizontal="right"/>
    </xf>
    <xf numFmtId="164" fontId="0" fillId="0" borderId="0" xfId="48" applyNumberFormat="1" applyFont="1"/>
    <xf numFmtId="164" fontId="0" fillId="0" borderId="0" xfId="48" applyNumberFormat="1" applyFont="1" applyAlignment="1">
      <alignment horizontal="right"/>
    </xf>
    <xf numFmtId="164" fontId="1" fillId="0" borderId="42" xfId="48" applyNumberFormat="1" applyFont="1" applyBorder="1"/>
    <xf numFmtId="1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1" xfId="0" applyFont="1" applyFill="1" applyBorder="1" applyProtection="1">
      <protection locked="0"/>
    </xf>
    <xf numFmtId="3" fontId="30" fillId="0" borderId="1" xfId="0" applyNumberFormat="1" applyFont="1" applyFill="1" applyBorder="1" applyAlignment="1" applyProtection="1">
      <alignment horizontal="center" vertical="center"/>
      <protection locked="0"/>
    </xf>
    <xf numFmtId="3" fontId="32" fillId="0" borderId="1" xfId="0" applyNumberFormat="1" applyFont="1" applyFill="1" applyBorder="1" applyProtection="1">
      <protection locked="0"/>
    </xf>
    <xf numFmtId="0" fontId="3" fillId="0" borderId="1" xfId="19" applyFont="1" applyFill="1" applyBorder="1" applyAlignment="1" applyProtection="1">
      <alignment horizontal="center"/>
      <protection locked="0"/>
    </xf>
    <xf numFmtId="0" fontId="23" fillId="0" borderId="1" xfId="19" applyFont="1" applyFill="1" applyBorder="1" applyAlignment="1" applyProtection="1">
      <alignment horizontal="center" vertical="center"/>
      <protection locked="0"/>
    </xf>
    <xf numFmtId="0" fontId="23" fillId="0" borderId="1" xfId="19" applyFont="1" applyFill="1" applyBorder="1" applyAlignment="1" applyProtection="1">
      <alignment horizontal="center"/>
      <protection locked="0"/>
    </xf>
    <xf numFmtId="3" fontId="30" fillId="0" borderId="1" xfId="0" applyNumberFormat="1" applyFont="1" applyFill="1" applyBorder="1" applyAlignment="1" applyProtection="1">
      <alignment vertical="center"/>
      <protection locked="0"/>
    </xf>
    <xf numFmtId="0" fontId="0" fillId="0" borderId="2" xfId="0" applyFill="1" applyBorder="1"/>
    <xf numFmtId="1" fontId="1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2" xfId="0" applyFont="1" applyFill="1" applyBorder="1" applyProtection="1">
      <protection locked="0"/>
    </xf>
    <xf numFmtId="3" fontId="30" fillId="0" borderId="2" xfId="0" applyNumberFormat="1" applyFont="1" applyFill="1" applyBorder="1" applyAlignment="1" applyProtection="1">
      <alignment horizontal="center" vertical="center"/>
      <protection locked="0"/>
    </xf>
    <xf numFmtId="3" fontId="32" fillId="0" borderId="2" xfId="0" applyNumberFormat="1" applyFont="1" applyFill="1" applyBorder="1" applyProtection="1">
      <protection locked="0"/>
    </xf>
    <xf numFmtId="3" fontId="3" fillId="0" borderId="2" xfId="0" applyNumberFormat="1" applyFont="1" applyFill="1" applyBorder="1" applyProtection="1">
      <protection locked="0"/>
    </xf>
    <xf numFmtId="3" fontId="30" fillId="0" borderId="2" xfId="0" applyNumberFormat="1" applyFont="1" applyFill="1" applyBorder="1" applyAlignment="1" applyProtection="1">
      <alignment vertical="center"/>
      <protection locked="0"/>
    </xf>
    <xf numFmtId="3" fontId="23" fillId="0" borderId="2" xfId="0" applyNumberFormat="1" applyFont="1" applyFill="1" applyBorder="1" applyAlignment="1" applyProtection="1">
      <alignment vertical="center"/>
      <protection locked="0"/>
    </xf>
    <xf numFmtId="3" fontId="2" fillId="0" borderId="0" xfId="0" applyNumberFormat="1" applyFont="1" applyAlignment="1" applyProtection="1">
      <alignment vertical="center" wrapText="1" shrinkToFit="1"/>
      <protection locked="0"/>
    </xf>
    <xf numFmtId="0" fontId="0" fillId="0" borderId="0" xfId="0" applyAlignment="1"/>
    <xf numFmtId="0" fontId="26" fillId="0" borderId="0" xfId="0" applyFont="1" applyAlignment="1">
      <alignment vertical="center" wrapText="1"/>
    </xf>
    <xf numFmtId="0" fontId="0" fillId="2" borderId="42" xfId="0" applyFill="1" applyBorder="1"/>
    <xf numFmtId="165" fontId="13" fillId="2" borderId="42" xfId="0" applyNumberFormat="1" applyFont="1" applyFill="1" applyBorder="1" applyAlignment="1">
      <alignment horizontal="right"/>
    </xf>
    <xf numFmtId="3" fontId="13" fillId="2" borderId="42" xfId="0" applyNumberFormat="1" applyFont="1" applyFill="1" applyBorder="1" applyAlignment="1">
      <alignment horizontal="right"/>
    </xf>
    <xf numFmtId="3" fontId="43" fillId="2" borderId="42" xfId="0" applyNumberFormat="1" applyFont="1" applyFill="1" applyBorder="1" applyAlignment="1">
      <alignment horizontal="center" vertical="center"/>
    </xf>
    <xf numFmtId="0" fontId="44" fillId="2" borderId="41" xfId="0" applyFont="1" applyFill="1" applyBorder="1" applyAlignment="1">
      <alignment horizontal="center" vertical="center"/>
    </xf>
    <xf numFmtId="3" fontId="43" fillId="2" borderId="41" xfId="0" applyNumberFormat="1" applyFont="1" applyFill="1" applyBorder="1" applyAlignment="1">
      <alignment horizontal="center" vertical="center"/>
    </xf>
    <xf numFmtId="0" fontId="43" fillId="2" borderId="41" xfId="0" applyFont="1" applyFill="1" applyBorder="1" applyAlignment="1">
      <alignment horizontal="center" vertical="center"/>
    </xf>
    <xf numFmtId="164" fontId="0" fillId="0" borderId="0" xfId="0" applyNumberFormat="1"/>
    <xf numFmtId="1" fontId="0" fillId="0" borderId="0" xfId="0" applyNumberFormat="1"/>
    <xf numFmtId="3" fontId="1" fillId="2" borderId="0" xfId="18" applyFill="1"/>
    <xf numFmtId="164" fontId="1" fillId="2" borderId="42" xfId="48" applyNumberFormat="1" applyFont="1" applyFill="1" applyBorder="1"/>
    <xf numFmtId="0" fontId="0" fillId="2" borderId="0" xfId="0" applyFill="1"/>
    <xf numFmtId="164" fontId="0" fillId="2" borderId="0" xfId="0" applyNumberFormat="1" applyFill="1"/>
    <xf numFmtId="3" fontId="23" fillId="2" borderId="14" xfId="0" applyNumberFormat="1" applyFont="1" applyFill="1" applyBorder="1" applyAlignment="1" applyProtection="1">
      <alignment vertical="center"/>
      <protection locked="0"/>
    </xf>
    <xf numFmtId="1" fontId="24" fillId="0" borderId="1" xfId="43" applyNumberFormat="1" applyFont="1" applyFill="1" applyBorder="1" applyProtection="1">
      <protection locked="0"/>
    </xf>
    <xf numFmtId="1" fontId="29" fillId="0" borderId="1" xfId="42" applyNumberFormat="1" applyFont="1" applyFill="1" applyBorder="1" applyProtection="1">
      <protection locked="0"/>
    </xf>
    <xf numFmtId="0" fontId="45" fillId="0" borderId="43" xfId="49" applyFill="1"/>
    <xf numFmtId="3" fontId="1" fillId="0" borderId="42" xfId="18" applyNumberFormat="1" applyBorder="1"/>
    <xf numFmtId="3" fontId="1" fillId="0" borderId="42" xfId="48" applyNumberFormat="1" applyFont="1" applyBorder="1"/>
    <xf numFmtId="166" fontId="49" fillId="2" borderId="42" xfId="48" applyNumberFormat="1" applyFont="1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3" fontId="0" fillId="0" borderId="0" xfId="0" applyNumberFormat="1"/>
    <xf numFmtId="3" fontId="0" fillId="0" borderId="0" xfId="0" applyNumberFormat="1" applyFill="1"/>
    <xf numFmtId="165" fontId="23" fillId="0" borderId="14" xfId="0" applyNumberFormat="1" applyFont="1" applyFill="1" applyBorder="1" applyAlignment="1" applyProtection="1">
      <alignment vertical="center"/>
      <protection locked="0"/>
    </xf>
    <xf numFmtId="165" fontId="0" fillId="0" borderId="0" xfId="0" applyNumberFormat="1"/>
    <xf numFmtId="43" fontId="0" fillId="0" borderId="0" xfId="48" applyFont="1" applyFill="1"/>
    <xf numFmtId="43" fontId="0" fillId="0" borderId="0" xfId="0" applyNumberFormat="1"/>
    <xf numFmtId="1" fontId="17" fillId="0" borderId="34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42" xfId="18" applyNumberFormat="1" applyBorder="1"/>
    <xf numFmtId="3" fontId="1" fillId="2" borderId="42" xfId="48" applyNumberFormat="1" applyFont="1" applyFill="1" applyBorder="1"/>
    <xf numFmtId="1" fontId="3" fillId="0" borderId="36" xfId="19" applyNumberFormat="1" applyFont="1" applyFill="1" applyBorder="1" applyAlignment="1" applyProtection="1">
      <alignment horizontal="center" vertical="center" wrapText="1"/>
      <protection locked="0"/>
    </xf>
    <xf numFmtId="0" fontId="3" fillId="0" borderId="36" xfId="19" applyFont="1" applyFill="1" applyBorder="1" applyProtection="1">
      <protection locked="0"/>
    </xf>
    <xf numFmtId="0" fontId="23" fillId="0" borderId="36" xfId="19" applyFont="1" applyFill="1" applyBorder="1" applyAlignment="1" applyProtection="1">
      <alignment horizontal="center" vertical="center"/>
      <protection locked="0"/>
    </xf>
    <xf numFmtId="1" fontId="15" fillId="0" borderId="55" xfId="9" applyNumberFormat="1" applyFont="1" applyFill="1" applyBorder="1" applyAlignment="1" applyProtection="1">
      <alignment horizontal="center" vertical="center" wrapText="1"/>
      <protection locked="0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3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42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Fill="1" applyAlignment="1">
      <alignment vertical="center" wrapText="1"/>
    </xf>
    <xf numFmtId="0" fontId="3" fillId="0" borderId="0" xfId="0" applyFont="1" applyFill="1" applyAlignment="1" applyProtection="1">
      <alignment vertical="center"/>
      <protection locked="0"/>
    </xf>
    <xf numFmtId="3" fontId="43" fillId="0" borderId="42" xfId="49" applyNumberFormat="1" applyFont="1" applyFill="1" applyBorder="1" applyAlignment="1">
      <alignment horizontal="center" vertical="center"/>
    </xf>
    <xf numFmtId="0" fontId="44" fillId="0" borderId="41" xfId="49" applyFont="1" applyFill="1" applyBorder="1" applyAlignment="1">
      <alignment horizontal="center" vertical="center"/>
    </xf>
    <xf numFmtId="3" fontId="45" fillId="0" borderId="43" xfId="49" applyNumberFormat="1" applyFill="1"/>
    <xf numFmtId="3" fontId="45" fillId="0" borderId="42" xfId="49" applyNumberFormat="1" applyFill="1" applyBorder="1"/>
    <xf numFmtId="0" fontId="45" fillId="0" borderId="42" xfId="49" applyFill="1" applyBorder="1"/>
    <xf numFmtId="0" fontId="43" fillId="0" borderId="41" xfId="49" applyFont="1" applyFill="1" applyBorder="1" applyAlignment="1">
      <alignment horizontal="center" vertical="center"/>
    </xf>
    <xf numFmtId="3" fontId="36" fillId="0" borderId="42" xfId="49" applyNumberFormat="1" applyFont="1" applyFill="1" applyBorder="1"/>
    <xf numFmtId="0" fontId="36" fillId="0" borderId="42" xfId="49" applyFont="1" applyFill="1" applyBorder="1"/>
    <xf numFmtId="3" fontId="46" fillId="0" borderId="43" xfId="49" applyNumberFormat="1" applyFont="1" applyFill="1"/>
    <xf numFmtId="164" fontId="0" fillId="0" borderId="0" xfId="48" applyNumberFormat="1" applyFont="1" applyFill="1"/>
    <xf numFmtId="164" fontId="0" fillId="0" borderId="42" xfId="48" applyNumberFormat="1" applyFont="1" applyFill="1" applyBorder="1"/>
    <xf numFmtId="164" fontId="42" fillId="0" borderId="42" xfId="48" applyNumberFormat="1" applyFont="1" applyFill="1" applyBorder="1"/>
    <xf numFmtId="164" fontId="0" fillId="0" borderId="0" xfId="0" applyNumberFormat="1" applyFill="1"/>
    <xf numFmtId="3" fontId="23" fillId="0" borderId="40" xfId="0" applyNumberFormat="1" applyFont="1" applyFill="1" applyBorder="1" applyAlignment="1" applyProtection="1">
      <alignment vertical="center"/>
      <protection locked="0"/>
    </xf>
    <xf numFmtId="3" fontId="1" fillId="0" borderId="28" xfId="18" applyBorder="1"/>
    <xf numFmtId="164" fontId="1" fillId="0" borderId="28" xfId="48" applyNumberFormat="1" applyFont="1" applyBorder="1"/>
    <xf numFmtId="164" fontId="1" fillId="2" borderId="28" xfId="48" applyNumberFormat="1" applyFont="1" applyFill="1" applyBorder="1"/>
    <xf numFmtId="0" fontId="22" fillId="0" borderId="38" xfId="0" applyFont="1" applyFill="1" applyBorder="1" applyAlignment="1" applyProtection="1">
      <alignment horizontal="left" vertical="center" wrapText="1"/>
      <protection locked="0"/>
    </xf>
    <xf numFmtId="0" fontId="25" fillId="0" borderId="42" xfId="0" applyFont="1" applyFill="1" applyBorder="1" applyAlignment="1" applyProtection="1">
      <alignment horizontal="left" vertical="center" wrapText="1"/>
      <protection locked="0"/>
    </xf>
    <xf numFmtId="0" fontId="50" fillId="0" borderId="42" xfId="0" applyFont="1" applyBorder="1" applyAlignment="1">
      <alignment wrapText="1"/>
    </xf>
    <xf numFmtId="3" fontId="20" fillId="0" borderId="58" xfId="12" applyNumberFormat="1" applyFont="1" applyFill="1" applyBorder="1" applyAlignment="1" applyProtection="1">
      <alignment horizontal="center" vertical="center" wrapText="1"/>
      <protection locked="0"/>
    </xf>
    <xf numFmtId="3" fontId="23" fillId="0" borderId="6" xfId="0" applyNumberFormat="1" applyFont="1" applyFill="1" applyBorder="1" applyAlignment="1" applyProtection="1">
      <alignment horizontal="center" vertical="center"/>
      <protection locked="0"/>
    </xf>
    <xf numFmtId="0" fontId="16" fillId="0" borderId="28" xfId="16" applyFont="1" applyFill="1" applyBorder="1" applyAlignment="1" applyProtection="1">
      <alignment horizontal="center" vertical="center" wrapText="1"/>
      <protection locked="0"/>
    </xf>
    <xf numFmtId="4" fontId="23" fillId="0" borderId="37" xfId="0" applyNumberFormat="1" applyFont="1" applyFill="1" applyBorder="1" applyAlignment="1" applyProtection="1">
      <alignment horizontal="left" vertical="center"/>
      <protection locked="0"/>
    </xf>
    <xf numFmtId="3" fontId="23" fillId="0" borderId="34" xfId="0" applyNumberFormat="1" applyFont="1" applyFill="1" applyBorder="1" applyAlignment="1" applyProtection="1">
      <alignment horizontal="center" vertical="center"/>
      <protection locked="0"/>
    </xf>
    <xf numFmtId="3" fontId="20" fillId="0" borderId="42" xfId="12" applyNumberFormat="1" applyFont="1" applyFill="1" applyBorder="1" applyAlignment="1" applyProtection="1">
      <alignment horizontal="center" vertical="center" wrapText="1"/>
      <protection locked="0"/>
    </xf>
    <xf numFmtId="3" fontId="23" fillId="0" borderId="42" xfId="0" applyNumberFormat="1" applyFont="1" applyFill="1" applyBorder="1" applyAlignment="1" applyProtection="1">
      <alignment horizontal="center" vertical="center"/>
      <protection locked="0"/>
    </xf>
    <xf numFmtId="1" fontId="32" fillId="0" borderId="37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42" xfId="0" applyFont="1" applyFill="1" applyBorder="1" applyAlignment="1" applyProtection="1">
      <alignment horizontal="left" vertical="center" wrapText="1"/>
      <protection locked="0"/>
    </xf>
    <xf numFmtId="3" fontId="2" fillId="0" borderId="0" xfId="0" applyNumberFormat="1" applyFont="1" applyAlignment="1" applyProtection="1">
      <alignment horizontal="center" vertical="center" wrapText="1" shrinkToFi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3" fontId="47" fillId="0" borderId="2" xfId="0" applyNumberFormat="1" applyFont="1" applyFill="1" applyBorder="1" applyAlignment="1" applyProtection="1">
      <alignment horizontal="center" vertical="center" wrapText="1"/>
      <protection locked="0"/>
    </xf>
    <xf numFmtId="3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 applyProtection="1">
      <alignment horizontal="center" vertical="center" wrapText="1"/>
      <protection locked="0"/>
    </xf>
    <xf numFmtId="3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2" applyFont="1" applyFill="1" applyBorder="1" applyAlignment="1">
      <alignment horizontal="center" vertical="center" wrapText="1"/>
    </xf>
    <xf numFmtId="3" fontId="9" fillId="0" borderId="14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23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33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1" fontId="9" fillId="0" borderId="15" xfId="0" applyNumberFormat="1" applyFont="1" applyFill="1" applyBorder="1" applyAlignment="1" applyProtection="1">
      <alignment horizontal="center" vertical="center"/>
      <protection locked="0"/>
    </xf>
    <xf numFmtId="1" fontId="9" fillId="0" borderId="16" xfId="0" applyNumberFormat="1" applyFont="1" applyFill="1" applyBorder="1" applyAlignment="1" applyProtection="1">
      <alignment horizontal="center" vertical="center"/>
      <protection locked="0"/>
    </xf>
    <xf numFmtId="1" fontId="9" fillId="0" borderId="17" xfId="0" applyNumberFormat="1" applyFont="1" applyFill="1" applyBorder="1" applyAlignment="1" applyProtection="1">
      <alignment horizontal="center" vertical="center"/>
      <protection locked="0"/>
    </xf>
    <xf numFmtId="3" fontId="9" fillId="0" borderId="15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3" applyFont="1" applyFill="1" applyBorder="1" applyAlignment="1" applyProtection="1">
      <alignment horizontal="center" vertical="center" wrapText="1"/>
      <protection locked="0"/>
    </xf>
    <xf numFmtId="0" fontId="4" fillId="0" borderId="7" xfId="3" applyFont="1" applyFill="1" applyBorder="1" applyAlignment="1" applyProtection="1">
      <alignment horizontal="center" vertical="center" wrapText="1"/>
      <protection locked="0"/>
    </xf>
    <xf numFmtId="0" fontId="4" fillId="0" borderId="8" xfId="3" applyFont="1" applyFill="1" applyBorder="1" applyAlignment="1" applyProtection="1">
      <alignment horizontal="center" vertical="center" wrapText="1"/>
      <protection locked="0"/>
    </xf>
    <xf numFmtId="0" fontId="13" fillId="0" borderId="24" xfId="0" applyFont="1" applyFill="1" applyBorder="1" applyAlignment="1" applyProtection="1">
      <alignment horizontal="center" vertical="center" wrapText="1"/>
      <protection locked="0"/>
    </xf>
    <xf numFmtId="0" fontId="13" fillId="0" borderId="25" xfId="0" applyFont="1" applyFill="1" applyBorder="1" applyAlignment="1" applyProtection="1">
      <alignment horizontal="center" vertical="center" wrapText="1"/>
      <protection locked="0"/>
    </xf>
    <xf numFmtId="0" fontId="13" fillId="0" borderId="26" xfId="0" applyFont="1" applyFill="1" applyBorder="1" applyAlignment="1" applyProtection="1">
      <alignment horizontal="center" vertical="center" wrapText="1"/>
      <protection locked="0"/>
    </xf>
    <xf numFmtId="1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27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34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35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31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28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29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36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1" fontId="10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1" fontId="4" fillId="0" borderId="4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3" xfId="0" applyFont="1" applyFill="1" applyBorder="1" applyAlignment="1" applyProtection="1">
      <alignment horizontal="center" vertical="center" wrapText="1"/>
      <protection locked="0"/>
    </xf>
    <xf numFmtId="0" fontId="12" fillId="0" borderId="36" xfId="0" applyFont="1" applyFill="1" applyBorder="1" applyAlignment="1" applyProtection="1">
      <alignment horizontal="center" vertical="center" wrapText="1"/>
      <protection locked="0"/>
    </xf>
    <xf numFmtId="1" fontId="15" fillId="0" borderId="15" xfId="8" applyNumberFormat="1" applyFont="1" applyFill="1" applyBorder="1" applyAlignment="1" applyProtection="1">
      <alignment horizontal="center" vertical="center" wrapText="1"/>
      <protection locked="0"/>
    </xf>
    <xf numFmtId="1" fontId="15" fillId="0" borderId="17" xfId="8" applyNumberFormat="1" applyFont="1" applyFill="1" applyBorder="1" applyAlignment="1" applyProtection="1">
      <alignment horizontal="center" vertical="center" wrapText="1"/>
      <protection locked="0"/>
    </xf>
    <xf numFmtId="1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19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30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31" xfId="0" applyNumberFormat="1" applyFont="1" applyFill="1" applyBorder="1" applyAlignment="1" applyProtection="1">
      <alignment horizontal="center" vertical="center"/>
      <protection locked="0"/>
    </xf>
    <xf numFmtId="1" fontId="4" fillId="0" borderId="31" xfId="7" applyNumberFormat="1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1" fontId="4" fillId="0" borderId="44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45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46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47" xfId="0" applyNumberFormat="1" applyFont="1" applyFill="1" applyBorder="1" applyAlignment="1" applyProtection="1">
      <alignment horizontal="center" vertical="center" wrapText="1"/>
      <protection locked="0"/>
    </xf>
    <xf numFmtId="0" fontId="48" fillId="0" borderId="25" xfId="0" applyFont="1" applyBorder="1" applyAlignment="1">
      <alignment horizontal="center" vertical="center" wrapText="1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0" fontId="2" fillId="0" borderId="2" xfId="1" applyNumberFormat="1" applyFont="1" applyFill="1" applyBorder="1" applyAlignment="1" applyProtection="1">
      <alignment horizontal="center" vertical="center" wrapText="1"/>
      <protection locked="0"/>
    </xf>
    <xf numFmtId="1" fontId="14" fillId="0" borderId="32" xfId="4" applyNumberFormat="1" applyFont="1" applyFill="1" applyBorder="1" applyAlignment="1" applyProtection="1">
      <alignment horizontal="center" vertical="center" wrapText="1"/>
      <protection locked="0"/>
    </xf>
    <xf numFmtId="1" fontId="14" fillId="0" borderId="31" xfId="4" applyNumberFormat="1" applyFont="1" applyFill="1" applyBorder="1" applyAlignment="1" applyProtection="1">
      <alignment horizontal="center" vertical="center" wrapText="1"/>
      <protection locked="0"/>
    </xf>
    <xf numFmtId="1" fontId="4" fillId="0" borderId="31" xfId="6" applyNumberFormat="1" applyFont="1" applyFill="1" applyBorder="1" applyAlignment="1" applyProtection="1">
      <alignment horizontal="center" vertical="center" wrapText="1"/>
      <protection locked="0"/>
    </xf>
    <xf numFmtId="1" fontId="4" fillId="0" borderId="32" xfId="6" applyNumberFormat="1" applyFont="1" applyFill="1" applyBorder="1" applyAlignment="1" applyProtection="1">
      <alignment horizontal="center" vertical="center" wrapText="1"/>
      <protection locked="0"/>
    </xf>
    <xf numFmtId="1" fontId="2" fillId="0" borderId="13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31" xfId="5" applyNumberFormat="1" applyFont="1" applyFill="1" applyBorder="1" applyAlignment="1" applyProtection="1">
      <alignment horizontal="center" vertical="center" wrapText="1"/>
      <protection locked="0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2" fillId="0" borderId="37" xfId="0" applyNumberFormat="1" applyFont="1" applyFill="1" applyBorder="1" applyAlignment="1">
      <alignment horizontal="center" vertical="center"/>
    </xf>
    <xf numFmtId="1" fontId="14" fillId="0" borderId="42" xfId="4" applyNumberFormat="1" applyFont="1" applyFill="1" applyBorder="1" applyAlignment="1" applyProtection="1">
      <alignment horizontal="center" vertical="center" wrapText="1"/>
      <protection locked="0"/>
    </xf>
    <xf numFmtId="1" fontId="9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6" xfId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0" fontId="25" fillId="0" borderId="2" xfId="0" applyFont="1" applyFill="1" applyBorder="1" applyAlignment="1" applyProtection="1">
      <alignment horizontal="left" vertical="center" wrapText="1"/>
      <protection locked="0"/>
    </xf>
    <xf numFmtId="0" fontId="12" fillId="0" borderId="6" xfId="19" applyFont="1" applyFill="1" applyBorder="1" applyAlignment="1" applyProtection="1">
      <alignment horizontal="center" vertical="center" wrapText="1"/>
      <protection locked="0"/>
    </xf>
    <xf numFmtId="0" fontId="12" fillId="0" borderId="8" xfId="19" applyFont="1" applyFill="1" applyBorder="1" applyAlignment="1" applyProtection="1">
      <alignment horizontal="center" vertical="center" wrapText="1"/>
      <protection locked="0"/>
    </xf>
    <xf numFmtId="0" fontId="9" fillId="0" borderId="19" xfId="1" applyFont="1" applyFill="1" applyBorder="1" applyAlignment="1" applyProtection="1">
      <alignment horizontal="center" vertical="center" wrapText="1"/>
      <protection locked="0"/>
    </xf>
    <xf numFmtId="0" fontId="9" fillId="0" borderId="18" xfId="1" applyFont="1" applyFill="1" applyBorder="1" applyAlignment="1" applyProtection="1">
      <alignment horizontal="center" vertical="center" wrapText="1"/>
      <protection locked="0"/>
    </xf>
    <xf numFmtId="0" fontId="9" fillId="0" borderId="24" xfId="1" applyFont="1" applyFill="1" applyBorder="1" applyAlignment="1" applyProtection="1">
      <alignment horizontal="center" vertical="center" wrapText="1"/>
      <protection locked="0"/>
    </xf>
    <xf numFmtId="1" fontId="1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5" xfId="19" applyFont="1" applyFill="1" applyBorder="1" applyAlignment="1" applyProtection="1">
      <alignment horizontal="center" vertical="center" wrapText="1"/>
      <protection locked="0"/>
    </xf>
    <xf numFmtId="0" fontId="12" fillId="0" borderId="16" xfId="19" applyFont="1" applyFill="1" applyBorder="1" applyAlignment="1" applyProtection="1">
      <alignment horizontal="center" vertical="center" wrapText="1"/>
      <protection locked="0"/>
    </xf>
    <xf numFmtId="0" fontId="12" fillId="0" borderId="17" xfId="19" applyFont="1" applyFill="1" applyBorder="1" applyAlignment="1" applyProtection="1">
      <alignment horizontal="center" vertical="center" wrapText="1"/>
      <protection locked="0"/>
    </xf>
    <xf numFmtId="0" fontId="12" fillId="0" borderId="37" xfId="1" applyFont="1" applyFill="1" applyBorder="1" applyAlignment="1" applyProtection="1">
      <alignment horizontal="center" vertical="center" wrapText="1"/>
      <protection locked="0"/>
    </xf>
    <xf numFmtId="0" fontId="12" fillId="0" borderId="2" xfId="1" applyFont="1" applyFill="1" applyBorder="1" applyAlignment="1" applyProtection="1">
      <alignment horizontal="center" vertical="center" wrapText="1"/>
      <protection locked="0"/>
    </xf>
    <xf numFmtId="0" fontId="12" fillId="0" borderId="10" xfId="1" applyFont="1" applyFill="1" applyBorder="1" applyAlignment="1" applyProtection="1">
      <alignment horizontal="center" vertical="center" wrapText="1"/>
      <protection locked="0"/>
    </xf>
    <xf numFmtId="0" fontId="12" fillId="0" borderId="4" xfId="1" applyFont="1" applyFill="1" applyBorder="1" applyAlignment="1" applyProtection="1">
      <alignment horizontal="center" vertical="center" wrapText="1"/>
      <protection locked="0"/>
    </xf>
    <xf numFmtId="0" fontId="12" fillId="0" borderId="5" xfId="1" applyFont="1" applyFill="1" applyBorder="1" applyAlignment="1" applyProtection="1">
      <alignment horizontal="center" vertical="center" wrapText="1"/>
      <protection locked="0"/>
    </xf>
    <xf numFmtId="0" fontId="12" fillId="0" borderId="25" xfId="19" applyFont="1" applyFill="1" applyBorder="1" applyAlignment="1" applyProtection="1">
      <alignment horizontal="center" vertical="center" wrapText="1"/>
      <protection locked="0"/>
    </xf>
    <xf numFmtId="0" fontId="12" fillId="0" borderId="42" xfId="19" applyFont="1" applyFill="1" applyBorder="1" applyAlignment="1" applyProtection="1">
      <alignment horizontal="center" vertical="center" wrapText="1"/>
      <protection locked="0"/>
    </xf>
    <xf numFmtId="0" fontId="12" fillId="0" borderId="42" xfId="1" applyFont="1" applyFill="1" applyBorder="1" applyAlignment="1" applyProtection="1">
      <alignment horizontal="center" vertical="center" wrapText="1"/>
      <protection locked="0"/>
    </xf>
    <xf numFmtId="0" fontId="28" fillId="0" borderId="1" xfId="26" applyFont="1" applyFill="1" applyBorder="1" applyAlignment="1" applyProtection="1">
      <alignment horizontal="center" vertical="center" wrapText="1"/>
      <protection locked="0"/>
    </xf>
    <xf numFmtId="0" fontId="7" fillId="0" borderId="27" xfId="25" applyFont="1" applyFill="1" applyBorder="1" applyAlignment="1" applyProtection="1">
      <alignment horizontal="center" vertical="center" wrapText="1"/>
      <protection locked="0"/>
    </xf>
    <xf numFmtId="0" fontId="7" fillId="0" borderId="34" xfId="25" applyFont="1" applyFill="1" applyBorder="1" applyAlignment="1" applyProtection="1">
      <alignment horizontal="center" vertical="center" wrapText="1"/>
      <protection locked="0"/>
    </xf>
    <xf numFmtId="0" fontId="9" fillId="0" borderId="23" xfId="23" applyFont="1" applyFill="1" applyBorder="1" applyAlignment="1" applyProtection="1">
      <alignment horizontal="center" vertical="center" wrapText="1"/>
      <protection locked="0"/>
    </xf>
    <xf numFmtId="0" fontId="9" fillId="0" borderId="19" xfId="23" applyFont="1" applyFill="1" applyBorder="1" applyAlignment="1" applyProtection="1">
      <alignment horizontal="center" vertical="center" wrapText="1"/>
      <protection locked="0"/>
    </xf>
    <xf numFmtId="0" fontId="9" fillId="0" borderId="33" xfId="23" applyFont="1" applyFill="1" applyBorder="1" applyAlignment="1" applyProtection="1">
      <alignment horizontal="center" vertical="center" wrapText="1"/>
      <protection locked="0"/>
    </xf>
    <xf numFmtId="0" fontId="28" fillId="0" borderId="38" xfId="24" applyFont="1" applyFill="1" applyBorder="1" applyAlignment="1" applyProtection="1">
      <alignment horizontal="center" vertical="center" wrapText="1"/>
      <protection locked="0"/>
    </xf>
    <xf numFmtId="0" fontId="28" fillId="0" borderId="40" xfId="24" applyFont="1" applyFill="1" applyBorder="1" applyAlignment="1" applyProtection="1">
      <alignment horizontal="center" vertical="center" wrapText="1"/>
      <protection locked="0"/>
    </xf>
    <xf numFmtId="0" fontId="28" fillId="0" borderId="24" xfId="24" applyFont="1" applyFill="1" applyBorder="1" applyAlignment="1" applyProtection="1">
      <alignment horizontal="center" vertical="center" wrapText="1"/>
      <protection locked="0"/>
    </xf>
    <xf numFmtId="0" fontId="28" fillId="0" borderId="26" xfId="24" applyFont="1" applyFill="1" applyBorder="1" applyAlignment="1" applyProtection="1">
      <alignment horizontal="center" vertical="center" wrapText="1"/>
      <protection locked="0"/>
    </xf>
    <xf numFmtId="0" fontId="28" fillId="0" borderId="1" xfId="29" applyFont="1" applyFill="1" applyBorder="1" applyAlignment="1" applyProtection="1">
      <alignment horizontal="center" vertical="center" wrapText="1"/>
      <protection locked="0"/>
    </xf>
    <xf numFmtId="0" fontId="12" fillId="0" borderId="2" xfId="19" applyFont="1" applyFill="1" applyBorder="1" applyAlignment="1" applyProtection="1">
      <alignment horizontal="center" vertical="center" wrapText="1"/>
      <protection locked="0"/>
    </xf>
    <xf numFmtId="0" fontId="28" fillId="0" borderId="1" xfId="27" applyFont="1" applyFill="1" applyBorder="1" applyAlignment="1" applyProtection="1">
      <alignment horizontal="center" vertical="center" wrapText="1"/>
      <protection locked="0"/>
    </xf>
    <xf numFmtId="0" fontId="27" fillId="0" borderId="37" xfId="20" applyFont="1" applyFill="1" applyBorder="1" applyAlignment="1" applyProtection="1">
      <alignment horizontal="center" vertical="center" wrapText="1"/>
      <protection locked="0"/>
    </xf>
    <xf numFmtId="0" fontId="27" fillId="0" borderId="1" xfId="20" applyFont="1" applyFill="1" applyBorder="1" applyAlignment="1" applyProtection="1">
      <alignment horizontal="center" vertical="center" wrapText="1"/>
      <protection locked="0"/>
    </xf>
    <xf numFmtId="0" fontId="27" fillId="0" borderId="3" xfId="21" applyFont="1" applyFill="1" applyBorder="1" applyAlignment="1" applyProtection="1">
      <alignment horizontal="center" vertical="center" wrapText="1"/>
      <protection locked="0"/>
    </xf>
    <xf numFmtId="0" fontId="27" fillId="0" borderId="38" xfId="0" applyFont="1" applyFill="1" applyBorder="1" applyAlignment="1">
      <alignment horizontal="center" vertical="center" wrapText="1"/>
    </xf>
    <xf numFmtId="0" fontId="27" fillId="0" borderId="39" xfId="0" applyFont="1" applyFill="1" applyBorder="1" applyAlignment="1">
      <alignment horizontal="center" vertical="center" wrapText="1"/>
    </xf>
    <xf numFmtId="0" fontId="27" fillId="0" borderId="40" xfId="0" applyFont="1" applyFill="1" applyBorder="1" applyAlignment="1">
      <alignment horizontal="center" vertical="center" wrapText="1"/>
    </xf>
    <xf numFmtId="0" fontId="27" fillId="0" borderId="24" xfId="0" applyFont="1" applyFill="1" applyBorder="1" applyAlignment="1">
      <alignment horizontal="center" vertical="center" wrapText="1"/>
    </xf>
    <xf numFmtId="0" fontId="27" fillId="0" borderId="25" xfId="0" applyFont="1" applyFill="1" applyBorder="1" applyAlignment="1">
      <alignment horizontal="center" vertical="center" wrapText="1"/>
    </xf>
    <xf numFmtId="0" fontId="27" fillId="0" borderId="26" xfId="0" applyFont="1" applyFill="1" applyBorder="1" applyAlignment="1">
      <alignment horizontal="center" vertical="center" wrapText="1"/>
    </xf>
    <xf numFmtId="0" fontId="28" fillId="0" borderId="25" xfId="24" applyFont="1" applyFill="1" applyBorder="1" applyAlignment="1" applyProtection="1">
      <alignment horizontal="center" vertical="center" wrapText="1"/>
      <protection locked="0"/>
    </xf>
    <xf numFmtId="0" fontId="23" fillId="0" borderId="6" xfId="19" applyFont="1" applyFill="1" applyBorder="1" applyAlignment="1" applyProtection="1">
      <alignment horizontal="center" vertical="center" wrapText="1"/>
      <protection locked="0"/>
    </xf>
    <xf numFmtId="0" fontId="23" fillId="0" borderId="7" xfId="19" applyFont="1" applyFill="1" applyBorder="1" applyAlignment="1" applyProtection="1">
      <alignment horizontal="center" vertical="center" wrapText="1"/>
      <protection locked="0"/>
    </xf>
    <xf numFmtId="0" fontId="23" fillId="0" borderId="8" xfId="19" applyFont="1" applyFill="1" applyBorder="1" applyAlignment="1" applyProtection="1">
      <alignment horizontal="center" vertical="center" wrapText="1"/>
      <protection locked="0"/>
    </xf>
    <xf numFmtId="0" fontId="7" fillId="0" borderId="1" xfId="20" applyFont="1" applyFill="1" applyBorder="1" applyAlignment="1" applyProtection="1">
      <alignment horizontal="center" vertical="center" wrapText="1"/>
      <protection locked="0"/>
    </xf>
    <xf numFmtId="0" fontId="28" fillId="0" borderId="34" xfId="0" applyFont="1" applyFill="1" applyBorder="1" applyAlignment="1">
      <alignment horizontal="center" vertical="center"/>
    </xf>
    <xf numFmtId="0" fontId="28" fillId="0" borderId="24" xfId="0" applyFont="1" applyFill="1" applyBorder="1" applyAlignment="1">
      <alignment horizontal="center" vertical="center"/>
    </xf>
    <xf numFmtId="0" fontId="2" fillId="0" borderId="2" xfId="22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22" applyFont="1" applyFill="1" applyBorder="1" applyAlignment="1" applyProtection="1">
      <alignment horizontal="center" vertical="center" wrapText="1"/>
      <protection locked="0"/>
    </xf>
    <xf numFmtId="0" fontId="7" fillId="0" borderId="26" xfId="28" applyFont="1" applyFill="1" applyBorder="1" applyAlignment="1" applyProtection="1">
      <alignment horizontal="center" vertical="center" wrapText="1"/>
      <protection locked="0"/>
    </xf>
    <xf numFmtId="0" fontId="7" fillId="0" borderId="1" xfId="30" applyFont="1" applyFill="1" applyBorder="1" applyAlignment="1" applyProtection="1">
      <alignment horizontal="center" vertical="center" wrapText="1"/>
      <protection locked="0"/>
    </xf>
    <xf numFmtId="0" fontId="28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4" xfId="23" applyFont="1" applyFill="1" applyBorder="1" applyAlignment="1" applyProtection="1">
      <alignment horizontal="center" vertical="center" wrapText="1"/>
      <protection locked="0"/>
    </xf>
    <xf numFmtId="0" fontId="2" fillId="0" borderId="23" xfId="23" applyFont="1" applyFill="1" applyBorder="1" applyAlignment="1" applyProtection="1">
      <alignment horizontal="center" vertical="center" wrapText="1"/>
      <protection locked="0"/>
    </xf>
    <xf numFmtId="0" fontId="2" fillId="0" borderId="33" xfId="23" applyFont="1" applyFill="1" applyBorder="1" applyAlignment="1" applyProtection="1">
      <alignment horizontal="center" vertical="center" wrapText="1"/>
      <protection locked="0"/>
    </xf>
    <xf numFmtId="0" fontId="9" fillId="0" borderId="1" xfId="1" applyFont="1" applyFill="1" applyBorder="1" applyAlignment="1" applyProtection="1">
      <alignment horizontal="center" vertical="center" wrapText="1"/>
      <protection locked="0"/>
    </xf>
    <xf numFmtId="0" fontId="27" fillId="0" borderId="1" xfId="0" applyFont="1" applyFill="1" applyBorder="1" applyAlignment="1" applyProtection="1">
      <alignment horizontal="center" vertical="center" wrapText="1"/>
      <protection locked="0"/>
    </xf>
    <xf numFmtId="0" fontId="30" fillId="0" borderId="42" xfId="0" applyFont="1" applyFill="1" applyBorder="1" applyAlignment="1" applyProtection="1">
      <alignment horizontal="center" vertical="center" wrapText="1"/>
      <protection locked="0"/>
    </xf>
    <xf numFmtId="0" fontId="12" fillId="0" borderId="42" xfId="0" applyFont="1" applyFill="1" applyBorder="1" applyAlignment="1" applyProtection="1">
      <alignment horizontal="center" vertical="center" wrapText="1"/>
      <protection locked="0"/>
    </xf>
    <xf numFmtId="0" fontId="4" fillId="0" borderId="42" xfId="0" applyFont="1" applyFill="1" applyBorder="1" applyAlignment="1" applyProtection="1">
      <alignment horizontal="center" vertical="center" wrapText="1"/>
      <protection locked="0"/>
    </xf>
    <xf numFmtId="1" fontId="16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1" xfId="0" applyFont="1" applyFill="1" applyBorder="1" applyAlignment="1" applyProtection="1">
      <alignment horizontal="center" vertical="center" wrapText="1"/>
      <protection locked="0"/>
    </xf>
    <xf numFmtId="0" fontId="30" fillId="0" borderId="37" xfId="0" applyFont="1" applyFill="1" applyBorder="1" applyAlignment="1" applyProtection="1">
      <alignment horizontal="center" vertical="center" wrapText="1"/>
      <protection locked="0"/>
    </xf>
    <xf numFmtId="0" fontId="30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37" xfId="0" applyFont="1" applyFill="1" applyBorder="1" applyAlignment="1" applyProtection="1">
      <alignment horizontal="center" vertical="center" wrapText="1"/>
      <protection locked="0"/>
    </xf>
    <xf numFmtId="0" fontId="23" fillId="0" borderId="1" xfId="19" applyFont="1" applyFill="1" applyBorder="1" applyAlignment="1" applyProtection="1">
      <alignment horizontal="center" vertical="center" wrapText="1"/>
      <protection locked="0"/>
    </xf>
    <xf numFmtId="0" fontId="3" fillId="0" borderId="18" xfId="19" applyFont="1" applyFill="1" applyBorder="1" applyAlignment="1" applyProtection="1">
      <alignment horizontal="center" vertical="center" wrapText="1"/>
      <protection locked="0"/>
    </xf>
    <xf numFmtId="0" fontId="3" fillId="0" borderId="19" xfId="19" applyFont="1" applyFill="1" applyBorder="1" applyAlignment="1" applyProtection="1">
      <alignment horizontal="center" vertical="center" wrapText="1"/>
      <protection locked="0"/>
    </xf>
    <xf numFmtId="0" fontId="3" fillId="0" borderId="24" xfId="19" applyFont="1" applyFill="1" applyBorder="1" applyAlignment="1" applyProtection="1">
      <alignment horizontal="center" vertical="center" wrapText="1"/>
      <protection locked="0"/>
    </xf>
    <xf numFmtId="0" fontId="3" fillId="0" borderId="26" xfId="19" applyFont="1" applyFill="1" applyBorder="1" applyAlignment="1" applyProtection="1">
      <alignment horizontal="center" vertical="center" wrapText="1"/>
      <protection locked="0"/>
    </xf>
    <xf numFmtId="0" fontId="23" fillId="0" borderId="38" xfId="19" applyFont="1" applyFill="1" applyBorder="1" applyAlignment="1" applyProtection="1">
      <alignment horizontal="center" vertical="center" wrapText="1"/>
      <protection locked="0"/>
    </xf>
    <xf numFmtId="0" fontId="23" fillId="0" borderId="39" xfId="19" applyFont="1" applyFill="1" applyBorder="1" applyAlignment="1" applyProtection="1">
      <alignment horizontal="center" vertical="center" wrapText="1"/>
      <protection locked="0"/>
    </xf>
    <xf numFmtId="0" fontId="23" fillId="0" borderId="40" xfId="19" applyFont="1" applyFill="1" applyBorder="1" applyAlignment="1" applyProtection="1">
      <alignment horizontal="center" vertical="center" wrapText="1"/>
      <protection locked="0"/>
    </xf>
    <xf numFmtId="0" fontId="23" fillId="0" borderId="55" xfId="19" applyFont="1" applyFill="1" applyBorder="1" applyAlignment="1" applyProtection="1">
      <alignment horizontal="center" vertical="center" wrapText="1"/>
      <protection locked="0"/>
    </xf>
    <xf numFmtId="0" fontId="23" fillId="0" borderId="56" xfId="19" applyFont="1" applyFill="1" applyBorder="1" applyAlignment="1" applyProtection="1">
      <alignment horizontal="center" vertical="center" wrapText="1"/>
      <protection locked="0"/>
    </xf>
    <xf numFmtId="0" fontId="23" fillId="0" borderId="57" xfId="19" applyFont="1" applyFill="1" applyBorder="1" applyAlignment="1" applyProtection="1">
      <alignment horizontal="center" vertical="center" wrapText="1"/>
      <protection locked="0"/>
    </xf>
    <xf numFmtId="0" fontId="3" fillId="0" borderId="27" xfId="19" applyFont="1" applyFill="1" applyBorder="1" applyAlignment="1" applyProtection="1">
      <alignment horizontal="center" vertical="center" wrapText="1"/>
      <protection locked="0"/>
    </xf>
    <xf numFmtId="0" fontId="3" fillId="0" borderId="34" xfId="19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0" fontId="12" fillId="0" borderId="3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4" fillId="0" borderId="2" xfId="46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4" fillId="0" borderId="2" xfId="46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/>
    </xf>
    <xf numFmtId="0" fontId="31" fillId="0" borderId="36" xfId="0" applyFont="1" applyFill="1" applyBorder="1" applyAlignment="1">
      <alignment horizontal="center" vertical="center"/>
    </xf>
    <xf numFmtId="0" fontId="4" fillId="0" borderId="2" xfId="47" applyFont="1" applyFill="1" applyBorder="1" applyAlignment="1">
      <alignment horizontal="center" vertical="center"/>
    </xf>
    <xf numFmtId="0" fontId="4" fillId="0" borderId="14" xfId="47" applyFont="1" applyFill="1" applyBorder="1" applyAlignment="1">
      <alignment horizontal="center" vertical="center"/>
    </xf>
    <xf numFmtId="0" fontId="4" fillId="0" borderId="27" xfId="47" applyFont="1" applyFill="1" applyBorder="1" applyAlignment="1">
      <alignment horizontal="center" vertical="center"/>
    </xf>
    <xf numFmtId="0" fontId="4" fillId="0" borderId="34" xfId="47" applyFont="1" applyFill="1" applyBorder="1" applyAlignment="1">
      <alignment horizontal="center" vertical="center"/>
    </xf>
    <xf numFmtId="0" fontId="4" fillId="0" borderId="2" xfId="47" applyFont="1" applyFill="1" applyBorder="1" applyAlignment="1">
      <alignment horizontal="center" vertical="center" wrapText="1"/>
    </xf>
    <xf numFmtId="0" fontId="4" fillId="0" borderId="6" xfId="46" applyFont="1" applyFill="1" applyBorder="1" applyAlignment="1">
      <alignment horizontal="center" vertical="center"/>
    </xf>
    <xf numFmtId="0" fontId="4" fillId="0" borderId="7" xfId="46" applyFont="1" applyFill="1" applyBorder="1" applyAlignment="1">
      <alignment horizontal="center" vertical="center"/>
    </xf>
    <xf numFmtId="0" fontId="4" fillId="0" borderId="37" xfId="46" applyFont="1" applyFill="1" applyBorder="1" applyAlignment="1">
      <alignment horizontal="center" vertical="center"/>
    </xf>
    <xf numFmtId="0" fontId="4" fillId="0" borderId="6" xfId="46" applyFont="1" applyFill="1" applyBorder="1" applyAlignment="1">
      <alignment horizontal="center" vertical="center" wrapText="1"/>
    </xf>
    <xf numFmtId="0" fontId="4" fillId="0" borderId="7" xfId="46" applyFont="1" applyFill="1" applyBorder="1" applyAlignment="1">
      <alignment horizontal="center" vertical="center" wrapText="1"/>
    </xf>
    <xf numFmtId="0" fontId="4" fillId="0" borderId="37" xfId="46" applyFont="1" applyFill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center" vertical="center"/>
    </xf>
    <xf numFmtId="0" fontId="12" fillId="0" borderId="37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33" fillId="0" borderId="37" xfId="0" applyNumberFormat="1" applyFont="1" applyFill="1" applyBorder="1" applyAlignment="1">
      <alignment horizontal="center" vertical="center" wrapText="1"/>
    </xf>
    <xf numFmtId="0" fontId="33" fillId="0" borderId="2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8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0" fontId="12" fillId="0" borderId="37" xfId="0" applyFont="1" applyFill="1" applyBorder="1" applyAlignment="1">
      <alignment horizontal="center" vertical="center" wrapText="1"/>
    </xf>
    <xf numFmtId="0" fontId="4" fillId="0" borderId="48" xfId="49" applyFont="1" applyFill="1" applyBorder="1" applyAlignment="1">
      <alignment horizontal="center" vertical="center"/>
    </xf>
    <xf numFmtId="0" fontId="4" fillId="0" borderId="50" xfId="49" applyFont="1" applyFill="1" applyBorder="1" applyAlignment="1">
      <alignment horizontal="center" vertical="center"/>
    </xf>
    <xf numFmtId="0" fontId="4" fillId="0" borderId="53" xfId="49" applyFont="1" applyFill="1" applyBorder="1" applyAlignment="1">
      <alignment horizontal="center" vertical="center"/>
    </xf>
    <xf numFmtId="0" fontId="4" fillId="0" borderId="54" xfId="49" applyFont="1" applyFill="1" applyBorder="1" applyAlignment="1">
      <alignment horizontal="center" vertical="center"/>
    </xf>
    <xf numFmtId="0" fontId="4" fillId="0" borderId="51" xfId="49" applyFont="1" applyFill="1" applyBorder="1" applyAlignment="1">
      <alignment horizontal="center" vertical="center" wrapText="1"/>
    </xf>
    <xf numFmtId="0" fontId="4" fillId="0" borderId="52" xfId="49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31" fillId="0" borderId="2" xfId="0" applyFont="1" applyFill="1" applyBorder="1" applyAlignment="1" applyProtection="1">
      <alignment horizontal="center" vertical="center" wrapText="1"/>
      <protection locked="0"/>
    </xf>
    <xf numFmtId="0" fontId="31" fillId="0" borderId="4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Fill="1" applyBorder="1" applyAlignment="1" applyProtection="1">
      <alignment horizontal="center" vertical="center" wrapText="1"/>
      <protection locked="0"/>
    </xf>
    <xf numFmtId="0" fontId="31" fillId="0" borderId="16" xfId="0" applyFont="1" applyFill="1" applyBorder="1" applyAlignment="1" applyProtection="1">
      <alignment horizontal="center" vertical="center" wrapText="1"/>
      <protection locked="0"/>
    </xf>
    <xf numFmtId="0" fontId="23" fillId="0" borderId="2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wrapText="1"/>
    </xf>
    <xf numFmtId="0" fontId="1" fillId="0" borderId="2" xfId="0" applyNumberFormat="1" applyFont="1" applyFill="1" applyBorder="1" applyAlignment="1"/>
    <xf numFmtId="0" fontId="23" fillId="0" borderId="33" xfId="0" applyFont="1" applyFill="1" applyBorder="1" applyAlignment="1">
      <alignment horizontal="center" vertical="center" wrapText="1"/>
    </xf>
    <xf numFmtId="0" fontId="34" fillId="0" borderId="33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23" fillId="0" borderId="2" xfId="0" applyNumberFormat="1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10" fillId="0" borderId="6" xfId="47" applyFont="1" applyFill="1" applyBorder="1" applyAlignment="1">
      <alignment horizontal="center" vertical="center"/>
    </xf>
    <xf numFmtId="0" fontId="10" fillId="0" borderId="7" xfId="47" applyFont="1" applyFill="1" applyBorder="1" applyAlignment="1">
      <alignment horizontal="center" vertical="center"/>
    </xf>
    <xf numFmtId="0" fontId="10" fillId="0" borderId="37" xfId="47" applyFont="1" applyFill="1" applyBorder="1" applyAlignment="1">
      <alignment horizontal="center" vertical="center"/>
    </xf>
    <xf numFmtId="0" fontId="4" fillId="0" borderId="6" xfId="47" applyFont="1" applyFill="1" applyBorder="1" applyAlignment="1">
      <alignment horizontal="center" vertical="center"/>
    </xf>
    <xf numFmtId="0" fontId="4" fillId="0" borderId="7" xfId="47" applyFont="1" applyFill="1" applyBorder="1" applyAlignment="1">
      <alignment horizontal="center" vertical="center"/>
    </xf>
    <xf numFmtId="0" fontId="4" fillId="0" borderId="37" xfId="47" applyFont="1" applyFill="1" applyBorder="1" applyAlignment="1">
      <alignment horizontal="center" vertical="center"/>
    </xf>
    <xf numFmtId="0" fontId="4" fillId="0" borderId="6" xfId="47" applyFont="1" applyFill="1" applyBorder="1" applyAlignment="1">
      <alignment horizontal="center" vertical="center" wrapText="1"/>
    </xf>
    <xf numFmtId="0" fontId="4" fillId="0" borderId="7" xfId="47" applyFont="1" applyFill="1" applyBorder="1" applyAlignment="1">
      <alignment horizontal="center" vertical="center" wrapText="1"/>
    </xf>
    <xf numFmtId="0" fontId="4" fillId="0" borderId="37" xfId="47" applyFont="1" applyFill="1" applyBorder="1" applyAlignment="1">
      <alignment horizontal="center" vertical="center" wrapText="1"/>
    </xf>
    <xf numFmtId="0" fontId="45" fillId="0" borderId="48" xfId="49" applyFill="1" applyBorder="1" applyAlignment="1">
      <alignment horizontal="center" vertical="center" wrapText="1"/>
    </xf>
    <xf numFmtId="0" fontId="45" fillId="0" borderId="49" xfId="49" applyFill="1" applyBorder="1" applyAlignment="1">
      <alignment horizontal="center" vertical="center" wrapText="1"/>
    </xf>
    <xf numFmtId="0" fontId="45" fillId="0" borderId="50" xfId="49" applyFill="1" applyBorder="1" applyAlignment="1">
      <alignment horizontal="center" vertical="center" wrapText="1"/>
    </xf>
    <xf numFmtId="0" fontId="4" fillId="0" borderId="38" xfId="47" applyFont="1" applyFill="1" applyBorder="1" applyAlignment="1">
      <alignment horizontal="center" vertical="center" wrapText="1"/>
    </xf>
    <xf numFmtId="0" fontId="4" fillId="0" borderId="39" xfId="47" applyFont="1" applyFill="1" applyBorder="1" applyAlignment="1">
      <alignment horizontal="center" vertical="center" wrapText="1"/>
    </xf>
    <xf numFmtId="0" fontId="4" fillId="0" borderId="40" xfId="47" applyFont="1" applyFill="1" applyBorder="1" applyAlignment="1">
      <alignment horizontal="center" vertical="center" wrapText="1"/>
    </xf>
  </cellXfs>
  <cellStyles count="50">
    <cellStyle name="(Табликс1):0:0" xfId="18"/>
    <cellStyle name="Style 1" xfId="1"/>
    <cellStyle name="Style 1 10" xfId="30"/>
    <cellStyle name="Style 1 11" xfId="20"/>
    <cellStyle name="Style 1 12" xfId="24"/>
    <cellStyle name="Style 1 2" xfId="44"/>
    <cellStyle name="Style 1 3" xfId="11"/>
    <cellStyle name="Style 1 4" xfId="2"/>
    <cellStyle name="Style 1 5" xfId="3"/>
    <cellStyle name="Style 1 6" xfId="7"/>
    <cellStyle name="Style 1 7" xfId="4"/>
    <cellStyle name="Style 1 8" xfId="5"/>
    <cellStyle name="Style 1 9" xfId="6"/>
    <cellStyle name="Style 10" xfId="41"/>
    <cellStyle name="Style 10 2" xfId="43"/>
    <cellStyle name="Style 2" xfId="23"/>
    <cellStyle name="Style 2 3" xfId="8"/>
    <cellStyle name="Style 2 5" xfId="17"/>
    <cellStyle name="Style 2 6" xfId="21"/>
    <cellStyle name="Style 2 7" xfId="25"/>
    <cellStyle name="Style 3" xfId="22"/>
    <cellStyle name="Style 3 3" xfId="9"/>
    <cellStyle name="Style 3 4" xfId="16"/>
    <cellStyle name="Style 4" xfId="31"/>
    <cellStyle name="Style 4 2" xfId="29"/>
    <cellStyle name="Style 4 3" xfId="26"/>
    <cellStyle name="Style 5" xfId="33"/>
    <cellStyle name="Style 5 2" xfId="27"/>
    <cellStyle name="Style 6 2" xfId="37"/>
    <cellStyle name="Style 6 3" xfId="28"/>
    <cellStyle name="Style 7" xfId="38"/>
    <cellStyle name="Style 8 2" xfId="39"/>
    <cellStyle name="Style 9" xfId="40"/>
    <cellStyle name="Style 9 2" xfId="42"/>
    <cellStyle name="Обычный" xfId="0" builtinId="0"/>
    <cellStyle name="Обычный 2" xfId="49"/>
    <cellStyle name="Обычный 2 2" xfId="46"/>
    <cellStyle name="Обычный 2 2 2" xfId="47"/>
    <cellStyle name="Обычный_Лист1" xfId="32"/>
    <cellStyle name="Обычный_Лист1 2" xfId="10"/>
    <cellStyle name="Обычный_Лист1 4" xfId="12"/>
    <cellStyle name="Обычный_Лист1 4 2" xfId="13"/>
    <cellStyle name="Обычный_Лист1 4 3" xfId="14"/>
    <cellStyle name="Обычный_Лист1 6 2" xfId="15"/>
    <cellStyle name="Обычный_Лист1 9" xfId="45"/>
    <cellStyle name="Обычный_Лист1_1" xfId="19"/>
    <cellStyle name="Обычный_Лист1_1 2" xfId="36"/>
    <cellStyle name="Обычный_Лист1_1 3" xfId="35"/>
    <cellStyle name="Обычный_Лист1_1 4" xfId="34"/>
    <cellStyle name="Финансовый" xfId="48" builtinId="3"/>
  </cellStyles>
  <dxfs count="144"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</dxfs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0.79998168889431442"/>
  </sheetPr>
  <dimension ref="A1:MK44"/>
  <sheetViews>
    <sheetView tabSelected="1" view="pageBreakPreview" topLeftCell="B2" zoomScale="87" zoomScaleNormal="100" zoomScaleSheetLayoutView="87" workbookViewId="0">
      <pane xSplit="1" ySplit="13" topLeftCell="C15" activePane="bottomRight" state="frozen"/>
      <selection activeCell="B2" sqref="B2"/>
      <selection pane="topRight" activeCell="C2" sqref="C2"/>
      <selection pane="bottomLeft" activeCell="B15" sqref="B15"/>
      <selection pane="bottomRight" activeCell="B3" sqref="B3:B6"/>
    </sheetView>
  </sheetViews>
  <sheetFormatPr defaultRowHeight="15"/>
  <cols>
    <col min="1" max="1" width="6" style="1" hidden="1" customWidth="1"/>
    <col min="2" max="2" width="44.28515625" style="1" customWidth="1"/>
    <col min="3" max="3" width="10.85546875" style="1" customWidth="1"/>
    <col min="4" max="4" width="19.7109375" style="1" customWidth="1"/>
    <col min="5" max="5" width="10.85546875" style="1" customWidth="1"/>
    <col min="6" max="6" width="15.42578125" style="1" customWidth="1"/>
    <col min="7" max="7" width="11.140625" style="1" customWidth="1"/>
    <col min="8" max="8" width="15.85546875" style="1" customWidth="1"/>
    <col min="9" max="9" width="11.140625" style="1" customWidth="1"/>
    <col min="10" max="10" width="18" style="1" customWidth="1"/>
    <col min="11" max="11" width="10.5703125" style="1" customWidth="1"/>
    <col min="12" max="12" width="15" style="1" customWidth="1"/>
    <col min="13" max="13" width="11.28515625" style="1" customWidth="1"/>
    <col min="14" max="14" width="16" style="1" customWidth="1"/>
    <col min="15" max="15" width="10.85546875" style="1" customWidth="1"/>
    <col min="16" max="16" width="15" style="1" customWidth="1"/>
    <col min="17" max="17" width="9.140625" style="1" customWidth="1"/>
    <col min="18" max="18" width="14.28515625" style="1" customWidth="1"/>
    <col min="19" max="19" width="11" style="1" customWidth="1"/>
    <col min="20" max="20" width="14.7109375" style="1" customWidth="1"/>
    <col min="21" max="21" width="9.85546875" style="1" customWidth="1"/>
    <col min="22" max="22" width="14.85546875" style="1" customWidth="1"/>
    <col min="23" max="23" width="10.140625" style="1" customWidth="1"/>
    <col min="24" max="24" width="13.140625" style="1" customWidth="1"/>
    <col min="25" max="25" width="10.140625" style="1" customWidth="1"/>
    <col min="26" max="26" width="13.85546875" style="1" customWidth="1"/>
    <col min="27" max="27" width="10.7109375" style="1" customWidth="1"/>
    <col min="28" max="28" width="13.140625" style="1" customWidth="1"/>
    <col min="29" max="29" width="9.5703125" style="1" customWidth="1"/>
    <col min="30" max="30" width="15" style="1" customWidth="1"/>
    <col min="31" max="31" width="8.7109375" style="1" customWidth="1"/>
    <col min="32" max="32" width="13.140625" style="1" customWidth="1"/>
    <col min="33" max="33" width="10.5703125" style="1" customWidth="1"/>
    <col min="34" max="34" width="15.140625" style="1" customWidth="1"/>
    <col min="35" max="35" width="10.140625" style="1" customWidth="1"/>
    <col min="36" max="37" width="13.140625" style="1" customWidth="1"/>
    <col min="38" max="38" width="14.140625" style="1" customWidth="1"/>
    <col min="39" max="39" width="13.140625" style="1" customWidth="1"/>
    <col min="40" max="40" width="14.85546875" style="1" customWidth="1"/>
    <col min="41" max="45" width="13.140625" style="1" customWidth="1"/>
    <col min="46" max="46" width="15.28515625" style="1" customWidth="1"/>
    <col min="47" max="47" width="10.140625" style="1" customWidth="1"/>
    <col min="48" max="48" width="13.140625" style="1" customWidth="1"/>
    <col min="49" max="49" width="11.28515625" style="1" customWidth="1"/>
    <col min="50" max="50" width="13.140625" style="1" customWidth="1"/>
    <col min="51" max="51" width="17.140625" style="1" customWidth="1"/>
    <col min="52" max="52" width="9.85546875" style="1" customWidth="1"/>
    <col min="53" max="53" width="16.42578125" style="1" customWidth="1"/>
    <col min="54" max="55" width="13.140625" style="1" customWidth="1"/>
    <col min="56" max="56" width="10" style="1" customWidth="1"/>
    <col min="57" max="57" width="13.140625" style="1" customWidth="1"/>
    <col min="58" max="58" width="9.5703125" style="1" customWidth="1"/>
    <col min="59" max="59" width="16.85546875" style="1" customWidth="1"/>
    <col min="60" max="60" width="9.7109375" style="1" customWidth="1"/>
    <col min="61" max="61" width="13.140625" style="1" customWidth="1"/>
    <col min="62" max="62" width="7.5703125" style="1" customWidth="1"/>
    <col min="63" max="63" width="14.5703125" style="1" customWidth="1"/>
    <col min="64" max="64" width="9.42578125" style="1" customWidth="1"/>
    <col min="65" max="65" width="15.28515625" style="1" customWidth="1"/>
    <col min="66" max="66" width="9" style="1" customWidth="1"/>
    <col min="67" max="67" width="13.140625" style="1" customWidth="1"/>
    <col min="68" max="68" width="8.28515625" style="1" customWidth="1"/>
    <col min="69" max="69" width="14.28515625" style="1" customWidth="1"/>
    <col min="70" max="70" width="10.140625" style="1" customWidth="1"/>
    <col min="71" max="71" width="13.140625" style="1" customWidth="1"/>
    <col min="72" max="72" width="10.7109375" style="1" hidden="1" customWidth="1"/>
    <col min="73" max="73" width="13.140625" style="1" hidden="1" customWidth="1"/>
    <col min="74" max="74" width="9.42578125" style="1" customWidth="1"/>
    <col min="75" max="75" width="13.140625" style="1" customWidth="1"/>
    <col min="76" max="76" width="8.42578125" style="1" customWidth="1"/>
    <col min="77" max="77" width="13.140625" style="1" customWidth="1"/>
    <col min="78" max="78" width="10.140625" style="1" customWidth="1"/>
    <col min="79" max="79" width="13.140625" style="1" customWidth="1"/>
    <col min="80" max="80" width="10.28515625" style="1" customWidth="1"/>
    <col min="81" max="81" width="13.140625" style="1" customWidth="1"/>
    <col min="82" max="82" width="10" style="1" hidden="1" customWidth="1"/>
    <col min="83" max="85" width="13.140625" style="1" hidden="1" customWidth="1"/>
    <col min="86" max="86" width="10.85546875" style="1" customWidth="1"/>
    <col min="87" max="87" width="13.140625" style="1" customWidth="1"/>
    <col min="88" max="89" width="13.140625" style="1" hidden="1" customWidth="1"/>
    <col min="90" max="90" width="9" style="1" customWidth="1"/>
    <col min="91" max="91" width="13.140625" style="1" customWidth="1"/>
    <col min="92" max="92" width="10.5703125" style="1" customWidth="1"/>
    <col min="93" max="93" width="14.28515625" style="1" customWidth="1"/>
    <col min="94" max="94" width="9.28515625" style="1" customWidth="1"/>
    <col min="95" max="95" width="13.140625" style="1" customWidth="1"/>
    <col min="96" max="96" width="8.42578125" style="1" customWidth="1"/>
    <col min="97" max="97" width="13.140625" style="1" customWidth="1"/>
    <col min="98" max="98" width="9.85546875" style="1" customWidth="1"/>
    <col min="99" max="99" width="14.140625" style="1" customWidth="1"/>
    <col min="100" max="100" width="8.140625" style="1" customWidth="1"/>
    <col min="101" max="101" width="13.140625" style="1" customWidth="1"/>
    <col min="102" max="102" width="7.28515625" style="1" customWidth="1"/>
    <col min="103" max="103" width="13.140625" style="1" customWidth="1"/>
    <col min="104" max="104" width="16.140625" style="1" customWidth="1"/>
    <col min="105" max="105" width="9.85546875" style="1" customWidth="1"/>
    <col min="106" max="106" width="13.140625" style="1" customWidth="1"/>
    <col min="107" max="110" width="13.140625" style="1" hidden="1" customWidth="1"/>
    <col min="111" max="111" width="8.28515625" style="1" customWidth="1"/>
    <col min="112" max="112" width="13.140625" style="1" customWidth="1"/>
    <col min="113" max="113" width="7.28515625" style="1" customWidth="1"/>
    <col min="114" max="114" width="13.140625" style="1" customWidth="1"/>
    <col min="115" max="122" width="13.140625" style="1" hidden="1" customWidth="1"/>
    <col min="123" max="123" width="8.7109375" style="1" customWidth="1"/>
    <col min="124" max="124" width="13.140625" style="1" customWidth="1"/>
    <col min="125" max="128" width="13.140625" style="1" hidden="1" customWidth="1"/>
    <col min="129" max="129" width="9.140625" style="1" customWidth="1"/>
    <col min="130" max="130" width="13.140625" style="1" customWidth="1"/>
    <col min="131" max="134" width="13.140625" style="1" hidden="1" customWidth="1"/>
    <col min="135" max="135" width="13.5703125" style="1" customWidth="1"/>
    <col min="136" max="136" width="8.140625" style="1" customWidth="1"/>
    <col min="137" max="137" width="13.140625" style="1" customWidth="1"/>
    <col min="138" max="141" width="13.140625" style="1" hidden="1" customWidth="1"/>
    <col min="142" max="142" width="7.7109375" style="1" customWidth="1"/>
    <col min="143" max="143" width="14.140625" style="1" customWidth="1"/>
    <col min="144" max="147" width="14.140625" style="1" hidden="1" customWidth="1"/>
    <col min="148" max="153" width="16.28515625" style="1" hidden="1" customWidth="1"/>
    <col min="154" max="154" width="9.28515625" style="1" customWidth="1"/>
    <col min="155" max="155" width="16.28515625" style="1" customWidth="1"/>
    <col min="156" max="159" width="16.28515625" style="1" hidden="1" customWidth="1"/>
    <col min="160" max="160" width="10.42578125" style="1" customWidth="1"/>
    <col min="161" max="161" width="16.28515625" style="1" customWidth="1"/>
    <col min="162" max="165" width="16.28515625" style="1" hidden="1" customWidth="1"/>
    <col min="166" max="166" width="13.42578125" style="1" customWidth="1"/>
    <col min="167" max="167" width="9.140625" style="1" customWidth="1"/>
    <col min="168" max="168" width="14.5703125" style="1" customWidth="1"/>
    <col min="169" max="169" width="7.5703125" style="1" customWidth="1"/>
    <col min="170" max="170" width="14.5703125" style="1" customWidth="1"/>
    <col min="171" max="171" width="6.85546875" style="1" customWidth="1"/>
    <col min="172" max="172" width="14.5703125" style="1" customWidth="1"/>
    <col min="173" max="173" width="8.5703125" style="1" customWidth="1"/>
    <col min="174" max="174" width="14.5703125" style="1" customWidth="1"/>
    <col min="175" max="175" width="9.85546875" style="1" customWidth="1"/>
    <col min="176" max="176" width="14.5703125" style="1" customWidth="1"/>
    <col min="177" max="177" width="7.42578125" style="1" customWidth="1"/>
    <col min="178" max="178" width="14.5703125" style="1" customWidth="1"/>
    <col min="179" max="179" width="6.85546875" style="1" customWidth="1"/>
    <col min="180" max="180" width="14.5703125" style="1" customWidth="1"/>
    <col min="181" max="182" width="14.5703125" style="1" hidden="1" customWidth="1"/>
    <col min="183" max="183" width="8.140625" style="1" customWidth="1"/>
    <col min="184" max="184" width="14.5703125" style="1" customWidth="1"/>
    <col min="185" max="185" width="7.42578125" style="1" customWidth="1"/>
    <col min="186" max="186" width="14.5703125" style="1" customWidth="1"/>
    <col min="187" max="188" width="14.5703125" style="1" hidden="1" customWidth="1"/>
    <col min="189" max="189" width="7.85546875" style="1" hidden="1" customWidth="1"/>
    <col min="190" max="190" width="14.5703125" style="1" hidden="1" customWidth="1"/>
    <col min="191" max="191" width="8" style="1" customWidth="1"/>
    <col min="192" max="192" width="14.5703125" style="1" customWidth="1"/>
    <col min="193" max="196" width="14.5703125" style="1" hidden="1" customWidth="1"/>
    <col min="197" max="197" width="14.28515625" style="1" customWidth="1"/>
    <col min="198" max="198" width="15.7109375" style="1" customWidth="1"/>
    <col min="199" max="199" width="8" style="1" customWidth="1"/>
    <col min="200" max="200" width="14.5703125" style="1" customWidth="1"/>
    <col min="201" max="201" width="8" style="1" customWidth="1"/>
    <col min="202" max="202" width="14.5703125" style="1" customWidth="1"/>
    <col min="203" max="203" width="8.5703125" style="1" customWidth="1"/>
    <col min="204" max="204" width="13.85546875" style="1" customWidth="1"/>
    <col min="205" max="205" width="15.28515625" style="1" customWidth="1"/>
    <col min="206" max="206" width="9.140625" style="1" customWidth="1"/>
    <col min="207" max="207" width="14.5703125" style="1" customWidth="1"/>
    <col min="208" max="208" width="9.28515625" style="1" customWidth="1"/>
    <col min="209" max="209" width="14.5703125" style="1" customWidth="1"/>
    <col min="210" max="210" width="9.28515625" style="1" customWidth="1"/>
    <col min="211" max="211" width="14.5703125" style="1" customWidth="1"/>
    <col min="212" max="212" width="7.85546875" style="1" customWidth="1"/>
    <col min="213" max="213" width="14.5703125" style="1" customWidth="1"/>
    <col min="214" max="214" width="9" style="1" customWidth="1"/>
    <col min="215" max="215" width="14.5703125" style="1" customWidth="1"/>
    <col min="216" max="216" width="8" style="1" customWidth="1"/>
    <col min="217" max="217" width="14.5703125" style="1" customWidth="1"/>
    <col min="218" max="218" width="6.85546875" style="1" customWidth="1"/>
    <col min="219" max="219" width="13" style="1" customWidth="1"/>
    <col min="220" max="220" width="8.7109375" style="1" customWidth="1"/>
    <col min="221" max="221" width="14.5703125" style="1" customWidth="1"/>
    <col min="222" max="222" width="11.28515625" style="1" customWidth="1"/>
    <col min="223" max="223" width="14.5703125" style="1" customWidth="1"/>
    <col min="224" max="224" width="13.5703125" style="1" customWidth="1"/>
    <col min="225" max="225" width="8.42578125" style="1" customWidth="1"/>
    <col min="226" max="226" width="14.5703125" style="1" customWidth="1"/>
    <col min="227" max="228" width="14.5703125" style="1" hidden="1" customWidth="1"/>
    <col min="229" max="229" width="9" style="1" customWidth="1"/>
    <col min="230" max="230" width="14.5703125" style="1" customWidth="1"/>
    <col min="231" max="231" width="7.42578125" style="1" customWidth="1"/>
    <col min="232" max="234" width="14.5703125" style="1" customWidth="1"/>
    <col min="235" max="235" width="8.85546875" style="1" customWidth="1"/>
    <col min="236" max="236" width="14.5703125" style="1" customWidth="1"/>
    <col min="237" max="237" width="7.140625" style="1" customWidth="1"/>
    <col min="238" max="238" width="14.5703125" style="1" customWidth="1"/>
    <col min="239" max="239" width="10.140625" style="1" customWidth="1"/>
    <col min="240" max="240" width="14.5703125" style="1" customWidth="1"/>
    <col min="241" max="241" width="9.28515625" style="1" customWidth="1"/>
    <col min="242" max="242" width="14.5703125" style="1" customWidth="1"/>
    <col min="243" max="243" width="11.7109375" style="1" customWidth="1"/>
    <col min="244" max="244" width="18" style="1" customWidth="1"/>
    <col min="245" max="245" width="9" style="1" customWidth="1"/>
    <col min="246" max="246" width="14.5703125" style="1" customWidth="1"/>
    <col min="247" max="247" width="8.140625" style="1" customWidth="1"/>
    <col min="248" max="248" width="14.5703125" style="1" customWidth="1"/>
    <col min="249" max="249" width="8.5703125" style="1" customWidth="1"/>
    <col min="250" max="250" width="14.5703125" style="1" customWidth="1"/>
    <col min="251" max="251" width="10.85546875" style="1" customWidth="1"/>
    <col min="252" max="252" width="14.5703125" style="1" customWidth="1"/>
    <col min="253" max="253" width="7" style="1" customWidth="1"/>
    <col min="254" max="254" width="14.5703125" style="1" customWidth="1"/>
    <col min="255" max="255" width="10.42578125" style="1" customWidth="1"/>
    <col min="256" max="256" width="14.5703125" style="1" customWidth="1"/>
    <col min="257" max="257" width="7.5703125" style="1" customWidth="1"/>
    <col min="258" max="258" width="14.5703125" style="1" customWidth="1"/>
    <col min="259" max="259" width="10.42578125" style="1" customWidth="1"/>
    <col min="260" max="260" width="14.5703125" style="1" customWidth="1"/>
    <col min="261" max="261" width="9.28515625" style="1" customWidth="1"/>
    <col min="262" max="262" width="14.5703125" style="1" customWidth="1"/>
    <col min="263" max="263" width="8.7109375" style="1" customWidth="1"/>
    <col min="264" max="264" width="14.5703125" style="1" customWidth="1"/>
    <col min="265" max="265" width="10.42578125" style="1" customWidth="1"/>
    <col min="266" max="266" width="14.5703125" style="1" customWidth="1"/>
    <col min="267" max="267" width="10.140625" style="1" customWidth="1"/>
    <col min="268" max="268" width="14.5703125" style="1" customWidth="1"/>
    <col min="269" max="269" width="8.5703125" style="1" customWidth="1"/>
    <col min="270" max="270" width="14.5703125" style="1" customWidth="1"/>
    <col min="271" max="271" width="9" style="1" customWidth="1"/>
    <col min="272" max="272" width="14.5703125" style="1" customWidth="1"/>
    <col min="273" max="273" width="8.7109375" style="1" customWidth="1"/>
    <col min="274" max="274" width="14.5703125" style="1" customWidth="1"/>
    <col min="275" max="275" width="8.28515625" style="1" customWidth="1"/>
    <col min="276" max="276" width="14.5703125" style="1" customWidth="1"/>
    <col min="277" max="277" width="10.42578125" style="38" customWidth="1"/>
    <col min="278" max="278" width="14.5703125" style="38" customWidth="1"/>
    <col min="279" max="279" width="7.28515625" style="1" customWidth="1"/>
    <col min="280" max="280" width="14.5703125" style="1" customWidth="1"/>
    <col min="281" max="281" width="16.28515625" style="1" customWidth="1"/>
    <col min="282" max="282" width="7" style="1" customWidth="1"/>
    <col min="283" max="283" width="14.5703125" style="1" customWidth="1"/>
    <col min="284" max="284" width="9.85546875" style="1" customWidth="1"/>
    <col min="285" max="285" width="14.5703125" style="1" customWidth="1"/>
    <col min="286" max="286" width="7.7109375" style="1" customWidth="1"/>
    <col min="287" max="287" width="14.5703125" style="1" customWidth="1"/>
    <col min="288" max="288" width="10.7109375" style="38" customWidth="1"/>
    <col min="289" max="289" width="14.5703125" style="38" customWidth="1"/>
    <col min="290" max="290" width="8" style="1" customWidth="1"/>
    <col min="291" max="291" width="14.5703125" style="1" customWidth="1"/>
    <col min="292" max="292" width="7.85546875" style="1" customWidth="1"/>
    <col min="293" max="293" width="14.7109375" style="1" customWidth="1"/>
    <col min="294" max="294" width="9.7109375" style="38" customWidth="1"/>
    <col min="295" max="295" width="14.7109375" style="38" customWidth="1"/>
    <col min="296" max="296" width="7.5703125" style="1" customWidth="1"/>
    <col min="297" max="298" width="14.5703125" style="1" customWidth="1"/>
    <col min="299" max="299" width="9.28515625" style="1" customWidth="1"/>
    <col min="300" max="300" width="14.5703125" style="1" customWidth="1"/>
    <col min="301" max="301" width="8.28515625" style="1" customWidth="1"/>
    <col min="302" max="302" width="14.5703125" style="1" customWidth="1"/>
    <col min="303" max="303" width="8.85546875" style="1" customWidth="1"/>
    <col min="304" max="304" width="14.5703125" style="1" customWidth="1"/>
    <col min="305" max="305" width="9.140625" style="1" customWidth="1"/>
    <col min="306" max="306" width="14.5703125" style="1" customWidth="1"/>
    <col min="307" max="307" width="9.5703125" style="38" customWidth="1"/>
    <col min="308" max="308" width="14.5703125" style="38" customWidth="1"/>
    <col min="309" max="309" width="9.28515625" style="1" customWidth="1"/>
    <col min="310" max="310" width="14.5703125" style="1" customWidth="1"/>
    <col min="311" max="311" width="9.42578125" style="1" customWidth="1"/>
    <col min="312" max="312" width="14.5703125" style="1" customWidth="1"/>
    <col min="313" max="313" width="9" style="1" customWidth="1"/>
    <col min="314" max="314" width="14.5703125" style="1" customWidth="1"/>
    <col min="315" max="315" width="16" style="1" customWidth="1"/>
    <col min="316" max="316" width="14.5703125" style="1" hidden="1" customWidth="1"/>
    <col min="317" max="317" width="17.28515625" style="1" customWidth="1"/>
    <col min="318" max="318" width="11" style="1" customWidth="1"/>
    <col min="319" max="319" width="15.5703125" style="1" customWidth="1"/>
    <col min="320" max="320" width="9.5703125" style="1" customWidth="1"/>
    <col min="321" max="321" width="14.5703125" style="1" customWidth="1"/>
    <col min="322" max="322" width="10.5703125" style="1" customWidth="1"/>
    <col min="323" max="324" width="14.5703125" style="1" customWidth="1"/>
    <col min="325" max="325" width="8.42578125" style="1" customWidth="1"/>
    <col min="326" max="326" width="14.5703125" style="1" customWidth="1"/>
    <col min="327" max="327" width="12" style="1" customWidth="1"/>
    <col min="328" max="328" width="14.28515625" style="1" customWidth="1"/>
    <col min="329" max="329" width="13" style="1" customWidth="1"/>
    <col min="330" max="330" width="10.85546875" style="1" customWidth="1"/>
    <col min="331" max="331" width="14.5703125" style="1" customWidth="1"/>
    <col min="332" max="332" width="10.42578125" style="1" customWidth="1"/>
    <col min="333" max="333" width="14.5703125" style="1" customWidth="1"/>
    <col min="334" max="334" width="9.28515625" style="1" customWidth="1"/>
    <col min="335" max="335" width="15.7109375" style="1" customWidth="1"/>
    <col min="336" max="336" width="10.140625" style="1" customWidth="1"/>
    <col min="337" max="337" width="14.5703125" style="1" customWidth="1"/>
    <col min="338" max="338" width="10" style="1" customWidth="1"/>
    <col min="339" max="339" width="14.5703125" style="1" customWidth="1"/>
    <col min="340" max="340" width="9.85546875" style="1" customWidth="1"/>
    <col min="341" max="341" width="14.140625" style="1" customWidth="1"/>
    <col min="342" max="342" width="17.85546875" style="1" customWidth="1"/>
    <col min="343" max="343" width="12.42578125" style="1" hidden="1" customWidth="1"/>
    <col min="344" max="344" width="18.140625" style="1" customWidth="1"/>
    <col min="345" max="345" width="1.5703125" customWidth="1"/>
    <col min="346" max="346" width="20.85546875" customWidth="1"/>
    <col min="347" max="347" width="16.28515625" hidden="1" customWidth="1"/>
    <col min="348" max="348" width="11.28515625" customWidth="1"/>
  </cols>
  <sheetData>
    <row r="1" spans="1:349" ht="34.5" customHeight="1">
      <c r="C1" s="186" t="s">
        <v>925</v>
      </c>
      <c r="D1" s="186"/>
      <c r="E1" s="186"/>
      <c r="F1" s="186"/>
      <c r="G1" s="186"/>
      <c r="H1" s="186"/>
      <c r="I1" s="186"/>
      <c r="J1" s="186"/>
      <c r="K1" s="186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  <c r="BB1" s="114"/>
      <c r="BC1" s="114"/>
      <c r="BD1" s="114"/>
      <c r="BE1" s="114"/>
      <c r="BF1" s="114"/>
      <c r="BG1" s="114"/>
      <c r="BH1" s="114"/>
      <c r="BI1" s="114"/>
      <c r="BJ1" s="114"/>
      <c r="BK1" s="114"/>
      <c r="BL1" s="114"/>
      <c r="BM1" s="114"/>
      <c r="BN1" s="114"/>
      <c r="BO1" s="114"/>
      <c r="BP1" s="114"/>
      <c r="BQ1" s="114"/>
      <c r="BR1" s="114"/>
      <c r="BS1" s="114"/>
      <c r="BT1" s="114"/>
      <c r="BU1" s="114"/>
      <c r="BV1" s="114"/>
      <c r="BW1" s="114"/>
      <c r="BX1" s="114"/>
      <c r="BY1" s="114"/>
      <c r="BZ1" s="114"/>
      <c r="CA1" s="114"/>
      <c r="CB1" s="114"/>
      <c r="CC1" s="114"/>
      <c r="CD1" s="114"/>
      <c r="CE1" s="114"/>
      <c r="CF1" s="114"/>
      <c r="CG1" s="114"/>
      <c r="CH1" s="114"/>
      <c r="CI1" s="114"/>
      <c r="CJ1" s="114"/>
      <c r="CK1" s="114"/>
      <c r="CL1" s="114"/>
      <c r="CM1" s="114"/>
      <c r="CN1" s="114"/>
      <c r="CO1" s="114"/>
      <c r="CP1" s="114"/>
      <c r="CQ1" s="114"/>
      <c r="CR1" s="114"/>
      <c r="CS1" s="114"/>
      <c r="CT1" s="114"/>
      <c r="CU1" s="114"/>
      <c r="CV1" s="114"/>
      <c r="CW1" s="114"/>
      <c r="CX1" s="114"/>
      <c r="CY1" s="114"/>
      <c r="CZ1" s="114"/>
      <c r="DA1" s="114"/>
      <c r="DB1" s="114"/>
      <c r="DC1" s="114"/>
      <c r="DD1" s="114"/>
      <c r="DE1" s="114"/>
      <c r="DF1" s="114"/>
      <c r="DG1" s="114"/>
      <c r="DH1" s="114"/>
      <c r="DI1" s="114"/>
      <c r="DJ1" s="114"/>
      <c r="DK1" s="114"/>
      <c r="DL1" s="114"/>
      <c r="DM1" s="114"/>
      <c r="DN1" s="114"/>
      <c r="DO1" s="114"/>
      <c r="DP1" s="114"/>
      <c r="DQ1" s="114"/>
      <c r="DR1" s="114"/>
      <c r="DS1" s="114"/>
      <c r="DT1" s="114"/>
      <c r="DU1" s="114"/>
      <c r="DV1" s="114"/>
      <c r="DW1" s="114"/>
      <c r="DX1" s="114"/>
      <c r="DY1" s="114"/>
      <c r="DZ1" s="114"/>
      <c r="EA1" s="114"/>
      <c r="EB1" s="114"/>
      <c r="EC1" s="114"/>
      <c r="ED1" s="114"/>
      <c r="EE1" s="114"/>
      <c r="EF1" s="114"/>
      <c r="EG1" s="114"/>
      <c r="EH1" s="114"/>
      <c r="EI1" s="114"/>
      <c r="EJ1" s="114"/>
      <c r="EK1" s="114"/>
      <c r="EL1" s="114"/>
      <c r="EM1" s="114"/>
      <c r="EN1" s="114"/>
      <c r="EO1" s="114"/>
      <c r="EP1" s="114"/>
      <c r="EQ1" s="114"/>
      <c r="ER1" s="114"/>
      <c r="ES1" s="114"/>
      <c r="ET1" s="114"/>
      <c r="EU1" s="114"/>
      <c r="EV1" s="114"/>
      <c r="EW1" s="114"/>
      <c r="EX1" s="114"/>
      <c r="EY1" s="114"/>
      <c r="EZ1" s="114"/>
      <c r="FA1" s="114"/>
      <c r="FB1" s="114"/>
      <c r="FC1" s="114"/>
      <c r="FD1" s="114"/>
      <c r="FE1" s="114"/>
      <c r="FF1" s="115"/>
      <c r="FG1" s="115"/>
      <c r="FH1" s="115"/>
      <c r="FI1" s="115"/>
      <c r="FJ1" s="115"/>
      <c r="FK1" s="115"/>
      <c r="FL1" s="115"/>
      <c r="FM1" s="115"/>
      <c r="FN1" s="115"/>
      <c r="FO1" s="115"/>
      <c r="FP1" s="115"/>
      <c r="FQ1" s="115"/>
      <c r="FR1" s="115"/>
      <c r="FS1" s="115"/>
      <c r="FT1" s="115"/>
      <c r="FU1" s="115"/>
      <c r="FV1" s="115"/>
      <c r="FW1" s="115"/>
      <c r="FX1" s="115"/>
      <c r="FY1" s="115"/>
      <c r="FZ1" s="115"/>
      <c r="GA1" s="115"/>
      <c r="GB1" s="115"/>
      <c r="GC1" s="115"/>
      <c r="GD1" s="115"/>
      <c r="GE1" s="115"/>
      <c r="GF1" s="115"/>
      <c r="GG1" s="115"/>
      <c r="GH1" s="115"/>
      <c r="GI1" s="115"/>
      <c r="GJ1" s="115"/>
      <c r="GK1" s="115"/>
      <c r="GL1" s="115"/>
      <c r="GM1" s="115"/>
      <c r="GN1" s="115"/>
      <c r="GO1" s="115"/>
      <c r="GP1" s="115"/>
      <c r="GQ1" s="115"/>
      <c r="GR1" s="115"/>
      <c r="GS1" s="115"/>
      <c r="GT1" s="115"/>
      <c r="GU1" s="115"/>
      <c r="GV1" s="115"/>
      <c r="GW1" s="115"/>
      <c r="GX1" s="115"/>
      <c r="GY1" s="115"/>
      <c r="GZ1" s="115"/>
      <c r="HA1" s="115"/>
      <c r="HB1" s="115"/>
      <c r="HC1" s="115"/>
    </row>
    <row r="2" spans="1:349" ht="38.25" customHeight="1">
      <c r="B2" s="2" t="s">
        <v>0</v>
      </c>
      <c r="C2" s="267" t="s">
        <v>1012</v>
      </c>
      <c r="D2" s="267"/>
      <c r="E2" s="267"/>
      <c r="F2" s="267"/>
      <c r="G2" s="267"/>
      <c r="H2" s="267"/>
      <c r="I2" s="267"/>
      <c r="J2" s="267"/>
      <c r="K2" s="267"/>
      <c r="L2" s="3"/>
      <c r="M2" s="3"/>
    </row>
    <row r="3" spans="1:349" s="39" customFormat="1" ht="16.5">
      <c r="B3" s="187" t="s">
        <v>1</v>
      </c>
      <c r="C3" s="190" t="s">
        <v>2</v>
      </c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90"/>
      <c r="AM3" s="190"/>
      <c r="AN3" s="190"/>
      <c r="AO3" s="190"/>
      <c r="AP3" s="190"/>
      <c r="AQ3" s="190"/>
      <c r="AR3" s="190"/>
      <c r="AS3" s="190"/>
      <c r="AT3" s="190"/>
      <c r="AU3" s="190"/>
      <c r="AV3" s="190"/>
      <c r="AW3" s="190"/>
      <c r="AX3" s="190"/>
      <c r="AY3" s="190"/>
      <c r="AZ3" s="190"/>
      <c r="BA3" s="190"/>
      <c r="BB3" s="190"/>
      <c r="BC3" s="190"/>
      <c r="BD3" s="190"/>
      <c r="BE3" s="190"/>
      <c r="BF3" s="190"/>
      <c r="BG3" s="190"/>
      <c r="BH3" s="190"/>
      <c r="BI3" s="190"/>
      <c r="BJ3" s="190"/>
      <c r="BK3" s="190"/>
      <c r="BL3" s="190"/>
      <c r="BM3" s="190"/>
      <c r="BN3" s="190"/>
      <c r="BO3" s="190"/>
      <c r="BP3" s="190"/>
      <c r="BQ3" s="190"/>
      <c r="BR3" s="190"/>
      <c r="BS3" s="190"/>
      <c r="BT3" s="190"/>
      <c r="BU3" s="190"/>
      <c r="BV3" s="190"/>
      <c r="BW3" s="190"/>
      <c r="BX3" s="190"/>
      <c r="BY3" s="190"/>
      <c r="BZ3" s="190"/>
      <c r="CA3" s="190"/>
      <c r="CB3" s="190"/>
      <c r="CC3" s="190"/>
      <c r="CD3" s="190"/>
      <c r="CE3" s="190"/>
      <c r="CF3" s="190"/>
      <c r="CG3" s="190"/>
      <c r="CH3" s="190"/>
      <c r="CI3" s="190"/>
      <c r="CJ3" s="190"/>
      <c r="CK3" s="190"/>
      <c r="CL3" s="190"/>
      <c r="CM3" s="190"/>
      <c r="CN3" s="190"/>
      <c r="CO3" s="190"/>
      <c r="CP3" s="190"/>
      <c r="CQ3" s="190"/>
      <c r="CR3" s="190"/>
      <c r="CS3" s="190"/>
      <c r="CT3" s="190"/>
      <c r="CU3" s="190"/>
      <c r="CV3" s="190"/>
      <c r="CW3" s="190"/>
      <c r="CX3" s="190"/>
      <c r="CY3" s="190"/>
      <c r="CZ3" s="190"/>
      <c r="DA3" s="190"/>
      <c r="DB3" s="190"/>
      <c r="DC3" s="190"/>
      <c r="DD3" s="190"/>
      <c r="DE3" s="190"/>
      <c r="DF3" s="190"/>
      <c r="DG3" s="190"/>
      <c r="DH3" s="190"/>
      <c r="DI3" s="190"/>
      <c r="DJ3" s="190"/>
      <c r="DK3" s="190"/>
      <c r="DL3" s="190"/>
      <c r="DM3" s="190"/>
      <c r="DN3" s="190"/>
      <c r="DO3" s="190"/>
      <c r="DP3" s="190"/>
      <c r="DQ3" s="190"/>
      <c r="DR3" s="190"/>
      <c r="DS3" s="190"/>
      <c r="DT3" s="190"/>
      <c r="DU3" s="190"/>
      <c r="DV3" s="190"/>
      <c r="DW3" s="190"/>
      <c r="DX3" s="190"/>
      <c r="DY3" s="190"/>
      <c r="DZ3" s="190"/>
      <c r="EA3" s="190"/>
      <c r="EB3" s="190"/>
      <c r="EC3" s="190"/>
      <c r="ED3" s="190"/>
      <c r="EE3" s="190"/>
      <c r="EF3" s="190"/>
      <c r="EG3" s="190"/>
      <c r="EH3" s="190"/>
      <c r="EI3" s="190"/>
      <c r="EJ3" s="190"/>
      <c r="EK3" s="190"/>
      <c r="EL3" s="190"/>
      <c r="EM3" s="190"/>
      <c r="EN3" s="190"/>
      <c r="EO3" s="190"/>
      <c r="EP3" s="190"/>
      <c r="EQ3" s="190"/>
      <c r="ER3" s="190"/>
      <c r="ES3" s="190"/>
      <c r="ET3" s="190"/>
      <c r="EU3" s="190"/>
      <c r="EV3" s="190"/>
      <c r="EW3" s="190"/>
      <c r="EX3" s="190"/>
      <c r="EY3" s="190"/>
      <c r="EZ3" s="190"/>
      <c r="FA3" s="190"/>
      <c r="FB3" s="190"/>
      <c r="FC3" s="190"/>
      <c r="FD3" s="190"/>
      <c r="FE3" s="190"/>
      <c r="FF3" s="190"/>
      <c r="FG3" s="190"/>
      <c r="FH3" s="190"/>
      <c r="FI3" s="190"/>
      <c r="FJ3" s="190"/>
      <c r="FK3" s="190"/>
      <c r="FL3" s="190"/>
      <c r="FM3" s="190"/>
      <c r="FN3" s="190"/>
      <c r="FO3" s="190"/>
      <c r="FP3" s="190"/>
      <c r="FQ3" s="190"/>
      <c r="FR3" s="190"/>
      <c r="FS3" s="190"/>
      <c r="FT3" s="190"/>
      <c r="FU3" s="190"/>
      <c r="FV3" s="190"/>
      <c r="FW3" s="190"/>
      <c r="FX3" s="190"/>
      <c r="FY3" s="190"/>
      <c r="FZ3" s="190"/>
      <c r="GA3" s="190"/>
      <c r="GB3" s="190"/>
      <c r="GC3" s="190"/>
      <c r="GD3" s="190"/>
      <c r="GE3" s="190"/>
      <c r="GF3" s="190"/>
      <c r="GG3" s="190"/>
      <c r="GH3" s="190"/>
      <c r="GI3" s="190"/>
      <c r="GJ3" s="190"/>
      <c r="GK3" s="190"/>
      <c r="GL3" s="190"/>
      <c r="GM3" s="190"/>
      <c r="GN3" s="190"/>
      <c r="GO3" s="190"/>
      <c r="GP3" s="190"/>
      <c r="GQ3" s="190"/>
      <c r="GR3" s="190"/>
      <c r="GS3" s="190"/>
      <c r="GT3" s="190"/>
      <c r="GU3" s="190"/>
      <c r="GV3" s="190"/>
      <c r="GW3" s="190"/>
      <c r="GX3" s="214" t="s">
        <v>3</v>
      </c>
      <c r="GY3" s="214"/>
      <c r="GZ3" s="214"/>
      <c r="HA3" s="214"/>
      <c r="HB3" s="214"/>
      <c r="HC3" s="214"/>
      <c r="HD3" s="214"/>
      <c r="HE3" s="214"/>
      <c r="HF3" s="214"/>
      <c r="HG3" s="214"/>
      <c r="HH3" s="214"/>
      <c r="HI3" s="214"/>
      <c r="HJ3" s="214"/>
      <c r="HK3" s="214"/>
      <c r="HL3" s="214"/>
      <c r="HM3" s="214"/>
      <c r="HN3" s="214"/>
      <c r="HO3" s="214"/>
      <c r="HP3" s="214"/>
      <c r="HQ3" s="214" t="s">
        <v>4</v>
      </c>
      <c r="HR3" s="214"/>
      <c r="HS3" s="214"/>
      <c r="HT3" s="214"/>
      <c r="HU3" s="214"/>
      <c r="HV3" s="214"/>
      <c r="HW3" s="214"/>
      <c r="HX3" s="214"/>
      <c r="HY3" s="214"/>
      <c r="HZ3" s="214"/>
      <c r="IA3" s="214"/>
      <c r="IB3" s="214"/>
      <c r="IC3" s="214"/>
      <c r="ID3" s="214"/>
      <c r="IE3" s="214"/>
      <c r="IF3" s="214"/>
      <c r="IG3" s="214"/>
      <c r="IH3" s="214"/>
      <c r="II3" s="214"/>
      <c r="IJ3" s="217" t="s">
        <v>5</v>
      </c>
      <c r="IK3" s="226" t="s">
        <v>6</v>
      </c>
      <c r="IL3" s="226"/>
      <c r="IM3" s="226"/>
      <c r="IN3" s="226"/>
      <c r="IO3" s="226"/>
      <c r="IP3" s="226"/>
      <c r="IQ3" s="226"/>
      <c r="IR3" s="226"/>
      <c r="IS3" s="226"/>
      <c r="IT3" s="226"/>
      <c r="IU3" s="226"/>
      <c r="IV3" s="226"/>
      <c r="IW3" s="226"/>
      <c r="IX3" s="226"/>
      <c r="IY3" s="226"/>
      <c r="IZ3" s="226"/>
      <c r="JA3" s="226"/>
      <c r="JB3" s="226"/>
      <c r="JC3" s="226"/>
      <c r="JD3" s="226"/>
      <c r="JE3" s="226"/>
      <c r="JF3" s="226"/>
      <c r="JG3" s="226"/>
      <c r="JH3" s="226"/>
      <c r="JI3" s="226"/>
      <c r="JJ3" s="226"/>
      <c r="JK3" s="226"/>
      <c r="JL3" s="226"/>
      <c r="JM3" s="226"/>
      <c r="JN3" s="226"/>
      <c r="JO3" s="226"/>
      <c r="JP3" s="226"/>
      <c r="JQ3" s="227"/>
      <c r="JR3" s="227"/>
      <c r="JS3" s="226"/>
      <c r="JT3" s="226"/>
      <c r="JU3" s="226"/>
      <c r="JV3" s="231" t="s">
        <v>7</v>
      </c>
      <c r="JW3" s="231"/>
      <c r="JX3" s="231"/>
      <c r="JY3" s="231"/>
      <c r="JZ3" s="231"/>
      <c r="KA3" s="231"/>
      <c r="KB3" s="232"/>
      <c r="KC3" s="232"/>
      <c r="KD3" s="231"/>
      <c r="KE3" s="231"/>
      <c r="KF3" s="231"/>
      <c r="KG3" s="231"/>
      <c r="KH3" s="232"/>
      <c r="KI3" s="232"/>
      <c r="KJ3" s="231"/>
      <c r="KK3" s="231"/>
      <c r="KL3" s="233"/>
      <c r="KM3" s="258" t="s">
        <v>8</v>
      </c>
      <c r="KN3" s="259"/>
      <c r="KO3" s="259"/>
      <c r="KP3" s="259"/>
      <c r="KQ3" s="259"/>
      <c r="KR3" s="259"/>
      <c r="KS3" s="259"/>
      <c r="KT3" s="259"/>
      <c r="KU3" s="259"/>
      <c r="KV3" s="259"/>
      <c r="KW3" s="259"/>
      <c r="KX3" s="259"/>
      <c r="KY3" s="259"/>
      <c r="KZ3" s="259"/>
      <c r="LA3" s="259"/>
      <c r="LB3" s="259"/>
      <c r="LC3" s="260"/>
      <c r="LD3" s="281" t="s">
        <v>9</v>
      </c>
      <c r="LE3" s="268" t="str">
        <f>CONCATENATE("Всего расходы  на ФОТ ","2024"," год, рублей")</f>
        <v>Всего расходы  на ФОТ 2024 год, рублей</v>
      </c>
      <c r="LF3" s="246" t="s">
        <v>10</v>
      </c>
      <c r="LG3" s="247"/>
      <c r="LH3" s="247"/>
      <c r="LI3" s="247"/>
      <c r="LJ3" s="247"/>
      <c r="LK3" s="247"/>
      <c r="LL3" s="248"/>
      <c r="LM3" s="276" t="s">
        <v>11</v>
      </c>
      <c r="LN3" s="276"/>
      <c r="LO3" s="276"/>
      <c r="LP3" s="276"/>
      <c r="LQ3" s="277"/>
      <c r="LR3" s="274" t="s">
        <v>12</v>
      </c>
      <c r="LS3" s="274"/>
      <c r="LT3" s="274"/>
      <c r="LU3" s="274"/>
      <c r="LV3" s="274"/>
      <c r="LW3" s="274"/>
      <c r="LX3" s="274"/>
      <c r="LY3" s="274"/>
      <c r="LZ3" s="274"/>
      <c r="MA3" s="274"/>
      <c r="MB3" s="274"/>
      <c r="MC3" s="274"/>
      <c r="MD3" s="274"/>
      <c r="ME3" s="269" t="s">
        <v>9</v>
      </c>
      <c r="MF3" s="268" t="str">
        <f>CONCATENATE("ИТОГО расходов на ","2024"," год, рублей - 1 ЧАСТЬ субвенции")</f>
        <v>ИТОГО расходов на 2024 год, рублей - 1 ЧАСТЬ субвенции</v>
      </c>
    </row>
    <row r="4" spans="1:349" s="39" customFormat="1" ht="15" customHeight="1">
      <c r="B4" s="187"/>
      <c r="C4" s="189" t="s">
        <v>13</v>
      </c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92" t="s">
        <v>14</v>
      </c>
      <c r="V4" s="192"/>
      <c r="W4" s="192"/>
      <c r="X4" s="192"/>
      <c r="Y4" s="192"/>
      <c r="Z4" s="192"/>
      <c r="AA4" s="192"/>
      <c r="AB4" s="192"/>
      <c r="AC4" s="192"/>
      <c r="AD4" s="192"/>
      <c r="AE4" s="192"/>
      <c r="AF4" s="192"/>
      <c r="AG4" s="189" t="s">
        <v>15</v>
      </c>
      <c r="AH4" s="189"/>
      <c r="AI4" s="189"/>
      <c r="AJ4" s="189"/>
      <c r="AK4" s="189"/>
      <c r="AL4" s="189"/>
      <c r="AM4" s="189"/>
      <c r="AN4" s="189"/>
      <c r="AO4" s="189"/>
      <c r="AP4" s="189"/>
      <c r="AQ4" s="189"/>
      <c r="AR4" s="189"/>
      <c r="AS4" s="189"/>
      <c r="AT4" s="189"/>
      <c r="AU4" s="189"/>
      <c r="AV4" s="189"/>
      <c r="AW4" s="189"/>
      <c r="AX4" s="189"/>
      <c r="AY4" s="195" t="s">
        <v>16</v>
      </c>
      <c r="AZ4" s="193" t="s">
        <v>17</v>
      </c>
      <c r="BA4" s="193"/>
      <c r="BB4" s="193"/>
      <c r="BC4" s="193"/>
      <c r="BD4" s="193"/>
      <c r="BE4" s="193"/>
      <c r="BF4" s="193"/>
      <c r="BG4" s="193"/>
      <c r="BH4" s="193"/>
      <c r="BI4" s="193"/>
      <c r="BJ4" s="193"/>
      <c r="BK4" s="193"/>
      <c r="BL4" s="193"/>
      <c r="BM4" s="193"/>
      <c r="BN4" s="193"/>
      <c r="BO4" s="193"/>
      <c r="BP4" s="193"/>
      <c r="BQ4" s="193"/>
      <c r="BR4" s="193"/>
      <c r="BS4" s="193"/>
      <c r="BT4" s="193"/>
      <c r="BU4" s="193"/>
      <c r="BV4" s="193"/>
      <c r="BW4" s="193"/>
      <c r="BX4" s="193"/>
      <c r="BY4" s="193"/>
      <c r="BZ4" s="193"/>
      <c r="CA4" s="193"/>
      <c r="CB4" s="193"/>
      <c r="CC4" s="193"/>
      <c r="CD4" s="193"/>
      <c r="CE4" s="193"/>
      <c r="CF4" s="193"/>
      <c r="CG4" s="193"/>
      <c r="CH4" s="193"/>
      <c r="CI4" s="193"/>
      <c r="CJ4" s="193"/>
      <c r="CK4" s="193"/>
      <c r="CL4" s="193"/>
      <c r="CM4" s="193"/>
      <c r="CN4" s="193"/>
      <c r="CO4" s="193"/>
      <c r="CP4" s="193"/>
      <c r="CQ4" s="193"/>
      <c r="CR4" s="193"/>
      <c r="CS4" s="193"/>
      <c r="CT4" s="193"/>
      <c r="CU4" s="193"/>
      <c r="CV4" s="193"/>
      <c r="CW4" s="193"/>
      <c r="CX4" s="193"/>
      <c r="CY4" s="193"/>
      <c r="CZ4" s="196" t="s">
        <v>18</v>
      </c>
      <c r="DA4" s="193" t="s">
        <v>19</v>
      </c>
      <c r="DB4" s="193"/>
      <c r="DC4" s="193"/>
      <c r="DD4" s="193"/>
      <c r="DE4" s="193"/>
      <c r="DF4" s="193"/>
      <c r="DG4" s="193"/>
      <c r="DH4" s="193"/>
      <c r="DI4" s="193"/>
      <c r="DJ4" s="193"/>
      <c r="DK4" s="193"/>
      <c r="DL4" s="193"/>
      <c r="DM4" s="193"/>
      <c r="DN4" s="193"/>
      <c r="DO4" s="193"/>
      <c r="DP4" s="193"/>
      <c r="DQ4" s="193"/>
      <c r="DR4" s="193"/>
      <c r="DS4" s="193"/>
      <c r="DT4" s="193"/>
      <c r="DU4" s="193"/>
      <c r="DV4" s="193"/>
      <c r="DW4" s="193"/>
      <c r="DX4" s="193"/>
      <c r="DY4" s="193"/>
      <c r="DZ4" s="193"/>
      <c r="EA4" s="193"/>
      <c r="EB4" s="193"/>
      <c r="EC4" s="193"/>
      <c r="ED4" s="193"/>
      <c r="EE4" s="195" t="s">
        <v>16</v>
      </c>
      <c r="EF4" s="193" t="s">
        <v>20</v>
      </c>
      <c r="EG4" s="193"/>
      <c r="EH4" s="193"/>
      <c r="EI4" s="193"/>
      <c r="EJ4" s="193"/>
      <c r="EK4" s="193"/>
      <c r="EL4" s="193"/>
      <c r="EM4" s="193"/>
      <c r="EN4" s="193"/>
      <c r="EO4" s="193"/>
      <c r="EP4" s="193"/>
      <c r="EQ4" s="193"/>
      <c r="ER4" s="193"/>
      <c r="ES4" s="193"/>
      <c r="ET4" s="193"/>
      <c r="EU4" s="193"/>
      <c r="EV4" s="193"/>
      <c r="EW4" s="193"/>
      <c r="EX4" s="193"/>
      <c r="EY4" s="193"/>
      <c r="EZ4" s="193"/>
      <c r="FA4" s="193"/>
      <c r="FB4" s="193"/>
      <c r="FC4" s="193"/>
      <c r="FD4" s="193"/>
      <c r="FE4" s="193"/>
      <c r="FF4" s="193"/>
      <c r="FG4" s="193"/>
      <c r="FH4" s="193"/>
      <c r="FI4" s="193"/>
      <c r="FJ4" s="195" t="s">
        <v>16</v>
      </c>
      <c r="FK4" s="193" t="s">
        <v>21</v>
      </c>
      <c r="FL4" s="193"/>
      <c r="FM4" s="193"/>
      <c r="FN4" s="193"/>
      <c r="FO4" s="193"/>
      <c r="FP4" s="193"/>
      <c r="FQ4" s="193"/>
      <c r="FR4" s="193"/>
      <c r="FS4" s="193"/>
      <c r="FT4" s="193"/>
      <c r="FU4" s="193"/>
      <c r="FV4" s="193"/>
      <c r="FW4" s="193"/>
      <c r="FX4" s="193"/>
      <c r="FY4" s="193"/>
      <c r="FZ4" s="193"/>
      <c r="GA4" s="193"/>
      <c r="GB4" s="193"/>
      <c r="GC4" s="193"/>
      <c r="GD4" s="193"/>
      <c r="GE4" s="193"/>
      <c r="GF4" s="193"/>
      <c r="GG4" s="193"/>
      <c r="GH4" s="193"/>
      <c r="GI4" s="193"/>
      <c r="GJ4" s="193"/>
      <c r="GK4" s="193"/>
      <c r="GL4" s="193"/>
      <c r="GM4" s="193"/>
      <c r="GN4" s="193"/>
      <c r="GO4" s="195" t="s">
        <v>16</v>
      </c>
      <c r="GP4" s="197" t="s">
        <v>22</v>
      </c>
      <c r="GQ4" s="203" t="s">
        <v>23</v>
      </c>
      <c r="GR4" s="204"/>
      <c r="GS4" s="204"/>
      <c r="GT4" s="204"/>
      <c r="GU4" s="204"/>
      <c r="GV4" s="205"/>
      <c r="GW4" s="206" t="s">
        <v>16</v>
      </c>
      <c r="GX4" s="214"/>
      <c r="GY4" s="214"/>
      <c r="GZ4" s="214"/>
      <c r="HA4" s="214"/>
      <c r="HB4" s="214"/>
      <c r="HC4" s="214"/>
      <c r="HD4" s="214"/>
      <c r="HE4" s="214"/>
      <c r="HF4" s="214"/>
      <c r="HG4" s="214"/>
      <c r="HH4" s="214"/>
      <c r="HI4" s="214"/>
      <c r="HJ4" s="214"/>
      <c r="HK4" s="214"/>
      <c r="HL4" s="214"/>
      <c r="HM4" s="214"/>
      <c r="HN4" s="214"/>
      <c r="HO4" s="214"/>
      <c r="HP4" s="214"/>
      <c r="HQ4" s="214"/>
      <c r="HR4" s="214"/>
      <c r="HS4" s="214"/>
      <c r="HT4" s="214"/>
      <c r="HU4" s="214"/>
      <c r="HV4" s="214"/>
      <c r="HW4" s="214"/>
      <c r="HX4" s="214"/>
      <c r="HY4" s="214"/>
      <c r="HZ4" s="214"/>
      <c r="IA4" s="214"/>
      <c r="IB4" s="214"/>
      <c r="IC4" s="214"/>
      <c r="ID4" s="214"/>
      <c r="IE4" s="214"/>
      <c r="IF4" s="214"/>
      <c r="IG4" s="214"/>
      <c r="IH4" s="214"/>
      <c r="II4" s="214"/>
      <c r="IJ4" s="218"/>
      <c r="IK4" s="228" t="s">
        <v>24</v>
      </c>
      <c r="IL4" s="229"/>
      <c r="IM4" s="229"/>
      <c r="IN4" s="229"/>
      <c r="IO4" s="229"/>
      <c r="IP4" s="229"/>
      <c r="IQ4" s="229"/>
      <c r="IR4" s="229"/>
      <c r="IS4" s="229"/>
      <c r="IT4" s="229"/>
      <c r="IU4" s="229"/>
      <c r="IV4" s="229"/>
      <c r="IW4" s="229"/>
      <c r="IX4" s="230"/>
      <c r="IY4" s="228" t="s">
        <v>25</v>
      </c>
      <c r="IZ4" s="229"/>
      <c r="JA4" s="229"/>
      <c r="JB4" s="229"/>
      <c r="JC4" s="229"/>
      <c r="JD4" s="229"/>
      <c r="JE4" s="229"/>
      <c r="JF4" s="229"/>
      <c r="JG4" s="229"/>
      <c r="JH4" s="229"/>
      <c r="JI4" s="229"/>
      <c r="JJ4" s="230"/>
      <c r="JK4" s="237" t="s">
        <v>26</v>
      </c>
      <c r="JL4" s="237"/>
      <c r="JM4" s="237"/>
      <c r="JN4" s="237"/>
      <c r="JO4" s="237"/>
      <c r="JP4" s="237"/>
      <c r="JQ4" s="237"/>
      <c r="JR4" s="237"/>
      <c r="JS4" s="237"/>
      <c r="JT4" s="237"/>
      <c r="JU4" s="237" t="s">
        <v>27</v>
      </c>
      <c r="JV4" s="234"/>
      <c r="JW4" s="234"/>
      <c r="JX4" s="234"/>
      <c r="JY4" s="234"/>
      <c r="JZ4" s="234"/>
      <c r="KA4" s="234"/>
      <c r="KB4" s="235"/>
      <c r="KC4" s="235"/>
      <c r="KD4" s="234"/>
      <c r="KE4" s="234"/>
      <c r="KF4" s="234"/>
      <c r="KG4" s="234"/>
      <c r="KH4" s="235"/>
      <c r="KI4" s="235"/>
      <c r="KJ4" s="234"/>
      <c r="KK4" s="234"/>
      <c r="KL4" s="236"/>
      <c r="KM4" s="264" t="s">
        <v>28</v>
      </c>
      <c r="KN4" s="265"/>
      <c r="KO4" s="265"/>
      <c r="KP4" s="265"/>
      <c r="KQ4" s="265"/>
      <c r="KR4" s="265"/>
      <c r="KS4" s="265"/>
      <c r="KT4" s="265"/>
      <c r="KU4" s="265"/>
      <c r="KV4" s="266"/>
      <c r="KW4" s="255" t="s">
        <v>29</v>
      </c>
      <c r="KX4" s="255"/>
      <c r="KY4" s="255"/>
      <c r="KZ4" s="255"/>
      <c r="LA4" s="255"/>
      <c r="LB4" s="255"/>
      <c r="LC4" s="238" t="s">
        <v>30</v>
      </c>
      <c r="LD4" s="281"/>
      <c r="LE4" s="268"/>
      <c r="LF4" s="249"/>
      <c r="LG4" s="250"/>
      <c r="LH4" s="250"/>
      <c r="LI4" s="250"/>
      <c r="LJ4" s="250"/>
      <c r="LK4" s="250"/>
      <c r="LL4" s="251"/>
      <c r="LM4" s="276"/>
      <c r="LN4" s="276"/>
      <c r="LO4" s="276"/>
      <c r="LP4" s="276"/>
      <c r="LQ4" s="277"/>
      <c r="LR4" s="252"/>
      <c r="LS4" s="252"/>
      <c r="LT4" s="252"/>
      <c r="LU4" s="252"/>
      <c r="LV4" s="252"/>
      <c r="LW4" s="252"/>
      <c r="LX4" s="252"/>
      <c r="LY4" s="252"/>
      <c r="LZ4" s="252"/>
      <c r="MA4" s="252"/>
      <c r="MB4" s="252"/>
      <c r="MC4" s="252"/>
      <c r="MD4" s="252"/>
      <c r="ME4" s="269"/>
      <c r="MF4" s="268"/>
    </row>
    <row r="5" spans="1:349" s="39" customFormat="1" ht="30.75" customHeight="1">
      <c r="B5" s="187"/>
      <c r="C5" s="188" t="s">
        <v>31</v>
      </c>
      <c r="D5" s="188"/>
      <c r="E5" s="188"/>
      <c r="F5" s="188"/>
      <c r="G5" s="188"/>
      <c r="H5" s="188"/>
      <c r="I5" s="188" t="s">
        <v>32</v>
      </c>
      <c r="J5" s="188"/>
      <c r="K5" s="188"/>
      <c r="L5" s="188"/>
      <c r="M5" s="188"/>
      <c r="N5" s="188"/>
      <c r="O5" s="188" t="s">
        <v>33</v>
      </c>
      <c r="P5" s="188"/>
      <c r="Q5" s="188"/>
      <c r="R5" s="188"/>
      <c r="S5" s="188"/>
      <c r="T5" s="188"/>
      <c r="U5" s="191" t="s">
        <v>34</v>
      </c>
      <c r="V5" s="191"/>
      <c r="W5" s="191"/>
      <c r="X5" s="191"/>
      <c r="Y5" s="191" t="s">
        <v>35</v>
      </c>
      <c r="Z5" s="191"/>
      <c r="AA5" s="191"/>
      <c r="AB5" s="191"/>
      <c r="AC5" s="191" t="s">
        <v>36</v>
      </c>
      <c r="AD5" s="191"/>
      <c r="AE5" s="191"/>
      <c r="AF5" s="191"/>
      <c r="AG5" s="188" t="s">
        <v>31</v>
      </c>
      <c r="AH5" s="188"/>
      <c r="AI5" s="188"/>
      <c r="AJ5" s="188"/>
      <c r="AK5" s="188"/>
      <c r="AL5" s="188"/>
      <c r="AM5" s="188" t="s">
        <v>32</v>
      </c>
      <c r="AN5" s="188"/>
      <c r="AO5" s="188"/>
      <c r="AP5" s="188"/>
      <c r="AQ5" s="188"/>
      <c r="AR5" s="188"/>
      <c r="AS5" s="188" t="s">
        <v>33</v>
      </c>
      <c r="AT5" s="188"/>
      <c r="AU5" s="188"/>
      <c r="AV5" s="188"/>
      <c r="AW5" s="188"/>
      <c r="AX5" s="188"/>
      <c r="AY5" s="195"/>
      <c r="AZ5" s="191" t="s">
        <v>31</v>
      </c>
      <c r="BA5" s="191"/>
      <c r="BB5" s="191"/>
      <c r="BC5" s="191"/>
      <c r="BD5" s="191"/>
      <c r="BE5" s="191"/>
      <c r="BF5" s="191" t="s">
        <v>32</v>
      </c>
      <c r="BG5" s="191"/>
      <c r="BH5" s="191"/>
      <c r="BI5" s="191"/>
      <c r="BJ5" s="191"/>
      <c r="BK5" s="191"/>
      <c r="BL5" s="191" t="s">
        <v>33</v>
      </c>
      <c r="BM5" s="191"/>
      <c r="BN5" s="191"/>
      <c r="BO5" s="191"/>
      <c r="BP5" s="191"/>
      <c r="BQ5" s="191"/>
      <c r="BR5" s="194" t="s">
        <v>14</v>
      </c>
      <c r="BS5" s="194"/>
      <c r="BT5" s="194"/>
      <c r="BU5" s="194"/>
      <c r="BV5" s="194"/>
      <c r="BW5" s="194"/>
      <c r="BX5" s="194"/>
      <c r="BY5" s="194"/>
      <c r="BZ5" s="194"/>
      <c r="CA5" s="194"/>
      <c r="CB5" s="194"/>
      <c r="CC5" s="194"/>
      <c r="CD5" s="194"/>
      <c r="CE5" s="194"/>
      <c r="CF5" s="194"/>
      <c r="CG5" s="194"/>
      <c r="CH5" s="194" t="s">
        <v>37</v>
      </c>
      <c r="CI5" s="194"/>
      <c r="CJ5" s="194"/>
      <c r="CK5" s="194"/>
      <c r="CL5" s="194"/>
      <c r="CM5" s="194"/>
      <c r="CN5" s="194"/>
      <c r="CO5" s="194"/>
      <c r="CP5" s="194"/>
      <c r="CQ5" s="194"/>
      <c r="CR5" s="194"/>
      <c r="CS5" s="194"/>
      <c r="CT5" s="194"/>
      <c r="CU5" s="194"/>
      <c r="CV5" s="194"/>
      <c r="CW5" s="194"/>
      <c r="CX5" s="194"/>
      <c r="CY5" s="194"/>
      <c r="CZ5" s="196"/>
      <c r="DA5" s="191" t="s">
        <v>31</v>
      </c>
      <c r="DB5" s="191"/>
      <c r="DC5" s="191"/>
      <c r="DD5" s="191"/>
      <c r="DE5" s="191"/>
      <c r="DF5" s="191"/>
      <c r="DG5" s="191" t="s">
        <v>32</v>
      </c>
      <c r="DH5" s="191"/>
      <c r="DI5" s="191"/>
      <c r="DJ5" s="191"/>
      <c r="DK5" s="191"/>
      <c r="DL5" s="191"/>
      <c r="DM5" s="191" t="s">
        <v>33</v>
      </c>
      <c r="DN5" s="191"/>
      <c r="DO5" s="191"/>
      <c r="DP5" s="191"/>
      <c r="DQ5" s="191"/>
      <c r="DR5" s="191"/>
      <c r="DS5" s="194" t="s">
        <v>38</v>
      </c>
      <c r="DT5" s="194"/>
      <c r="DU5" s="194"/>
      <c r="DV5" s="194"/>
      <c r="DW5" s="194"/>
      <c r="DX5" s="194"/>
      <c r="DY5" s="194"/>
      <c r="DZ5" s="194"/>
      <c r="EA5" s="194"/>
      <c r="EB5" s="194"/>
      <c r="EC5" s="194"/>
      <c r="ED5" s="194"/>
      <c r="EE5" s="195"/>
      <c r="EF5" s="191" t="s">
        <v>31</v>
      </c>
      <c r="EG5" s="191"/>
      <c r="EH5" s="191"/>
      <c r="EI5" s="191"/>
      <c r="EJ5" s="191"/>
      <c r="EK5" s="191"/>
      <c r="EL5" s="191" t="s">
        <v>32</v>
      </c>
      <c r="EM5" s="191"/>
      <c r="EN5" s="191"/>
      <c r="EO5" s="191"/>
      <c r="EP5" s="191"/>
      <c r="EQ5" s="191"/>
      <c r="ER5" s="191" t="s">
        <v>33</v>
      </c>
      <c r="ES5" s="191"/>
      <c r="ET5" s="191"/>
      <c r="EU5" s="191"/>
      <c r="EV5" s="191"/>
      <c r="EW5" s="191"/>
      <c r="EX5" s="194" t="s">
        <v>38</v>
      </c>
      <c r="EY5" s="194"/>
      <c r="EZ5" s="194"/>
      <c r="FA5" s="194"/>
      <c r="FB5" s="194"/>
      <c r="FC5" s="194"/>
      <c r="FD5" s="194"/>
      <c r="FE5" s="194"/>
      <c r="FF5" s="194"/>
      <c r="FG5" s="194"/>
      <c r="FH5" s="194"/>
      <c r="FI5" s="194"/>
      <c r="FJ5" s="195"/>
      <c r="FK5" s="191" t="s">
        <v>31</v>
      </c>
      <c r="FL5" s="191"/>
      <c r="FM5" s="191"/>
      <c r="FN5" s="191"/>
      <c r="FO5" s="191"/>
      <c r="FP5" s="191"/>
      <c r="FQ5" s="191" t="s">
        <v>32</v>
      </c>
      <c r="FR5" s="191"/>
      <c r="FS5" s="191"/>
      <c r="FT5" s="191"/>
      <c r="FU5" s="191"/>
      <c r="FV5" s="191"/>
      <c r="FW5" s="191" t="s">
        <v>33</v>
      </c>
      <c r="FX5" s="191"/>
      <c r="FY5" s="191"/>
      <c r="FZ5" s="191"/>
      <c r="GA5" s="191"/>
      <c r="GB5" s="191"/>
      <c r="GC5" s="194" t="s">
        <v>38</v>
      </c>
      <c r="GD5" s="194"/>
      <c r="GE5" s="194"/>
      <c r="GF5" s="194"/>
      <c r="GG5" s="194"/>
      <c r="GH5" s="194"/>
      <c r="GI5" s="194"/>
      <c r="GJ5" s="194"/>
      <c r="GK5" s="194"/>
      <c r="GL5" s="194"/>
      <c r="GM5" s="194"/>
      <c r="GN5" s="194"/>
      <c r="GO5" s="195"/>
      <c r="GP5" s="198"/>
      <c r="GQ5" s="208" t="s">
        <v>39</v>
      </c>
      <c r="GR5" s="209"/>
      <c r="GS5" s="209"/>
      <c r="GT5" s="209"/>
      <c r="GU5" s="209"/>
      <c r="GV5" s="210"/>
      <c r="GW5" s="207"/>
      <c r="GX5" s="211" t="s">
        <v>31</v>
      </c>
      <c r="GY5" s="212"/>
      <c r="GZ5" s="212"/>
      <c r="HA5" s="212"/>
      <c r="HB5" s="212"/>
      <c r="HC5" s="213"/>
      <c r="HD5" s="211" t="s">
        <v>32</v>
      </c>
      <c r="HE5" s="212"/>
      <c r="HF5" s="212"/>
      <c r="HG5" s="212"/>
      <c r="HH5" s="212"/>
      <c r="HI5" s="213"/>
      <c r="HJ5" s="211" t="s">
        <v>33</v>
      </c>
      <c r="HK5" s="212"/>
      <c r="HL5" s="212"/>
      <c r="HM5" s="212"/>
      <c r="HN5" s="212"/>
      <c r="HO5" s="213"/>
      <c r="HP5" s="215" t="s">
        <v>16</v>
      </c>
      <c r="HQ5" s="211" t="s">
        <v>31</v>
      </c>
      <c r="HR5" s="212"/>
      <c r="HS5" s="212"/>
      <c r="HT5" s="212"/>
      <c r="HU5" s="212"/>
      <c r="HV5" s="213"/>
      <c r="HW5" s="211" t="s">
        <v>32</v>
      </c>
      <c r="HX5" s="212"/>
      <c r="HY5" s="212"/>
      <c r="HZ5" s="212"/>
      <c r="IA5" s="212"/>
      <c r="IB5" s="213"/>
      <c r="IC5" s="211" t="s">
        <v>33</v>
      </c>
      <c r="ID5" s="212"/>
      <c r="IE5" s="212"/>
      <c r="IF5" s="212"/>
      <c r="IG5" s="212"/>
      <c r="IH5" s="213"/>
      <c r="II5" s="215" t="s">
        <v>16</v>
      </c>
      <c r="IJ5" s="218"/>
      <c r="IK5" s="223" t="s">
        <v>32</v>
      </c>
      <c r="IL5" s="223"/>
      <c r="IM5" s="223"/>
      <c r="IN5" s="224"/>
      <c r="IO5" s="220" t="s">
        <v>33</v>
      </c>
      <c r="IP5" s="220"/>
      <c r="IQ5" s="220"/>
      <c r="IR5" s="220"/>
      <c r="IS5" s="220"/>
      <c r="IT5" s="220"/>
      <c r="IU5" s="222" t="s">
        <v>40</v>
      </c>
      <c r="IV5" s="222"/>
      <c r="IW5" s="222"/>
      <c r="IX5" s="222"/>
      <c r="IY5" s="220" t="s">
        <v>32</v>
      </c>
      <c r="IZ5" s="220"/>
      <c r="JA5" s="220"/>
      <c r="JB5" s="220"/>
      <c r="JC5" s="220"/>
      <c r="JD5" s="220"/>
      <c r="JE5" s="220" t="s">
        <v>33</v>
      </c>
      <c r="JF5" s="220"/>
      <c r="JG5" s="220"/>
      <c r="JH5" s="220"/>
      <c r="JI5" s="220"/>
      <c r="JJ5" s="220"/>
      <c r="JK5" s="223" t="s">
        <v>32</v>
      </c>
      <c r="JL5" s="223"/>
      <c r="JM5" s="223"/>
      <c r="JN5" s="223"/>
      <c r="JO5" s="225" t="s">
        <v>33</v>
      </c>
      <c r="JP5" s="225"/>
      <c r="JQ5" s="240"/>
      <c r="JR5" s="240"/>
      <c r="JS5" s="225"/>
      <c r="JT5" s="225"/>
      <c r="JU5" s="238"/>
      <c r="JV5" s="239" t="s">
        <v>31</v>
      </c>
      <c r="JW5" s="239"/>
      <c r="JX5" s="239"/>
      <c r="JY5" s="239"/>
      <c r="JZ5" s="239" t="s">
        <v>32</v>
      </c>
      <c r="KA5" s="239"/>
      <c r="KB5" s="243"/>
      <c r="KC5" s="243"/>
      <c r="KD5" s="239"/>
      <c r="KE5" s="239"/>
      <c r="KF5" s="239" t="s">
        <v>33</v>
      </c>
      <c r="KG5" s="239"/>
      <c r="KH5" s="243"/>
      <c r="KI5" s="243"/>
      <c r="KJ5" s="239"/>
      <c r="KK5" s="239"/>
      <c r="KL5" s="241" t="s">
        <v>41</v>
      </c>
      <c r="KM5" s="254" t="s">
        <v>31</v>
      </c>
      <c r="KN5" s="254"/>
      <c r="KO5" s="254" t="s">
        <v>32</v>
      </c>
      <c r="KP5" s="254"/>
      <c r="KQ5" s="254" t="s">
        <v>33</v>
      </c>
      <c r="KR5" s="254"/>
      <c r="KS5" s="261" t="s">
        <v>948</v>
      </c>
      <c r="KT5" s="262"/>
      <c r="KU5" s="262"/>
      <c r="KV5" s="263"/>
      <c r="KW5" s="254" t="s">
        <v>31</v>
      </c>
      <c r="KX5" s="254"/>
      <c r="KY5" s="254" t="s">
        <v>32</v>
      </c>
      <c r="KZ5" s="254"/>
      <c r="LA5" s="254" t="s">
        <v>33</v>
      </c>
      <c r="LB5" s="254"/>
      <c r="LC5" s="238"/>
      <c r="LD5" s="281"/>
      <c r="LE5" s="282"/>
      <c r="LF5" s="252" t="s">
        <v>42</v>
      </c>
      <c r="LG5" s="252"/>
      <c r="LH5" s="252"/>
      <c r="LI5" s="253"/>
      <c r="LJ5" s="252" t="s">
        <v>43</v>
      </c>
      <c r="LK5" s="253"/>
      <c r="LL5" s="280" t="s">
        <v>44</v>
      </c>
      <c r="LM5" s="279" t="s">
        <v>45</v>
      </c>
      <c r="LN5" s="278"/>
      <c r="LO5" s="278"/>
      <c r="LP5" s="278"/>
      <c r="LQ5" s="275" t="s">
        <v>44</v>
      </c>
      <c r="LR5" s="273" t="s">
        <v>46</v>
      </c>
      <c r="LS5" s="273"/>
      <c r="LT5" s="273"/>
      <c r="LU5" s="273"/>
      <c r="LV5" s="273"/>
      <c r="LW5" s="273"/>
      <c r="LX5" s="273" t="s">
        <v>47</v>
      </c>
      <c r="LY5" s="273"/>
      <c r="LZ5" s="273"/>
      <c r="MA5" s="273"/>
      <c r="MB5" s="273"/>
      <c r="MC5" s="273"/>
      <c r="MD5" s="270" t="s">
        <v>44</v>
      </c>
      <c r="ME5" s="269"/>
      <c r="MF5" s="268"/>
    </row>
    <row r="6" spans="1:349" s="39" customFormat="1" ht="37.5" customHeight="1">
      <c r="B6" s="187"/>
      <c r="C6" s="188" t="s">
        <v>34</v>
      </c>
      <c r="D6" s="188"/>
      <c r="E6" s="188" t="s">
        <v>35</v>
      </c>
      <c r="F6" s="188"/>
      <c r="G6" s="188" t="s">
        <v>36</v>
      </c>
      <c r="H6" s="188"/>
      <c r="I6" s="188" t="s">
        <v>34</v>
      </c>
      <c r="J6" s="188"/>
      <c r="K6" s="188" t="s">
        <v>35</v>
      </c>
      <c r="L6" s="188"/>
      <c r="M6" s="188" t="s">
        <v>36</v>
      </c>
      <c r="N6" s="188"/>
      <c r="O6" s="188" t="s">
        <v>34</v>
      </c>
      <c r="P6" s="188"/>
      <c r="Q6" s="188" t="s">
        <v>35</v>
      </c>
      <c r="R6" s="188"/>
      <c r="S6" s="188" t="s">
        <v>36</v>
      </c>
      <c r="T6" s="188"/>
      <c r="U6" s="191" t="s">
        <v>31</v>
      </c>
      <c r="V6" s="191"/>
      <c r="W6" s="191" t="s">
        <v>32</v>
      </c>
      <c r="X6" s="191"/>
      <c r="Y6" s="191" t="s">
        <v>31</v>
      </c>
      <c r="Z6" s="191"/>
      <c r="AA6" s="191" t="s">
        <v>32</v>
      </c>
      <c r="AB6" s="191"/>
      <c r="AC6" s="191" t="s">
        <v>31</v>
      </c>
      <c r="AD6" s="191"/>
      <c r="AE6" s="191" t="s">
        <v>32</v>
      </c>
      <c r="AF6" s="191"/>
      <c r="AG6" s="188" t="s">
        <v>34</v>
      </c>
      <c r="AH6" s="188"/>
      <c r="AI6" s="188" t="s">
        <v>35</v>
      </c>
      <c r="AJ6" s="188"/>
      <c r="AK6" s="188" t="s">
        <v>36</v>
      </c>
      <c r="AL6" s="188"/>
      <c r="AM6" s="188" t="s">
        <v>34</v>
      </c>
      <c r="AN6" s="188"/>
      <c r="AO6" s="188" t="s">
        <v>35</v>
      </c>
      <c r="AP6" s="188"/>
      <c r="AQ6" s="188" t="s">
        <v>36</v>
      </c>
      <c r="AR6" s="188"/>
      <c r="AS6" s="188" t="s">
        <v>34</v>
      </c>
      <c r="AT6" s="188"/>
      <c r="AU6" s="188" t="s">
        <v>35</v>
      </c>
      <c r="AV6" s="188"/>
      <c r="AW6" s="188" t="s">
        <v>36</v>
      </c>
      <c r="AX6" s="188"/>
      <c r="AY6" s="195"/>
      <c r="AZ6" s="191" t="s">
        <v>34</v>
      </c>
      <c r="BA6" s="191"/>
      <c r="BB6" s="188" t="s">
        <v>35</v>
      </c>
      <c r="BC6" s="188"/>
      <c r="BD6" s="191" t="s">
        <v>36</v>
      </c>
      <c r="BE6" s="191"/>
      <c r="BF6" s="191" t="s">
        <v>34</v>
      </c>
      <c r="BG6" s="191"/>
      <c r="BH6" s="188" t="s">
        <v>35</v>
      </c>
      <c r="BI6" s="188"/>
      <c r="BJ6" s="191" t="s">
        <v>36</v>
      </c>
      <c r="BK6" s="191"/>
      <c r="BL6" s="191" t="s">
        <v>34</v>
      </c>
      <c r="BM6" s="191"/>
      <c r="BN6" s="188" t="s">
        <v>35</v>
      </c>
      <c r="BO6" s="188"/>
      <c r="BP6" s="191" t="s">
        <v>36</v>
      </c>
      <c r="BQ6" s="191"/>
      <c r="BR6" s="191" t="s">
        <v>48</v>
      </c>
      <c r="BS6" s="191"/>
      <c r="BT6" s="191" t="s">
        <v>49</v>
      </c>
      <c r="BU6" s="191"/>
      <c r="BV6" s="191" t="s">
        <v>50</v>
      </c>
      <c r="BW6" s="191"/>
      <c r="BX6" s="191" t="s">
        <v>51</v>
      </c>
      <c r="BY6" s="191"/>
      <c r="BZ6" s="191" t="s">
        <v>52</v>
      </c>
      <c r="CA6" s="191"/>
      <c r="CB6" s="191" t="s">
        <v>53</v>
      </c>
      <c r="CC6" s="191"/>
      <c r="CD6" s="191" t="s">
        <v>54</v>
      </c>
      <c r="CE6" s="191"/>
      <c r="CF6" s="191" t="s">
        <v>55</v>
      </c>
      <c r="CG6" s="191"/>
      <c r="CH6" s="191" t="s">
        <v>48</v>
      </c>
      <c r="CI6" s="191"/>
      <c r="CJ6" s="191" t="s">
        <v>49</v>
      </c>
      <c r="CK6" s="191"/>
      <c r="CL6" s="191" t="s">
        <v>50</v>
      </c>
      <c r="CM6" s="191"/>
      <c r="CN6" s="191" t="s">
        <v>51</v>
      </c>
      <c r="CO6" s="191"/>
      <c r="CP6" s="191" t="s">
        <v>52</v>
      </c>
      <c r="CQ6" s="191"/>
      <c r="CR6" s="191" t="s">
        <v>53</v>
      </c>
      <c r="CS6" s="191"/>
      <c r="CT6" s="191" t="s">
        <v>56</v>
      </c>
      <c r="CU6" s="191"/>
      <c r="CV6" s="191" t="s">
        <v>54</v>
      </c>
      <c r="CW6" s="191"/>
      <c r="CX6" s="191" t="s">
        <v>55</v>
      </c>
      <c r="CY6" s="191"/>
      <c r="CZ6" s="196"/>
      <c r="DA6" s="191" t="s">
        <v>34</v>
      </c>
      <c r="DB6" s="191"/>
      <c r="DC6" s="188" t="s">
        <v>35</v>
      </c>
      <c r="DD6" s="188"/>
      <c r="DE6" s="191" t="s">
        <v>36</v>
      </c>
      <c r="DF6" s="191"/>
      <c r="DG6" s="191" t="s">
        <v>34</v>
      </c>
      <c r="DH6" s="191"/>
      <c r="DI6" s="188" t="s">
        <v>35</v>
      </c>
      <c r="DJ6" s="188"/>
      <c r="DK6" s="191" t="s">
        <v>36</v>
      </c>
      <c r="DL6" s="191"/>
      <c r="DM6" s="191" t="s">
        <v>34</v>
      </c>
      <c r="DN6" s="191"/>
      <c r="DO6" s="188" t="s">
        <v>35</v>
      </c>
      <c r="DP6" s="188"/>
      <c r="DQ6" s="191" t="s">
        <v>36</v>
      </c>
      <c r="DR6" s="191"/>
      <c r="DS6" s="191" t="s">
        <v>48</v>
      </c>
      <c r="DT6" s="191"/>
      <c r="DU6" s="191" t="s">
        <v>49</v>
      </c>
      <c r="DV6" s="191"/>
      <c r="DW6" s="191" t="s">
        <v>50</v>
      </c>
      <c r="DX6" s="191"/>
      <c r="DY6" s="191" t="s">
        <v>51</v>
      </c>
      <c r="DZ6" s="191"/>
      <c r="EA6" s="191" t="s">
        <v>52</v>
      </c>
      <c r="EB6" s="191"/>
      <c r="EC6" s="191" t="s">
        <v>53</v>
      </c>
      <c r="ED6" s="191"/>
      <c r="EE6" s="195"/>
      <c r="EF6" s="191" t="s">
        <v>34</v>
      </c>
      <c r="EG6" s="191"/>
      <c r="EH6" s="188" t="s">
        <v>35</v>
      </c>
      <c r="EI6" s="188"/>
      <c r="EJ6" s="191" t="s">
        <v>36</v>
      </c>
      <c r="EK6" s="191"/>
      <c r="EL6" s="191" t="s">
        <v>34</v>
      </c>
      <c r="EM6" s="191"/>
      <c r="EN6" s="188" t="s">
        <v>35</v>
      </c>
      <c r="EO6" s="188"/>
      <c r="EP6" s="191" t="s">
        <v>36</v>
      </c>
      <c r="EQ6" s="191"/>
      <c r="ER6" s="191" t="s">
        <v>34</v>
      </c>
      <c r="ES6" s="191"/>
      <c r="ET6" s="188" t="s">
        <v>35</v>
      </c>
      <c r="EU6" s="188"/>
      <c r="EV6" s="191" t="s">
        <v>36</v>
      </c>
      <c r="EW6" s="191"/>
      <c r="EX6" s="191" t="s">
        <v>48</v>
      </c>
      <c r="EY6" s="191"/>
      <c r="EZ6" s="191" t="s">
        <v>49</v>
      </c>
      <c r="FA6" s="191"/>
      <c r="FB6" s="191" t="s">
        <v>50</v>
      </c>
      <c r="FC6" s="191"/>
      <c r="FD6" s="191" t="s">
        <v>51</v>
      </c>
      <c r="FE6" s="191"/>
      <c r="FF6" s="191" t="s">
        <v>52</v>
      </c>
      <c r="FG6" s="191"/>
      <c r="FH6" s="191" t="s">
        <v>53</v>
      </c>
      <c r="FI6" s="191"/>
      <c r="FJ6" s="195"/>
      <c r="FK6" s="191" t="s">
        <v>34</v>
      </c>
      <c r="FL6" s="191"/>
      <c r="FM6" s="188" t="s">
        <v>35</v>
      </c>
      <c r="FN6" s="188"/>
      <c r="FO6" s="191" t="s">
        <v>36</v>
      </c>
      <c r="FP6" s="191"/>
      <c r="FQ6" s="191" t="s">
        <v>34</v>
      </c>
      <c r="FR6" s="191"/>
      <c r="FS6" s="188" t="s">
        <v>35</v>
      </c>
      <c r="FT6" s="188"/>
      <c r="FU6" s="191" t="s">
        <v>36</v>
      </c>
      <c r="FV6" s="191"/>
      <c r="FW6" s="191" t="s">
        <v>34</v>
      </c>
      <c r="FX6" s="191"/>
      <c r="FY6" s="188" t="s">
        <v>35</v>
      </c>
      <c r="FZ6" s="188"/>
      <c r="GA6" s="191" t="s">
        <v>36</v>
      </c>
      <c r="GB6" s="191"/>
      <c r="GC6" s="191" t="s">
        <v>48</v>
      </c>
      <c r="GD6" s="191"/>
      <c r="GE6" s="191" t="s">
        <v>49</v>
      </c>
      <c r="GF6" s="191"/>
      <c r="GG6" s="191" t="s">
        <v>50</v>
      </c>
      <c r="GH6" s="191"/>
      <c r="GI6" s="191" t="s">
        <v>51</v>
      </c>
      <c r="GJ6" s="191"/>
      <c r="GK6" s="191" t="s">
        <v>52</v>
      </c>
      <c r="GL6" s="191"/>
      <c r="GM6" s="191" t="s">
        <v>53</v>
      </c>
      <c r="GN6" s="191"/>
      <c r="GO6" s="195"/>
      <c r="GP6" s="199"/>
      <c r="GQ6" s="201" t="s">
        <v>48</v>
      </c>
      <c r="GR6" s="202"/>
      <c r="GS6" s="201" t="s">
        <v>51</v>
      </c>
      <c r="GT6" s="202"/>
      <c r="GU6" s="201" t="s">
        <v>56</v>
      </c>
      <c r="GV6" s="202"/>
      <c r="GW6" s="207"/>
      <c r="GX6" s="200" t="s">
        <v>34</v>
      </c>
      <c r="GY6" s="200"/>
      <c r="GZ6" s="200" t="s">
        <v>35</v>
      </c>
      <c r="HA6" s="200"/>
      <c r="HB6" s="200" t="s">
        <v>36</v>
      </c>
      <c r="HC6" s="200"/>
      <c r="HD6" s="200" t="s">
        <v>34</v>
      </c>
      <c r="HE6" s="200"/>
      <c r="HF6" s="200" t="s">
        <v>35</v>
      </c>
      <c r="HG6" s="200"/>
      <c r="HH6" s="200" t="s">
        <v>36</v>
      </c>
      <c r="HI6" s="200"/>
      <c r="HJ6" s="200" t="s">
        <v>34</v>
      </c>
      <c r="HK6" s="200"/>
      <c r="HL6" s="200" t="s">
        <v>35</v>
      </c>
      <c r="HM6" s="200"/>
      <c r="HN6" s="200" t="s">
        <v>36</v>
      </c>
      <c r="HO6" s="200"/>
      <c r="HP6" s="216"/>
      <c r="HQ6" s="200" t="s">
        <v>34</v>
      </c>
      <c r="HR6" s="200"/>
      <c r="HS6" s="200" t="s">
        <v>35</v>
      </c>
      <c r="HT6" s="200"/>
      <c r="HU6" s="200" t="s">
        <v>36</v>
      </c>
      <c r="HV6" s="200"/>
      <c r="HW6" s="200" t="s">
        <v>34</v>
      </c>
      <c r="HX6" s="200"/>
      <c r="HY6" s="200" t="s">
        <v>35</v>
      </c>
      <c r="HZ6" s="200"/>
      <c r="IA6" s="200" t="s">
        <v>36</v>
      </c>
      <c r="IB6" s="200"/>
      <c r="IC6" s="200" t="s">
        <v>34</v>
      </c>
      <c r="ID6" s="200"/>
      <c r="IE6" s="200" t="s">
        <v>35</v>
      </c>
      <c r="IF6" s="200"/>
      <c r="IG6" s="200" t="s">
        <v>36</v>
      </c>
      <c r="IH6" s="200"/>
      <c r="II6" s="216"/>
      <c r="IJ6" s="218"/>
      <c r="IK6" s="223" t="s">
        <v>34</v>
      </c>
      <c r="IL6" s="223"/>
      <c r="IM6" s="225" t="s">
        <v>36</v>
      </c>
      <c r="IN6" s="225"/>
      <c r="IO6" s="219" t="s">
        <v>34</v>
      </c>
      <c r="IP6" s="219"/>
      <c r="IQ6" s="219" t="s">
        <v>35</v>
      </c>
      <c r="IR6" s="219"/>
      <c r="IS6" s="219" t="s">
        <v>36</v>
      </c>
      <c r="IT6" s="219"/>
      <c r="IU6" s="222" t="s">
        <v>57</v>
      </c>
      <c r="IV6" s="222"/>
      <c r="IW6" s="221" t="s">
        <v>58</v>
      </c>
      <c r="IX6" s="221"/>
      <c r="IY6" s="219" t="s">
        <v>34</v>
      </c>
      <c r="IZ6" s="219"/>
      <c r="JA6" s="219" t="s">
        <v>35</v>
      </c>
      <c r="JB6" s="219"/>
      <c r="JC6" s="219" t="s">
        <v>36</v>
      </c>
      <c r="JD6" s="219"/>
      <c r="JE6" s="219" t="s">
        <v>34</v>
      </c>
      <c r="JF6" s="219"/>
      <c r="JG6" s="219" t="s">
        <v>35</v>
      </c>
      <c r="JH6" s="219"/>
      <c r="JI6" s="219" t="s">
        <v>36</v>
      </c>
      <c r="JJ6" s="219"/>
      <c r="JK6" s="223" t="s">
        <v>34</v>
      </c>
      <c r="JL6" s="223"/>
      <c r="JM6" s="225" t="s">
        <v>36</v>
      </c>
      <c r="JN6" s="225"/>
      <c r="JO6" s="225" t="s">
        <v>34</v>
      </c>
      <c r="JP6" s="225"/>
      <c r="JQ6" s="219" t="s">
        <v>35</v>
      </c>
      <c r="JR6" s="219"/>
      <c r="JS6" s="225" t="s">
        <v>36</v>
      </c>
      <c r="JT6" s="225"/>
      <c r="JU6" s="238"/>
      <c r="JV6" s="239" t="s">
        <v>59</v>
      </c>
      <c r="JW6" s="239"/>
      <c r="JX6" s="239" t="s">
        <v>60</v>
      </c>
      <c r="JY6" s="239"/>
      <c r="JZ6" s="239" t="s">
        <v>59</v>
      </c>
      <c r="KA6" s="239"/>
      <c r="KB6" s="219" t="s">
        <v>35</v>
      </c>
      <c r="KC6" s="219"/>
      <c r="KD6" s="239" t="s">
        <v>60</v>
      </c>
      <c r="KE6" s="239"/>
      <c r="KF6" s="239" t="s">
        <v>59</v>
      </c>
      <c r="KG6" s="239"/>
      <c r="KH6" s="219" t="s">
        <v>35</v>
      </c>
      <c r="KI6" s="219"/>
      <c r="KJ6" s="239" t="s">
        <v>60</v>
      </c>
      <c r="KK6" s="239"/>
      <c r="KL6" s="242"/>
      <c r="KM6" s="256" t="s">
        <v>34</v>
      </c>
      <c r="KN6" s="256"/>
      <c r="KO6" s="256"/>
      <c r="KP6" s="256"/>
      <c r="KQ6" s="256"/>
      <c r="KR6" s="256"/>
      <c r="KS6" s="257" t="s">
        <v>61</v>
      </c>
      <c r="KT6" s="257"/>
      <c r="KU6" s="257" t="s">
        <v>32</v>
      </c>
      <c r="KV6" s="257"/>
      <c r="KW6" s="256" t="s">
        <v>34</v>
      </c>
      <c r="KX6" s="256"/>
      <c r="KY6" s="256"/>
      <c r="KZ6" s="256"/>
      <c r="LA6" s="256"/>
      <c r="LB6" s="256"/>
      <c r="LC6" s="238"/>
      <c r="LD6" s="281"/>
      <c r="LE6" s="268"/>
      <c r="LF6" s="244" t="s">
        <v>62</v>
      </c>
      <c r="LG6" s="245"/>
      <c r="LH6" s="244" t="s">
        <v>36</v>
      </c>
      <c r="LI6" s="245"/>
      <c r="LJ6" s="40"/>
      <c r="LK6" s="150" t="s">
        <v>977</v>
      </c>
      <c r="LL6" s="280"/>
      <c r="LM6" s="279" t="s">
        <v>63</v>
      </c>
      <c r="LN6" s="278"/>
      <c r="LO6" s="278" t="s">
        <v>64</v>
      </c>
      <c r="LP6" s="278"/>
      <c r="LQ6" s="275"/>
      <c r="LR6" s="272" t="s">
        <v>31</v>
      </c>
      <c r="LS6" s="272"/>
      <c r="LT6" s="272" t="s">
        <v>32</v>
      </c>
      <c r="LU6" s="272"/>
      <c r="LV6" s="272" t="s">
        <v>33</v>
      </c>
      <c r="LW6" s="272"/>
      <c r="LX6" s="272" t="s">
        <v>31</v>
      </c>
      <c r="LY6" s="272"/>
      <c r="LZ6" s="272" t="s">
        <v>32</v>
      </c>
      <c r="MA6" s="272"/>
      <c r="MB6" s="272" t="s">
        <v>33</v>
      </c>
      <c r="MC6" s="272"/>
      <c r="MD6" s="271"/>
      <c r="ME6" s="269"/>
      <c r="MF6" s="268"/>
    </row>
    <row r="7" spans="1:349" s="39" customFormat="1" ht="33.75">
      <c r="B7" s="41">
        <v>1</v>
      </c>
      <c r="C7" s="42">
        <v>2</v>
      </c>
      <c r="D7" s="43" t="s">
        <v>65</v>
      </c>
      <c r="E7" s="42">
        <v>4</v>
      </c>
      <c r="F7" s="43" t="s">
        <v>66</v>
      </c>
      <c r="G7" s="42">
        <v>6</v>
      </c>
      <c r="H7" s="43" t="s">
        <v>67</v>
      </c>
      <c r="I7" s="43">
        <v>8</v>
      </c>
      <c r="J7" s="43" t="s">
        <v>68</v>
      </c>
      <c r="K7" s="43">
        <v>10</v>
      </c>
      <c r="L7" s="43" t="s">
        <v>69</v>
      </c>
      <c r="M7" s="43">
        <v>12</v>
      </c>
      <c r="N7" s="43" t="s">
        <v>70</v>
      </c>
      <c r="O7" s="43">
        <v>14</v>
      </c>
      <c r="P7" s="43" t="s">
        <v>71</v>
      </c>
      <c r="Q7" s="43">
        <v>16</v>
      </c>
      <c r="R7" s="43" t="s">
        <v>72</v>
      </c>
      <c r="S7" s="43">
        <v>18</v>
      </c>
      <c r="T7" s="43" t="s">
        <v>73</v>
      </c>
      <c r="U7" s="43">
        <v>20</v>
      </c>
      <c r="V7" s="43" t="s">
        <v>74</v>
      </c>
      <c r="W7" s="43">
        <v>22</v>
      </c>
      <c r="X7" s="43" t="s">
        <v>75</v>
      </c>
      <c r="Y7" s="43">
        <v>24</v>
      </c>
      <c r="Z7" s="43" t="s">
        <v>76</v>
      </c>
      <c r="AA7" s="43">
        <v>26</v>
      </c>
      <c r="AB7" s="43" t="s">
        <v>77</v>
      </c>
      <c r="AC7" s="43">
        <v>28</v>
      </c>
      <c r="AD7" s="43" t="s">
        <v>78</v>
      </c>
      <c r="AE7" s="43">
        <v>30</v>
      </c>
      <c r="AF7" s="43" t="s">
        <v>79</v>
      </c>
      <c r="AG7" s="43">
        <v>32</v>
      </c>
      <c r="AH7" s="43" t="s">
        <v>80</v>
      </c>
      <c r="AI7" s="43">
        <v>34</v>
      </c>
      <c r="AJ7" s="43" t="s">
        <v>81</v>
      </c>
      <c r="AK7" s="43">
        <v>36</v>
      </c>
      <c r="AL7" s="43" t="s">
        <v>82</v>
      </c>
      <c r="AM7" s="43">
        <v>38</v>
      </c>
      <c r="AN7" s="43" t="s">
        <v>83</v>
      </c>
      <c r="AO7" s="43">
        <v>40</v>
      </c>
      <c r="AP7" s="43" t="s">
        <v>84</v>
      </c>
      <c r="AQ7" s="43">
        <v>42</v>
      </c>
      <c r="AR7" s="43" t="s">
        <v>85</v>
      </c>
      <c r="AS7" s="43">
        <v>44</v>
      </c>
      <c r="AT7" s="43" t="s">
        <v>86</v>
      </c>
      <c r="AU7" s="43">
        <v>46</v>
      </c>
      <c r="AV7" s="43" t="s">
        <v>87</v>
      </c>
      <c r="AW7" s="43">
        <v>48</v>
      </c>
      <c r="AX7" s="43" t="s">
        <v>88</v>
      </c>
      <c r="AY7" s="43">
        <v>50</v>
      </c>
      <c r="AZ7" s="43">
        <v>51</v>
      </c>
      <c r="BA7" s="43" t="s">
        <v>89</v>
      </c>
      <c r="BB7" s="43">
        <v>53</v>
      </c>
      <c r="BC7" s="43" t="s">
        <v>90</v>
      </c>
      <c r="BD7" s="43">
        <v>55</v>
      </c>
      <c r="BE7" s="43" t="s">
        <v>91</v>
      </c>
      <c r="BF7" s="43">
        <v>57</v>
      </c>
      <c r="BG7" s="43" t="s">
        <v>92</v>
      </c>
      <c r="BH7" s="43">
        <v>59</v>
      </c>
      <c r="BI7" s="43" t="s">
        <v>93</v>
      </c>
      <c r="BJ7" s="43">
        <v>61</v>
      </c>
      <c r="BK7" s="43" t="s">
        <v>94</v>
      </c>
      <c r="BL7" s="43">
        <v>63</v>
      </c>
      <c r="BM7" s="43" t="s">
        <v>95</v>
      </c>
      <c r="BN7" s="43">
        <v>65</v>
      </c>
      <c r="BO7" s="43" t="s">
        <v>96</v>
      </c>
      <c r="BP7" s="43">
        <v>67</v>
      </c>
      <c r="BQ7" s="43" t="s">
        <v>97</v>
      </c>
      <c r="BR7" s="43">
        <v>69</v>
      </c>
      <c r="BS7" s="43" t="s">
        <v>98</v>
      </c>
      <c r="BT7" s="43">
        <v>71</v>
      </c>
      <c r="BU7" s="43" t="s">
        <v>99</v>
      </c>
      <c r="BV7" s="43">
        <v>73</v>
      </c>
      <c r="BW7" s="43" t="s">
        <v>100</v>
      </c>
      <c r="BX7" s="43">
        <v>75</v>
      </c>
      <c r="BY7" s="43" t="s">
        <v>101</v>
      </c>
      <c r="BZ7" s="43">
        <v>77</v>
      </c>
      <c r="CA7" s="43" t="s">
        <v>102</v>
      </c>
      <c r="CB7" s="43">
        <v>79</v>
      </c>
      <c r="CC7" s="43" t="s">
        <v>103</v>
      </c>
      <c r="CD7" s="43">
        <v>81</v>
      </c>
      <c r="CE7" s="43" t="s">
        <v>104</v>
      </c>
      <c r="CF7" s="43">
        <v>83</v>
      </c>
      <c r="CG7" s="43" t="s">
        <v>105</v>
      </c>
      <c r="CH7" s="43">
        <v>85</v>
      </c>
      <c r="CI7" s="43" t="s">
        <v>106</v>
      </c>
      <c r="CJ7" s="43">
        <v>87</v>
      </c>
      <c r="CK7" s="43" t="s">
        <v>107</v>
      </c>
      <c r="CL7" s="43">
        <v>89</v>
      </c>
      <c r="CM7" s="43" t="s">
        <v>108</v>
      </c>
      <c r="CN7" s="43">
        <v>91</v>
      </c>
      <c r="CO7" s="43" t="s">
        <v>109</v>
      </c>
      <c r="CP7" s="43">
        <v>93</v>
      </c>
      <c r="CQ7" s="43" t="s">
        <v>110</v>
      </c>
      <c r="CR7" s="43">
        <v>95</v>
      </c>
      <c r="CS7" s="43" t="s">
        <v>111</v>
      </c>
      <c r="CT7" s="43">
        <v>97</v>
      </c>
      <c r="CU7" s="43" t="s">
        <v>112</v>
      </c>
      <c r="CV7" s="43">
        <v>99</v>
      </c>
      <c r="CW7" s="43" t="s">
        <v>113</v>
      </c>
      <c r="CX7" s="43">
        <v>101</v>
      </c>
      <c r="CY7" s="43" t="s">
        <v>114</v>
      </c>
      <c r="CZ7" s="43">
        <v>103</v>
      </c>
      <c r="DA7" s="44">
        <v>104</v>
      </c>
      <c r="DB7" s="44" t="s">
        <v>115</v>
      </c>
      <c r="DC7" s="44">
        <v>106</v>
      </c>
      <c r="DD7" s="44" t="s">
        <v>116</v>
      </c>
      <c r="DE7" s="44">
        <v>108</v>
      </c>
      <c r="DF7" s="44" t="s">
        <v>117</v>
      </c>
      <c r="DG7" s="43">
        <v>110</v>
      </c>
      <c r="DH7" s="44" t="s">
        <v>118</v>
      </c>
      <c r="DI7" s="43">
        <v>112</v>
      </c>
      <c r="DJ7" s="44" t="s">
        <v>119</v>
      </c>
      <c r="DK7" s="43">
        <v>114</v>
      </c>
      <c r="DL7" s="44" t="s">
        <v>120</v>
      </c>
      <c r="DM7" s="43">
        <v>116</v>
      </c>
      <c r="DN7" s="44" t="s">
        <v>121</v>
      </c>
      <c r="DO7" s="43">
        <v>118</v>
      </c>
      <c r="DP7" s="44" t="s">
        <v>122</v>
      </c>
      <c r="DQ7" s="43">
        <v>120</v>
      </c>
      <c r="DR7" s="44" t="s">
        <v>123</v>
      </c>
      <c r="DS7" s="43">
        <v>122</v>
      </c>
      <c r="DT7" s="44" t="s">
        <v>124</v>
      </c>
      <c r="DU7" s="43">
        <v>124</v>
      </c>
      <c r="DV7" s="44" t="s">
        <v>125</v>
      </c>
      <c r="DW7" s="43">
        <v>126</v>
      </c>
      <c r="DX7" s="44" t="s">
        <v>126</v>
      </c>
      <c r="DY7" s="43">
        <v>128</v>
      </c>
      <c r="DZ7" s="44" t="s">
        <v>127</v>
      </c>
      <c r="EA7" s="43">
        <v>130</v>
      </c>
      <c r="EB7" s="43" t="s">
        <v>128</v>
      </c>
      <c r="EC7" s="43">
        <v>132</v>
      </c>
      <c r="ED7" s="43" t="s">
        <v>129</v>
      </c>
      <c r="EE7" s="43">
        <v>134</v>
      </c>
      <c r="EF7" s="44">
        <v>104</v>
      </c>
      <c r="EG7" s="44" t="s">
        <v>115</v>
      </c>
      <c r="EH7" s="44">
        <v>106</v>
      </c>
      <c r="EI7" s="44" t="s">
        <v>116</v>
      </c>
      <c r="EJ7" s="44">
        <v>108</v>
      </c>
      <c r="EK7" s="44" t="s">
        <v>117</v>
      </c>
      <c r="EL7" s="43">
        <v>110</v>
      </c>
      <c r="EM7" s="44" t="s">
        <v>118</v>
      </c>
      <c r="EN7" s="43">
        <v>112</v>
      </c>
      <c r="EO7" s="44" t="s">
        <v>119</v>
      </c>
      <c r="EP7" s="43">
        <v>114</v>
      </c>
      <c r="EQ7" s="44" t="s">
        <v>120</v>
      </c>
      <c r="ER7" s="43">
        <v>116</v>
      </c>
      <c r="ES7" s="44" t="s">
        <v>121</v>
      </c>
      <c r="ET7" s="43">
        <v>118</v>
      </c>
      <c r="EU7" s="44" t="s">
        <v>122</v>
      </c>
      <c r="EV7" s="43">
        <v>120</v>
      </c>
      <c r="EW7" s="44" t="s">
        <v>123</v>
      </c>
      <c r="EX7" s="43">
        <v>122</v>
      </c>
      <c r="EY7" s="44" t="s">
        <v>124</v>
      </c>
      <c r="EZ7" s="43">
        <v>124</v>
      </c>
      <c r="FA7" s="44" t="s">
        <v>125</v>
      </c>
      <c r="FB7" s="43">
        <v>126</v>
      </c>
      <c r="FC7" s="44" t="s">
        <v>126</v>
      </c>
      <c r="FD7" s="43">
        <v>128</v>
      </c>
      <c r="FE7" s="44" t="s">
        <v>127</v>
      </c>
      <c r="FF7" s="43">
        <v>130</v>
      </c>
      <c r="FG7" s="43" t="s">
        <v>128</v>
      </c>
      <c r="FH7" s="43">
        <v>132</v>
      </c>
      <c r="FI7" s="43" t="s">
        <v>129</v>
      </c>
      <c r="FJ7" s="43">
        <v>140</v>
      </c>
      <c r="FK7" s="44">
        <v>104</v>
      </c>
      <c r="FL7" s="44" t="s">
        <v>115</v>
      </c>
      <c r="FM7" s="44">
        <v>106</v>
      </c>
      <c r="FN7" s="44" t="s">
        <v>116</v>
      </c>
      <c r="FO7" s="44">
        <v>108</v>
      </c>
      <c r="FP7" s="44" t="s">
        <v>117</v>
      </c>
      <c r="FQ7" s="43">
        <v>110</v>
      </c>
      <c r="FR7" s="44" t="s">
        <v>118</v>
      </c>
      <c r="FS7" s="43">
        <v>112</v>
      </c>
      <c r="FT7" s="44" t="s">
        <v>119</v>
      </c>
      <c r="FU7" s="43">
        <v>114</v>
      </c>
      <c r="FV7" s="44" t="s">
        <v>120</v>
      </c>
      <c r="FW7" s="43">
        <v>116</v>
      </c>
      <c r="FX7" s="44" t="s">
        <v>121</v>
      </c>
      <c r="FY7" s="43">
        <v>118</v>
      </c>
      <c r="FZ7" s="44" t="s">
        <v>122</v>
      </c>
      <c r="GA7" s="43">
        <v>120</v>
      </c>
      <c r="GB7" s="44" t="s">
        <v>123</v>
      </c>
      <c r="GC7" s="43">
        <v>122</v>
      </c>
      <c r="GD7" s="44" t="s">
        <v>124</v>
      </c>
      <c r="GE7" s="43">
        <v>124</v>
      </c>
      <c r="GF7" s="44" t="s">
        <v>125</v>
      </c>
      <c r="GG7" s="43">
        <v>126</v>
      </c>
      <c r="GH7" s="44" t="s">
        <v>126</v>
      </c>
      <c r="GI7" s="43">
        <v>128</v>
      </c>
      <c r="GJ7" s="44" t="s">
        <v>127</v>
      </c>
      <c r="GK7" s="43">
        <v>130</v>
      </c>
      <c r="GL7" s="43" t="s">
        <v>128</v>
      </c>
      <c r="GM7" s="43">
        <v>132</v>
      </c>
      <c r="GN7" s="43" t="s">
        <v>129</v>
      </c>
      <c r="GO7" s="43">
        <v>133</v>
      </c>
      <c r="GP7" s="43">
        <v>133</v>
      </c>
      <c r="GQ7" s="45">
        <v>134</v>
      </c>
      <c r="GR7" s="45" t="s">
        <v>130</v>
      </c>
      <c r="GS7" s="45">
        <v>136</v>
      </c>
      <c r="GT7" s="45" t="s">
        <v>131</v>
      </c>
      <c r="GU7" s="45">
        <v>138</v>
      </c>
      <c r="GV7" s="45" t="s">
        <v>132</v>
      </c>
      <c r="GW7" s="45">
        <v>140</v>
      </c>
      <c r="GX7" s="46">
        <v>141</v>
      </c>
      <c r="GY7" s="46" t="s">
        <v>133</v>
      </c>
      <c r="GZ7" s="46">
        <v>143</v>
      </c>
      <c r="HA7" s="46" t="s">
        <v>134</v>
      </c>
      <c r="HB7" s="46">
        <v>145</v>
      </c>
      <c r="HC7" s="46" t="s">
        <v>135</v>
      </c>
      <c r="HD7" s="46">
        <v>147</v>
      </c>
      <c r="HE7" s="46" t="s">
        <v>136</v>
      </c>
      <c r="HF7" s="46">
        <v>149</v>
      </c>
      <c r="HG7" s="46" t="s">
        <v>137</v>
      </c>
      <c r="HH7" s="47">
        <v>149.1</v>
      </c>
      <c r="HI7" s="46" t="s">
        <v>138</v>
      </c>
      <c r="HJ7" s="47" t="s">
        <v>139</v>
      </c>
      <c r="HK7" s="46" t="s">
        <v>140</v>
      </c>
      <c r="HL7" s="47" t="s">
        <v>141</v>
      </c>
      <c r="HM7" s="46" t="s">
        <v>142</v>
      </c>
      <c r="HN7" s="47" t="s">
        <v>143</v>
      </c>
      <c r="HO7" s="46" t="s">
        <v>144</v>
      </c>
      <c r="HP7" s="46">
        <v>140</v>
      </c>
      <c r="HQ7" s="46" t="s">
        <v>145</v>
      </c>
      <c r="HR7" s="46">
        <v>142</v>
      </c>
      <c r="HS7" s="46">
        <v>143</v>
      </c>
      <c r="HT7" s="46" t="s">
        <v>134</v>
      </c>
      <c r="HU7" s="46">
        <v>145</v>
      </c>
      <c r="HV7" s="46" t="s">
        <v>135</v>
      </c>
      <c r="HW7" s="46">
        <v>147</v>
      </c>
      <c r="HX7" s="46" t="s">
        <v>136</v>
      </c>
      <c r="HY7" s="46">
        <v>149</v>
      </c>
      <c r="HZ7" s="46" t="s">
        <v>137</v>
      </c>
      <c r="IA7" s="47">
        <v>149.1</v>
      </c>
      <c r="IB7" s="46" t="s">
        <v>138</v>
      </c>
      <c r="IC7" s="47" t="s">
        <v>139</v>
      </c>
      <c r="ID7" s="46" t="s">
        <v>140</v>
      </c>
      <c r="IE7" s="47" t="s">
        <v>141</v>
      </c>
      <c r="IF7" s="46" t="s">
        <v>142</v>
      </c>
      <c r="IG7" s="47" t="s">
        <v>143</v>
      </c>
      <c r="IH7" s="46" t="s">
        <v>144</v>
      </c>
      <c r="II7" s="46">
        <v>151</v>
      </c>
      <c r="IJ7" s="46">
        <v>152</v>
      </c>
      <c r="IK7" s="45">
        <v>153</v>
      </c>
      <c r="IL7" s="45" t="s">
        <v>146</v>
      </c>
      <c r="IM7" s="45">
        <v>155</v>
      </c>
      <c r="IN7" s="45" t="s">
        <v>147</v>
      </c>
      <c r="IO7" s="48">
        <v>157</v>
      </c>
      <c r="IP7" s="48" t="s">
        <v>148</v>
      </c>
      <c r="IQ7" s="48">
        <v>159</v>
      </c>
      <c r="IR7" s="48" t="s">
        <v>149</v>
      </c>
      <c r="IS7" s="48">
        <v>161</v>
      </c>
      <c r="IT7" s="48" t="s">
        <v>150</v>
      </c>
      <c r="IU7" s="48">
        <v>163</v>
      </c>
      <c r="IV7" s="48" t="s">
        <v>151</v>
      </c>
      <c r="IW7" s="48">
        <v>165</v>
      </c>
      <c r="IX7" s="48" t="s">
        <v>152</v>
      </c>
      <c r="IY7" s="48">
        <v>167</v>
      </c>
      <c r="IZ7" s="48" t="s">
        <v>153</v>
      </c>
      <c r="JA7" s="48">
        <v>169</v>
      </c>
      <c r="JB7" s="48" t="s">
        <v>154</v>
      </c>
      <c r="JC7" s="45">
        <v>171</v>
      </c>
      <c r="JD7" s="48" t="s">
        <v>155</v>
      </c>
      <c r="JE7" s="48">
        <v>173</v>
      </c>
      <c r="JF7" s="48" t="s">
        <v>156</v>
      </c>
      <c r="JG7" s="48">
        <v>176</v>
      </c>
      <c r="JH7" s="48" t="s">
        <v>157</v>
      </c>
      <c r="JI7" s="48">
        <v>178</v>
      </c>
      <c r="JJ7" s="48" t="s">
        <v>158</v>
      </c>
      <c r="JK7" s="48">
        <v>180</v>
      </c>
      <c r="JL7" s="48" t="s">
        <v>159</v>
      </c>
      <c r="JM7" s="48">
        <v>182</v>
      </c>
      <c r="JN7" s="48" t="s">
        <v>160</v>
      </c>
      <c r="JO7" s="48">
        <v>184</v>
      </c>
      <c r="JP7" s="48" t="s">
        <v>161</v>
      </c>
      <c r="JQ7" s="48">
        <v>186</v>
      </c>
      <c r="JR7" s="48" t="s">
        <v>162</v>
      </c>
      <c r="JS7" s="45">
        <v>188</v>
      </c>
      <c r="JT7" s="48" t="s">
        <v>930</v>
      </c>
      <c r="JU7" s="45">
        <v>190</v>
      </c>
      <c r="JV7" s="45">
        <v>191</v>
      </c>
      <c r="JW7" s="48" t="s">
        <v>164</v>
      </c>
      <c r="JX7" s="48">
        <v>193</v>
      </c>
      <c r="JY7" s="48" t="s">
        <v>165</v>
      </c>
      <c r="JZ7" s="49" t="s">
        <v>166</v>
      </c>
      <c r="KA7" s="48" t="s">
        <v>167</v>
      </c>
      <c r="KB7" s="48">
        <v>197</v>
      </c>
      <c r="KC7" s="48" t="s">
        <v>168</v>
      </c>
      <c r="KD7" s="49" t="s">
        <v>166</v>
      </c>
      <c r="KE7" s="48" t="s">
        <v>167</v>
      </c>
      <c r="KF7" s="48">
        <v>197</v>
      </c>
      <c r="KG7" s="48" t="s">
        <v>168</v>
      </c>
      <c r="KH7" s="48">
        <v>199</v>
      </c>
      <c r="KI7" s="48" t="s">
        <v>169</v>
      </c>
      <c r="KJ7" s="48">
        <v>201</v>
      </c>
      <c r="KK7" s="48" t="s">
        <v>931</v>
      </c>
      <c r="KL7" s="48">
        <v>203</v>
      </c>
      <c r="KM7" s="48">
        <v>204</v>
      </c>
      <c r="KN7" s="48" t="s">
        <v>932</v>
      </c>
      <c r="KO7" s="48">
        <v>206</v>
      </c>
      <c r="KP7" s="48" t="s">
        <v>933</v>
      </c>
      <c r="KQ7" s="48">
        <v>208</v>
      </c>
      <c r="KR7" s="48" t="s">
        <v>934</v>
      </c>
      <c r="KS7" s="48">
        <v>210</v>
      </c>
      <c r="KT7" s="48" t="s">
        <v>935</v>
      </c>
      <c r="KU7" s="48">
        <v>212</v>
      </c>
      <c r="KV7" s="48" t="s">
        <v>936</v>
      </c>
      <c r="KW7" s="48">
        <v>214</v>
      </c>
      <c r="KX7" s="48" t="s">
        <v>937</v>
      </c>
      <c r="KY7" s="48">
        <v>216</v>
      </c>
      <c r="KZ7" s="48" t="s">
        <v>938</v>
      </c>
      <c r="LA7" s="48">
        <v>218</v>
      </c>
      <c r="LB7" s="48" t="s">
        <v>465</v>
      </c>
      <c r="LC7" s="48">
        <v>220</v>
      </c>
      <c r="LD7" s="48">
        <v>218</v>
      </c>
      <c r="LE7" s="48">
        <v>221</v>
      </c>
      <c r="LF7" s="48">
        <v>222</v>
      </c>
      <c r="LG7" s="48">
        <v>223</v>
      </c>
      <c r="LH7" s="48">
        <v>224</v>
      </c>
      <c r="LI7" s="48">
        <v>225</v>
      </c>
      <c r="LJ7" s="48">
        <v>226</v>
      </c>
      <c r="LK7" s="151">
        <v>227</v>
      </c>
      <c r="LL7" s="153">
        <v>228</v>
      </c>
      <c r="LM7" s="152">
        <f t="shared" ref="LM7" si="0">LL7 + 1</f>
        <v>229</v>
      </c>
      <c r="LN7" s="48">
        <f t="shared" ref="LN7" si="1">LM7 + 1</f>
        <v>230</v>
      </c>
      <c r="LO7" s="48">
        <f t="shared" ref="LO7" si="2">LN7 + 1</f>
        <v>231</v>
      </c>
      <c r="LP7" s="48">
        <f t="shared" ref="LP7" si="3">LO7 + 1</f>
        <v>232</v>
      </c>
      <c r="LQ7" s="48">
        <f t="shared" ref="LQ7" si="4">LP7 + 1</f>
        <v>233</v>
      </c>
      <c r="LR7" s="48">
        <f t="shared" ref="LR7" si="5">LQ7 + 1</f>
        <v>234</v>
      </c>
      <c r="LS7" s="48">
        <f t="shared" ref="LS7" si="6">LR7 + 1</f>
        <v>235</v>
      </c>
      <c r="LT7" s="48">
        <f t="shared" ref="LT7" si="7">LS7 + 1</f>
        <v>236</v>
      </c>
      <c r="LU7" s="48">
        <f t="shared" ref="LU7" si="8">LT7 + 1</f>
        <v>237</v>
      </c>
      <c r="LV7" s="48">
        <f t="shared" ref="LV7" si="9">LU7 + 1</f>
        <v>238</v>
      </c>
      <c r="LW7" s="48">
        <f t="shared" ref="LW7:ME7" si="10">LV7 + 1</f>
        <v>239</v>
      </c>
      <c r="LX7" s="48">
        <f t="shared" si="10"/>
        <v>240</v>
      </c>
      <c r="LY7" s="48">
        <f t="shared" si="10"/>
        <v>241</v>
      </c>
      <c r="LZ7" s="48">
        <f t="shared" si="10"/>
        <v>242</v>
      </c>
      <c r="MA7" s="48">
        <f t="shared" si="10"/>
        <v>243</v>
      </c>
      <c r="MB7" s="48">
        <f t="shared" si="10"/>
        <v>244</v>
      </c>
      <c r="MC7" s="48">
        <f t="shared" si="10"/>
        <v>245</v>
      </c>
      <c r="MD7" s="48">
        <f t="shared" si="10"/>
        <v>246</v>
      </c>
      <c r="ME7" s="48">
        <f t="shared" si="10"/>
        <v>247</v>
      </c>
      <c r="MF7" s="45" t="s">
        <v>939</v>
      </c>
    </row>
    <row r="8" spans="1:349" s="39" customFormat="1" ht="33.75">
      <c r="B8" s="50"/>
      <c r="C8" s="4" t="s">
        <v>176</v>
      </c>
      <c r="D8" s="5" t="s">
        <v>177</v>
      </c>
      <c r="E8" s="4" t="s">
        <v>176</v>
      </c>
      <c r="F8" s="5" t="s">
        <v>177</v>
      </c>
      <c r="G8" s="4" t="s">
        <v>178</v>
      </c>
      <c r="H8" s="5" t="s">
        <v>177</v>
      </c>
      <c r="I8" s="4" t="s">
        <v>176</v>
      </c>
      <c r="J8" s="5" t="s">
        <v>177</v>
      </c>
      <c r="K8" s="4" t="s">
        <v>176</v>
      </c>
      <c r="L8" s="5" t="s">
        <v>177</v>
      </c>
      <c r="M8" s="4" t="s">
        <v>178</v>
      </c>
      <c r="N8" s="5" t="s">
        <v>177</v>
      </c>
      <c r="O8" s="4" t="s">
        <v>176</v>
      </c>
      <c r="P8" s="6" t="s">
        <v>177</v>
      </c>
      <c r="Q8" s="4" t="s">
        <v>176</v>
      </c>
      <c r="R8" s="6" t="s">
        <v>177</v>
      </c>
      <c r="S8" s="4" t="s">
        <v>178</v>
      </c>
      <c r="T8" s="6" t="s">
        <v>177</v>
      </c>
      <c r="U8" s="4" t="s">
        <v>176</v>
      </c>
      <c r="V8" s="6" t="s">
        <v>177</v>
      </c>
      <c r="W8" s="4" t="s">
        <v>176</v>
      </c>
      <c r="X8" s="6" t="s">
        <v>177</v>
      </c>
      <c r="Y8" s="4" t="s">
        <v>176</v>
      </c>
      <c r="Z8" s="6" t="s">
        <v>177</v>
      </c>
      <c r="AA8" s="4" t="s">
        <v>176</v>
      </c>
      <c r="AB8" s="6" t="s">
        <v>177</v>
      </c>
      <c r="AC8" s="4" t="s">
        <v>178</v>
      </c>
      <c r="AD8" s="6" t="s">
        <v>177</v>
      </c>
      <c r="AE8" s="4" t="s">
        <v>178</v>
      </c>
      <c r="AF8" s="6" t="s">
        <v>177</v>
      </c>
      <c r="AG8" s="4" t="s">
        <v>176</v>
      </c>
      <c r="AH8" s="5" t="s">
        <v>177</v>
      </c>
      <c r="AI8" s="4" t="s">
        <v>176</v>
      </c>
      <c r="AJ8" s="5" t="s">
        <v>177</v>
      </c>
      <c r="AK8" s="4" t="s">
        <v>178</v>
      </c>
      <c r="AL8" s="5" t="s">
        <v>177</v>
      </c>
      <c r="AM8" s="4" t="s">
        <v>176</v>
      </c>
      <c r="AN8" s="5" t="s">
        <v>177</v>
      </c>
      <c r="AO8" s="4" t="s">
        <v>176</v>
      </c>
      <c r="AP8" s="5" t="s">
        <v>177</v>
      </c>
      <c r="AQ8" s="4" t="s">
        <v>178</v>
      </c>
      <c r="AR8" s="5" t="s">
        <v>177</v>
      </c>
      <c r="AS8" s="4" t="s">
        <v>176</v>
      </c>
      <c r="AT8" s="6" t="s">
        <v>177</v>
      </c>
      <c r="AU8" s="4" t="s">
        <v>176</v>
      </c>
      <c r="AV8" s="6" t="s">
        <v>177</v>
      </c>
      <c r="AW8" s="4" t="s">
        <v>178</v>
      </c>
      <c r="AX8" s="6" t="s">
        <v>177</v>
      </c>
      <c r="AY8" s="7" t="s">
        <v>177</v>
      </c>
      <c r="AZ8" s="4" t="s">
        <v>176</v>
      </c>
      <c r="BA8" s="6" t="s">
        <v>177</v>
      </c>
      <c r="BB8" s="4" t="s">
        <v>176</v>
      </c>
      <c r="BC8" s="6" t="s">
        <v>177</v>
      </c>
      <c r="BD8" s="4" t="s">
        <v>178</v>
      </c>
      <c r="BE8" s="6" t="s">
        <v>177</v>
      </c>
      <c r="BF8" s="4" t="s">
        <v>176</v>
      </c>
      <c r="BG8" s="6" t="s">
        <v>177</v>
      </c>
      <c r="BH8" s="4" t="s">
        <v>176</v>
      </c>
      <c r="BI8" s="6" t="s">
        <v>177</v>
      </c>
      <c r="BJ8" s="4" t="s">
        <v>178</v>
      </c>
      <c r="BK8" s="6" t="s">
        <v>177</v>
      </c>
      <c r="BL8" s="4" t="s">
        <v>176</v>
      </c>
      <c r="BM8" s="6" t="s">
        <v>177</v>
      </c>
      <c r="BN8" s="4" t="s">
        <v>176</v>
      </c>
      <c r="BO8" s="6" t="s">
        <v>177</v>
      </c>
      <c r="BP8" s="4" t="s">
        <v>178</v>
      </c>
      <c r="BQ8" s="6" t="s">
        <v>177</v>
      </c>
      <c r="BR8" s="4" t="s">
        <v>176</v>
      </c>
      <c r="BS8" s="6" t="s">
        <v>177</v>
      </c>
      <c r="BT8" s="4" t="s">
        <v>176</v>
      </c>
      <c r="BU8" s="6" t="s">
        <v>177</v>
      </c>
      <c r="BV8" s="4" t="s">
        <v>178</v>
      </c>
      <c r="BW8" s="6" t="s">
        <v>177</v>
      </c>
      <c r="BX8" s="4" t="s">
        <v>176</v>
      </c>
      <c r="BY8" s="6" t="s">
        <v>177</v>
      </c>
      <c r="BZ8" s="4" t="s">
        <v>176</v>
      </c>
      <c r="CA8" s="6" t="s">
        <v>177</v>
      </c>
      <c r="CB8" s="4" t="s">
        <v>178</v>
      </c>
      <c r="CC8" s="6" t="s">
        <v>177</v>
      </c>
      <c r="CD8" s="4" t="s">
        <v>176</v>
      </c>
      <c r="CE8" s="6" t="s">
        <v>177</v>
      </c>
      <c r="CF8" s="4" t="s">
        <v>178</v>
      </c>
      <c r="CG8" s="6" t="s">
        <v>177</v>
      </c>
      <c r="CH8" s="4" t="s">
        <v>176</v>
      </c>
      <c r="CI8" s="6" t="s">
        <v>177</v>
      </c>
      <c r="CJ8" s="4" t="s">
        <v>176</v>
      </c>
      <c r="CK8" s="6" t="s">
        <v>177</v>
      </c>
      <c r="CL8" s="4" t="s">
        <v>178</v>
      </c>
      <c r="CM8" s="6" t="s">
        <v>177</v>
      </c>
      <c r="CN8" s="4" t="s">
        <v>176</v>
      </c>
      <c r="CO8" s="6" t="s">
        <v>177</v>
      </c>
      <c r="CP8" s="4" t="s">
        <v>176</v>
      </c>
      <c r="CQ8" s="6" t="s">
        <v>177</v>
      </c>
      <c r="CR8" s="4" t="s">
        <v>178</v>
      </c>
      <c r="CS8" s="6" t="s">
        <v>177</v>
      </c>
      <c r="CT8" s="4" t="s">
        <v>176</v>
      </c>
      <c r="CU8" s="6" t="s">
        <v>177</v>
      </c>
      <c r="CV8" s="4" t="s">
        <v>176</v>
      </c>
      <c r="CW8" s="6" t="s">
        <v>177</v>
      </c>
      <c r="CX8" s="4" t="s">
        <v>178</v>
      </c>
      <c r="CY8" s="6" t="s">
        <v>177</v>
      </c>
      <c r="CZ8" s="8" t="s">
        <v>177</v>
      </c>
      <c r="DA8" s="4" t="s">
        <v>176</v>
      </c>
      <c r="DB8" s="6" t="s">
        <v>177</v>
      </c>
      <c r="DC8" s="4" t="s">
        <v>176</v>
      </c>
      <c r="DD8" s="6" t="s">
        <v>177</v>
      </c>
      <c r="DE8" s="4" t="s">
        <v>178</v>
      </c>
      <c r="DF8" s="6" t="s">
        <v>177</v>
      </c>
      <c r="DG8" s="4" t="s">
        <v>176</v>
      </c>
      <c r="DH8" s="6" t="s">
        <v>177</v>
      </c>
      <c r="DI8" s="4" t="s">
        <v>176</v>
      </c>
      <c r="DJ8" s="6" t="s">
        <v>177</v>
      </c>
      <c r="DK8" s="4" t="s">
        <v>178</v>
      </c>
      <c r="DL8" s="6" t="s">
        <v>177</v>
      </c>
      <c r="DM8" s="4" t="s">
        <v>176</v>
      </c>
      <c r="DN8" s="6" t="s">
        <v>177</v>
      </c>
      <c r="DO8" s="4" t="s">
        <v>176</v>
      </c>
      <c r="DP8" s="6" t="s">
        <v>177</v>
      </c>
      <c r="DQ8" s="4" t="s">
        <v>178</v>
      </c>
      <c r="DR8" s="6" t="s">
        <v>177</v>
      </c>
      <c r="DS8" s="4" t="s">
        <v>176</v>
      </c>
      <c r="DT8" s="6" t="s">
        <v>177</v>
      </c>
      <c r="DU8" s="4" t="s">
        <v>176</v>
      </c>
      <c r="DV8" s="6" t="s">
        <v>177</v>
      </c>
      <c r="DW8" s="4" t="s">
        <v>178</v>
      </c>
      <c r="DX8" s="6" t="s">
        <v>177</v>
      </c>
      <c r="DY8" s="4" t="s">
        <v>176</v>
      </c>
      <c r="DZ8" s="6" t="s">
        <v>177</v>
      </c>
      <c r="EA8" s="4" t="s">
        <v>176</v>
      </c>
      <c r="EB8" s="6" t="s">
        <v>177</v>
      </c>
      <c r="EC8" s="4" t="s">
        <v>178</v>
      </c>
      <c r="ED8" s="6" t="s">
        <v>177</v>
      </c>
      <c r="EE8" s="8" t="s">
        <v>177</v>
      </c>
      <c r="EF8" s="4" t="s">
        <v>176</v>
      </c>
      <c r="EG8" s="6" t="s">
        <v>177</v>
      </c>
      <c r="EH8" s="4" t="s">
        <v>176</v>
      </c>
      <c r="EI8" s="6" t="s">
        <v>177</v>
      </c>
      <c r="EJ8" s="4" t="s">
        <v>178</v>
      </c>
      <c r="EK8" s="6" t="s">
        <v>177</v>
      </c>
      <c r="EL8" s="4" t="s">
        <v>176</v>
      </c>
      <c r="EM8" s="6" t="s">
        <v>177</v>
      </c>
      <c r="EN8" s="4" t="s">
        <v>176</v>
      </c>
      <c r="EO8" s="6" t="s">
        <v>177</v>
      </c>
      <c r="EP8" s="4" t="s">
        <v>178</v>
      </c>
      <c r="EQ8" s="6" t="s">
        <v>177</v>
      </c>
      <c r="ER8" s="4" t="s">
        <v>176</v>
      </c>
      <c r="ES8" s="6" t="s">
        <v>177</v>
      </c>
      <c r="ET8" s="4" t="s">
        <v>176</v>
      </c>
      <c r="EU8" s="6" t="s">
        <v>177</v>
      </c>
      <c r="EV8" s="4" t="s">
        <v>178</v>
      </c>
      <c r="EW8" s="6" t="s">
        <v>177</v>
      </c>
      <c r="EX8" s="4" t="s">
        <v>176</v>
      </c>
      <c r="EY8" s="6" t="s">
        <v>177</v>
      </c>
      <c r="EZ8" s="4" t="s">
        <v>176</v>
      </c>
      <c r="FA8" s="6" t="s">
        <v>177</v>
      </c>
      <c r="FB8" s="4" t="s">
        <v>178</v>
      </c>
      <c r="FC8" s="6" t="s">
        <v>177</v>
      </c>
      <c r="FD8" s="4" t="s">
        <v>176</v>
      </c>
      <c r="FE8" s="6" t="s">
        <v>177</v>
      </c>
      <c r="FF8" s="4" t="s">
        <v>176</v>
      </c>
      <c r="FG8" s="6" t="s">
        <v>177</v>
      </c>
      <c r="FH8" s="4" t="s">
        <v>178</v>
      </c>
      <c r="FI8" s="6" t="s">
        <v>177</v>
      </c>
      <c r="FJ8" s="8" t="s">
        <v>177</v>
      </c>
      <c r="FK8" s="4" t="s">
        <v>176</v>
      </c>
      <c r="FL8" s="6" t="s">
        <v>177</v>
      </c>
      <c r="FM8" s="4" t="s">
        <v>176</v>
      </c>
      <c r="FN8" s="6" t="s">
        <v>177</v>
      </c>
      <c r="FO8" s="4" t="s">
        <v>178</v>
      </c>
      <c r="FP8" s="6" t="s">
        <v>177</v>
      </c>
      <c r="FQ8" s="4" t="s">
        <v>176</v>
      </c>
      <c r="FR8" s="6" t="s">
        <v>177</v>
      </c>
      <c r="FS8" s="4" t="s">
        <v>176</v>
      </c>
      <c r="FT8" s="6" t="s">
        <v>177</v>
      </c>
      <c r="FU8" s="4" t="s">
        <v>178</v>
      </c>
      <c r="FV8" s="6" t="s">
        <v>177</v>
      </c>
      <c r="FW8" s="4" t="s">
        <v>176</v>
      </c>
      <c r="FX8" s="6" t="s">
        <v>177</v>
      </c>
      <c r="FY8" s="4" t="s">
        <v>176</v>
      </c>
      <c r="FZ8" s="6" t="s">
        <v>177</v>
      </c>
      <c r="GA8" s="4" t="s">
        <v>178</v>
      </c>
      <c r="GB8" s="6" t="s">
        <v>177</v>
      </c>
      <c r="GC8" s="4" t="s">
        <v>176</v>
      </c>
      <c r="GD8" s="6" t="s">
        <v>177</v>
      </c>
      <c r="GE8" s="4" t="s">
        <v>176</v>
      </c>
      <c r="GF8" s="6" t="s">
        <v>177</v>
      </c>
      <c r="GG8" s="4" t="s">
        <v>178</v>
      </c>
      <c r="GH8" s="6" t="s">
        <v>177</v>
      </c>
      <c r="GI8" s="4" t="s">
        <v>176</v>
      </c>
      <c r="GJ8" s="6" t="s">
        <v>177</v>
      </c>
      <c r="GK8" s="4" t="s">
        <v>176</v>
      </c>
      <c r="GL8" s="6" t="s">
        <v>177</v>
      </c>
      <c r="GM8" s="4" t="s">
        <v>178</v>
      </c>
      <c r="GN8" s="6" t="s">
        <v>177</v>
      </c>
      <c r="GO8" s="8" t="s">
        <v>177</v>
      </c>
      <c r="GP8" s="8" t="s">
        <v>177</v>
      </c>
      <c r="GQ8" s="4" t="s">
        <v>178</v>
      </c>
      <c r="GR8" s="8" t="s">
        <v>177</v>
      </c>
      <c r="GS8" s="4" t="s">
        <v>178</v>
      </c>
      <c r="GT8" s="8" t="s">
        <v>177</v>
      </c>
      <c r="GU8" s="4" t="s">
        <v>178</v>
      </c>
      <c r="GV8" s="8" t="s">
        <v>177</v>
      </c>
      <c r="GW8" s="8" t="s">
        <v>177</v>
      </c>
      <c r="GX8" s="9" t="s">
        <v>176</v>
      </c>
      <c r="GY8" s="10" t="s">
        <v>177</v>
      </c>
      <c r="GZ8" s="9" t="s">
        <v>176</v>
      </c>
      <c r="HA8" s="10" t="s">
        <v>177</v>
      </c>
      <c r="HB8" s="9" t="s">
        <v>176</v>
      </c>
      <c r="HC8" s="10" t="s">
        <v>177</v>
      </c>
      <c r="HD8" s="9" t="s">
        <v>176</v>
      </c>
      <c r="HE8" s="10" t="s">
        <v>177</v>
      </c>
      <c r="HF8" s="9" t="s">
        <v>176</v>
      </c>
      <c r="HG8" s="10" t="s">
        <v>177</v>
      </c>
      <c r="HH8" s="9" t="s">
        <v>176</v>
      </c>
      <c r="HI8" s="10" t="s">
        <v>177</v>
      </c>
      <c r="HJ8" s="9" t="s">
        <v>176</v>
      </c>
      <c r="HK8" s="10" t="s">
        <v>177</v>
      </c>
      <c r="HL8" s="9" t="s">
        <v>176</v>
      </c>
      <c r="HM8" s="10" t="s">
        <v>177</v>
      </c>
      <c r="HN8" s="9" t="s">
        <v>176</v>
      </c>
      <c r="HO8" s="10" t="s">
        <v>177</v>
      </c>
      <c r="HP8" s="10" t="s">
        <v>177</v>
      </c>
      <c r="HQ8" s="11" t="s">
        <v>176</v>
      </c>
      <c r="HR8" s="12" t="s">
        <v>177</v>
      </c>
      <c r="HS8" s="11" t="s">
        <v>176</v>
      </c>
      <c r="HT8" s="12" t="s">
        <v>177</v>
      </c>
      <c r="HU8" s="11" t="s">
        <v>176</v>
      </c>
      <c r="HV8" s="12" t="s">
        <v>177</v>
      </c>
      <c r="HW8" s="11" t="s">
        <v>176</v>
      </c>
      <c r="HX8" s="12" t="s">
        <v>177</v>
      </c>
      <c r="HY8" s="11" t="s">
        <v>176</v>
      </c>
      <c r="HZ8" s="12" t="s">
        <v>177</v>
      </c>
      <c r="IA8" s="11" t="s">
        <v>176</v>
      </c>
      <c r="IB8" s="12" t="s">
        <v>177</v>
      </c>
      <c r="IC8" s="11" t="s">
        <v>176</v>
      </c>
      <c r="ID8" s="12" t="s">
        <v>177</v>
      </c>
      <c r="IE8" s="11" t="s">
        <v>176</v>
      </c>
      <c r="IF8" s="12" t="s">
        <v>177</v>
      </c>
      <c r="IG8" s="11" t="s">
        <v>176</v>
      </c>
      <c r="IH8" s="12" t="s">
        <v>177</v>
      </c>
      <c r="II8" s="12" t="s">
        <v>177</v>
      </c>
      <c r="IJ8" s="13" t="s">
        <v>177</v>
      </c>
      <c r="IK8" s="14" t="s">
        <v>176</v>
      </c>
      <c r="IL8" s="8" t="s">
        <v>177</v>
      </c>
      <c r="IM8" s="4" t="s">
        <v>179</v>
      </c>
      <c r="IN8" s="8" t="s">
        <v>177</v>
      </c>
      <c r="IO8" s="14" t="s">
        <v>176</v>
      </c>
      <c r="IP8" s="8" t="s">
        <v>177</v>
      </c>
      <c r="IQ8" s="14" t="s">
        <v>176</v>
      </c>
      <c r="IR8" s="8" t="s">
        <v>177</v>
      </c>
      <c r="IS8" s="4" t="s">
        <v>179</v>
      </c>
      <c r="IT8" s="8" t="s">
        <v>177</v>
      </c>
      <c r="IU8" s="14" t="s">
        <v>176</v>
      </c>
      <c r="IV8" s="8" t="s">
        <v>177</v>
      </c>
      <c r="IW8" s="14" t="s">
        <v>176</v>
      </c>
      <c r="IX8" s="8" t="s">
        <v>177</v>
      </c>
      <c r="IY8" s="14" t="s">
        <v>176</v>
      </c>
      <c r="IZ8" s="8" t="s">
        <v>177</v>
      </c>
      <c r="JA8" s="14" t="s">
        <v>176</v>
      </c>
      <c r="JB8" s="8" t="s">
        <v>177</v>
      </c>
      <c r="JC8" s="4" t="s">
        <v>179</v>
      </c>
      <c r="JD8" s="45" t="s">
        <v>177</v>
      </c>
      <c r="JE8" s="14" t="s">
        <v>176</v>
      </c>
      <c r="JF8" s="8" t="s">
        <v>177</v>
      </c>
      <c r="JG8" s="14" t="s">
        <v>176</v>
      </c>
      <c r="JH8" s="8" t="s">
        <v>177</v>
      </c>
      <c r="JI8" s="4" t="s">
        <v>179</v>
      </c>
      <c r="JJ8" s="45" t="s">
        <v>177</v>
      </c>
      <c r="JK8" s="14" t="s">
        <v>176</v>
      </c>
      <c r="JL8" s="8" t="s">
        <v>177</v>
      </c>
      <c r="JM8" s="4" t="s">
        <v>179</v>
      </c>
      <c r="JN8" s="45" t="s">
        <v>177</v>
      </c>
      <c r="JO8" s="14" t="s">
        <v>176</v>
      </c>
      <c r="JP8" s="8" t="s">
        <v>177</v>
      </c>
      <c r="JQ8" s="14" t="s">
        <v>176</v>
      </c>
      <c r="JR8" s="8" t="s">
        <v>177</v>
      </c>
      <c r="JS8" s="4" t="s">
        <v>179</v>
      </c>
      <c r="JT8" s="45" t="s">
        <v>177</v>
      </c>
      <c r="JU8" s="45" t="s">
        <v>177</v>
      </c>
      <c r="JV8" s="14" t="s">
        <v>176</v>
      </c>
      <c r="JW8" s="8" t="s">
        <v>177</v>
      </c>
      <c r="JX8" s="14" t="s">
        <v>176</v>
      </c>
      <c r="JY8" s="8" t="s">
        <v>177</v>
      </c>
      <c r="JZ8" s="14" t="s">
        <v>176</v>
      </c>
      <c r="KA8" s="8" t="s">
        <v>177</v>
      </c>
      <c r="KB8" s="14" t="s">
        <v>176</v>
      </c>
      <c r="KC8" s="8" t="s">
        <v>177</v>
      </c>
      <c r="KD8" s="14" t="s">
        <v>176</v>
      </c>
      <c r="KE8" s="8" t="s">
        <v>177</v>
      </c>
      <c r="KF8" s="14" t="s">
        <v>176</v>
      </c>
      <c r="KG8" s="8" t="s">
        <v>177</v>
      </c>
      <c r="KH8" s="14" t="s">
        <v>176</v>
      </c>
      <c r="KI8" s="8" t="s">
        <v>177</v>
      </c>
      <c r="KJ8" s="14" t="s">
        <v>176</v>
      </c>
      <c r="KK8" s="8" t="s">
        <v>177</v>
      </c>
      <c r="KL8" s="8" t="s">
        <v>177</v>
      </c>
      <c r="KM8" s="14" t="s">
        <v>176</v>
      </c>
      <c r="KN8" s="8" t="s">
        <v>177</v>
      </c>
      <c r="KO8" s="14" t="s">
        <v>176</v>
      </c>
      <c r="KP8" s="8" t="s">
        <v>177</v>
      </c>
      <c r="KQ8" s="14" t="s">
        <v>176</v>
      </c>
      <c r="KR8" s="8" t="s">
        <v>177</v>
      </c>
      <c r="KS8" s="14" t="s">
        <v>176</v>
      </c>
      <c r="KT8" s="8" t="s">
        <v>177</v>
      </c>
      <c r="KU8" s="14" t="s">
        <v>176</v>
      </c>
      <c r="KV8" s="8" t="s">
        <v>177</v>
      </c>
      <c r="KW8" s="14" t="s">
        <v>176</v>
      </c>
      <c r="KX8" s="8" t="s">
        <v>177</v>
      </c>
      <c r="KY8" s="14" t="s">
        <v>176</v>
      </c>
      <c r="KZ8" s="8" t="s">
        <v>177</v>
      </c>
      <c r="LA8" s="14" t="s">
        <v>176</v>
      </c>
      <c r="LB8" s="8" t="s">
        <v>177</v>
      </c>
      <c r="LC8" s="8" t="s">
        <v>177</v>
      </c>
      <c r="LD8" s="8" t="s">
        <v>177</v>
      </c>
      <c r="LE8" s="8" t="s">
        <v>177</v>
      </c>
      <c r="LF8" s="14" t="s">
        <v>176</v>
      </c>
      <c r="LG8" s="8" t="s">
        <v>177</v>
      </c>
      <c r="LH8" s="4" t="s">
        <v>178</v>
      </c>
      <c r="LI8" s="5" t="s">
        <v>177</v>
      </c>
      <c r="LJ8" s="14" t="s">
        <v>176</v>
      </c>
      <c r="LK8" s="176" t="s">
        <v>177</v>
      </c>
      <c r="LL8" s="181" t="s">
        <v>177</v>
      </c>
      <c r="LM8" s="178" t="s">
        <v>180</v>
      </c>
      <c r="LN8" s="45" t="s">
        <v>177</v>
      </c>
      <c r="LO8" s="51" t="s">
        <v>176</v>
      </c>
      <c r="LP8" s="45" t="s">
        <v>177</v>
      </c>
      <c r="LQ8" s="45" t="s">
        <v>177</v>
      </c>
      <c r="LR8" s="52" t="s">
        <v>176</v>
      </c>
      <c r="LS8" s="45" t="s">
        <v>177</v>
      </c>
      <c r="LT8" s="52" t="s">
        <v>176</v>
      </c>
      <c r="LU8" s="45" t="s">
        <v>177</v>
      </c>
      <c r="LV8" s="52" t="s">
        <v>176</v>
      </c>
      <c r="LW8" s="45" t="s">
        <v>177</v>
      </c>
      <c r="LX8" s="52" t="s">
        <v>176</v>
      </c>
      <c r="LY8" s="45" t="s">
        <v>177</v>
      </c>
      <c r="LZ8" s="52" t="s">
        <v>176</v>
      </c>
      <c r="MA8" s="45" t="s">
        <v>177</v>
      </c>
      <c r="MB8" s="52" t="s">
        <v>176</v>
      </c>
      <c r="MC8" s="45" t="s">
        <v>177</v>
      </c>
      <c r="MD8" s="45" t="s">
        <v>177</v>
      </c>
      <c r="ME8" s="45" t="s">
        <v>177</v>
      </c>
      <c r="MF8" s="45" t="s">
        <v>177</v>
      </c>
    </row>
    <row r="9" spans="1:349" s="39" customFormat="1" ht="30">
      <c r="B9" s="53" t="s">
        <v>181</v>
      </c>
      <c r="C9" s="54"/>
      <c r="D9" s="55">
        <f>C12</f>
        <v>40975</v>
      </c>
      <c r="E9" s="56"/>
      <c r="F9" s="55">
        <f>E12</f>
        <v>43506</v>
      </c>
      <c r="G9" s="56"/>
      <c r="H9" s="55">
        <f>G12</f>
        <v>1334124</v>
      </c>
      <c r="I9" s="56"/>
      <c r="J9" s="55">
        <f>I12</f>
        <v>51445</v>
      </c>
      <c r="K9" s="56"/>
      <c r="L9" s="55">
        <f>K12</f>
        <v>54887</v>
      </c>
      <c r="M9" s="56"/>
      <c r="N9" s="55">
        <f>M12</f>
        <v>1674409</v>
      </c>
      <c r="O9" s="56"/>
      <c r="P9" s="55">
        <f>O12</f>
        <v>55005</v>
      </c>
      <c r="Q9" s="56"/>
      <c r="R9" s="55">
        <f>Q12</f>
        <v>58757</v>
      </c>
      <c r="S9" s="56"/>
      <c r="T9" s="55">
        <f>S12</f>
        <v>1790106</v>
      </c>
      <c r="U9" s="56"/>
      <c r="V9" s="55">
        <f>U12</f>
        <v>13961</v>
      </c>
      <c r="W9" s="56"/>
      <c r="X9" s="55">
        <f>W12</f>
        <v>13961</v>
      </c>
      <c r="Y9" s="56"/>
      <c r="Z9" s="55">
        <f>Y12</f>
        <v>13961</v>
      </c>
      <c r="AA9" s="56"/>
      <c r="AB9" s="55">
        <f>AA12</f>
        <v>13961</v>
      </c>
      <c r="AC9" s="56"/>
      <c r="AD9" s="55">
        <f>AC12</f>
        <v>453714</v>
      </c>
      <c r="AE9" s="56"/>
      <c r="AF9" s="55">
        <f>AE12</f>
        <v>453714</v>
      </c>
      <c r="AG9" s="56"/>
      <c r="AH9" s="55">
        <f>AG12</f>
        <v>1164</v>
      </c>
      <c r="AI9" s="56"/>
      <c r="AJ9" s="55">
        <f>AI12</f>
        <v>1266</v>
      </c>
      <c r="AK9" s="56"/>
      <c r="AL9" s="55">
        <f>AK12</f>
        <v>37840</v>
      </c>
      <c r="AM9" s="56"/>
      <c r="AN9" s="55">
        <f>AM12</f>
        <v>4749</v>
      </c>
      <c r="AO9" s="56"/>
      <c r="AP9" s="55">
        <f>AO12</f>
        <v>5162</v>
      </c>
      <c r="AQ9" s="56"/>
      <c r="AR9" s="55">
        <f>AQ12</f>
        <v>154353</v>
      </c>
      <c r="AS9" s="56"/>
      <c r="AT9" s="55">
        <f>AS12</f>
        <v>9491</v>
      </c>
      <c r="AU9" s="56"/>
      <c r="AV9" s="55">
        <f>AU12</f>
        <v>10316</v>
      </c>
      <c r="AW9" s="56"/>
      <c r="AX9" s="55">
        <f>AW12</f>
        <v>308434</v>
      </c>
      <c r="AY9" s="56"/>
      <c r="AZ9" s="56"/>
      <c r="BA9" s="55">
        <f>AZ12</f>
        <v>49797</v>
      </c>
      <c r="BB9" s="56"/>
      <c r="BC9" s="55">
        <f>BB12</f>
        <v>52708</v>
      </c>
      <c r="BD9" s="56"/>
      <c r="BE9" s="55">
        <f>BD12</f>
        <v>1621204</v>
      </c>
      <c r="BF9" s="56"/>
      <c r="BG9" s="55">
        <f>BF12</f>
        <v>61838</v>
      </c>
      <c r="BH9" s="56"/>
      <c r="BI9" s="55">
        <f>BH12</f>
        <v>65796</v>
      </c>
      <c r="BJ9" s="56"/>
      <c r="BK9" s="55">
        <f>BJ12</f>
        <v>2012532</v>
      </c>
      <c r="BL9" s="56"/>
      <c r="BM9" s="55">
        <f>BL12</f>
        <v>65932</v>
      </c>
      <c r="BN9" s="56"/>
      <c r="BO9" s="55">
        <f>BN12</f>
        <v>70246</v>
      </c>
      <c r="BP9" s="55"/>
      <c r="BQ9" s="55">
        <f>BP12</f>
        <v>2145584</v>
      </c>
      <c r="BR9" s="55"/>
      <c r="BS9" s="55">
        <f>BR12</f>
        <v>16055</v>
      </c>
      <c r="BT9" s="56"/>
      <c r="BU9" s="55">
        <f>BT12</f>
        <v>16055</v>
      </c>
      <c r="BV9" s="55"/>
      <c r="BW9" s="55">
        <f>BV12</f>
        <v>521771</v>
      </c>
      <c r="BX9" s="55"/>
      <c r="BY9" s="55">
        <f>BX12</f>
        <v>16055</v>
      </c>
      <c r="BZ9" s="55"/>
      <c r="CA9" s="55">
        <f>BZ12</f>
        <v>16055</v>
      </c>
      <c r="CB9" s="55"/>
      <c r="CC9" s="55">
        <f>CB12</f>
        <v>521771</v>
      </c>
      <c r="CD9" s="55"/>
      <c r="CE9" s="55">
        <f>CD12</f>
        <v>16055</v>
      </c>
      <c r="CF9" s="55"/>
      <c r="CG9" s="55">
        <f>CF12</f>
        <v>521771</v>
      </c>
      <c r="CH9" s="55"/>
      <c r="CI9" s="55">
        <f>CH12</f>
        <v>1339</v>
      </c>
      <c r="CJ9" s="55"/>
      <c r="CK9" s="55">
        <f>CJ12</f>
        <v>1455</v>
      </c>
      <c r="CL9" s="55"/>
      <c r="CM9" s="55">
        <f>CL12</f>
        <v>43516</v>
      </c>
      <c r="CN9" s="55"/>
      <c r="CO9" s="55">
        <f>CN12</f>
        <v>5462</v>
      </c>
      <c r="CP9" s="55"/>
      <c r="CQ9" s="55">
        <f>CP12</f>
        <v>5937</v>
      </c>
      <c r="CR9" s="55"/>
      <c r="CS9" s="55">
        <f>CR12</f>
        <v>177506</v>
      </c>
      <c r="CT9" s="55"/>
      <c r="CU9" s="55">
        <f>CT12</f>
        <v>10914</v>
      </c>
      <c r="CV9" s="55"/>
      <c r="CW9" s="55">
        <f>CV12</f>
        <v>11863</v>
      </c>
      <c r="CX9" s="55"/>
      <c r="CY9" s="55">
        <f>CX12</f>
        <v>354700</v>
      </c>
      <c r="CZ9" s="55"/>
      <c r="DA9" s="55"/>
      <c r="DB9" s="55">
        <f>DA12</f>
        <v>204316</v>
      </c>
      <c r="DC9" s="55"/>
      <c r="DD9" s="55">
        <f>DC12</f>
        <v>204316</v>
      </c>
      <c r="DE9" s="55"/>
      <c r="DF9" s="55">
        <f>DE12</f>
        <v>1706870</v>
      </c>
      <c r="DG9" s="55"/>
      <c r="DH9" s="55">
        <f>DG12</f>
        <v>267139</v>
      </c>
      <c r="DI9" s="55"/>
      <c r="DJ9" s="55">
        <f>DI12</f>
        <v>267139</v>
      </c>
      <c r="DK9" s="55"/>
      <c r="DL9" s="55">
        <f>DK12</f>
        <v>2115212</v>
      </c>
      <c r="DM9" s="55"/>
      <c r="DN9" s="55">
        <f>DM12</f>
        <v>288499</v>
      </c>
      <c r="DO9" s="55"/>
      <c r="DP9" s="55">
        <f>DO12</f>
        <v>288499</v>
      </c>
      <c r="DQ9" s="55"/>
      <c r="DR9" s="55">
        <f>DQ12</f>
        <v>2254049</v>
      </c>
      <c r="DS9" s="55"/>
      <c r="DT9" s="55">
        <f>DS12</f>
        <v>34902</v>
      </c>
      <c r="DU9" s="55"/>
      <c r="DV9" s="55">
        <f>DU12</f>
        <v>34902</v>
      </c>
      <c r="DW9" s="55"/>
      <c r="DX9" s="55">
        <f>DW12</f>
        <v>544456</v>
      </c>
      <c r="DY9" s="55"/>
      <c r="DZ9" s="55">
        <f>DY12</f>
        <v>34902</v>
      </c>
      <c r="EA9" s="55"/>
      <c r="EB9" s="55">
        <f>EA12</f>
        <v>34902</v>
      </c>
      <c r="EC9" s="55"/>
      <c r="ED9" s="55">
        <f>EC12</f>
        <v>544456</v>
      </c>
      <c r="EE9" s="55"/>
      <c r="EF9" s="55"/>
      <c r="EG9" s="55">
        <f>EF12</f>
        <v>138822</v>
      </c>
      <c r="EH9" s="55"/>
      <c r="EI9" s="55">
        <f>EH12</f>
        <v>138822</v>
      </c>
      <c r="EJ9" s="55"/>
      <c r="EK9" s="55">
        <f>EJ12</f>
        <v>1706870</v>
      </c>
      <c r="EL9" s="55"/>
      <c r="EM9" s="55">
        <f>EL12</f>
        <v>178087</v>
      </c>
      <c r="EN9" s="55"/>
      <c r="EO9" s="55">
        <f>EN12</f>
        <v>178087</v>
      </c>
      <c r="EP9" s="55"/>
      <c r="EQ9" s="55">
        <f>EP12</f>
        <v>2115212</v>
      </c>
      <c r="ER9" s="55"/>
      <c r="ES9" s="55">
        <f>ER12</f>
        <v>191437</v>
      </c>
      <c r="ET9" s="55"/>
      <c r="EU9" s="55">
        <f>ET12</f>
        <v>191437</v>
      </c>
      <c r="EV9" s="55"/>
      <c r="EW9" s="55">
        <f>EV12</f>
        <v>2254049</v>
      </c>
      <c r="EX9" s="55"/>
      <c r="EY9" s="55">
        <f>EX12</f>
        <v>34902</v>
      </c>
      <c r="EZ9" s="55"/>
      <c r="FA9" s="55">
        <f>EZ12</f>
        <v>34902</v>
      </c>
      <c r="FB9" s="55"/>
      <c r="FC9" s="55">
        <f>FB12</f>
        <v>544456</v>
      </c>
      <c r="FD9" s="55"/>
      <c r="FE9" s="55">
        <f>FD12</f>
        <v>34902</v>
      </c>
      <c r="FF9" s="55"/>
      <c r="FG9" s="55">
        <f>FF12</f>
        <v>34902</v>
      </c>
      <c r="FH9" s="55"/>
      <c r="FI9" s="55">
        <f>FH12</f>
        <v>544456</v>
      </c>
      <c r="FJ9" s="55"/>
      <c r="FK9" s="55"/>
      <c r="FL9" s="55">
        <f>FK12</f>
        <v>102437</v>
      </c>
      <c r="FM9" s="55"/>
      <c r="FN9" s="55">
        <f>FM12</f>
        <v>102437</v>
      </c>
      <c r="FO9" s="55"/>
      <c r="FP9" s="55">
        <f>FO12</f>
        <v>1706870</v>
      </c>
      <c r="FQ9" s="55"/>
      <c r="FR9" s="55">
        <f>FQ12</f>
        <v>128613</v>
      </c>
      <c r="FS9" s="55"/>
      <c r="FT9" s="55">
        <f>FS12</f>
        <v>128613</v>
      </c>
      <c r="FU9" s="55"/>
      <c r="FV9" s="55">
        <f>FU12</f>
        <v>2115212</v>
      </c>
      <c r="FW9" s="55"/>
      <c r="FX9" s="55">
        <f>FW12</f>
        <v>137513</v>
      </c>
      <c r="FY9" s="55"/>
      <c r="FZ9" s="55">
        <f>FY12</f>
        <v>137513</v>
      </c>
      <c r="GA9" s="55"/>
      <c r="GB9" s="55">
        <f>GA12</f>
        <v>2254049</v>
      </c>
      <c r="GC9" s="55"/>
      <c r="GD9" s="55">
        <f>GC12</f>
        <v>34902</v>
      </c>
      <c r="GE9" s="55"/>
      <c r="GF9" s="55">
        <f>GE12</f>
        <v>34902</v>
      </c>
      <c r="GG9" s="55"/>
      <c r="GH9" s="55">
        <f>GG12</f>
        <v>544456</v>
      </c>
      <c r="GI9" s="55"/>
      <c r="GJ9" s="55">
        <f>GI12</f>
        <v>34902</v>
      </c>
      <c r="GK9" s="55"/>
      <c r="GL9" s="55">
        <f>GK12</f>
        <v>34902</v>
      </c>
      <c r="GM9" s="55"/>
      <c r="GN9" s="55">
        <f>GM12</f>
        <v>544456</v>
      </c>
      <c r="GO9" s="55"/>
      <c r="GP9" s="55"/>
      <c r="GQ9" s="55"/>
      <c r="GR9" s="55">
        <f>GQ12</f>
        <v>1067299</v>
      </c>
      <c r="GS9" s="55"/>
      <c r="GT9" s="55">
        <f>GS12</f>
        <v>1339527</v>
      </c>
      <c r="GU9" s="55"/>
      <c r="GV9" s="55">
        <f>GU12</f>
        <v>1432085</v>
      </c>
      <c r="GW9" s="55"/>
      <c r="GX9" s="57"/>
      <c r="GY9" s="57">
        <f>GX12</f>
        <v>79341</v>
      </c>
      <c r="GZ9" s="57"/>
      <c r="HA9" s="57">
        <f>GZ12</f>
        <v>79341</v>
      </c>
      <c r="HB9" s="57"/>
      <c r="HC9" s="57">
        <f>HB12</f>
        <v>99177</v>
      </c>
      <c r="HD9" s="57"/>
      <c r="HE9" s="57">
        <f>HD12</f>
        <v>73674</v>
      </c>
      <c r="HF9" s="57"/>
      <c r="HG9" s="57">
        <f>HF12</f>
        <v>73674</v>
      </c>
      <c r="HH9" s="57"/>
      <c r="HI9" s="57">
        <f>HH12</f>
        <v>92093</v>
      </c>
      <c r="HJ9" s="57"/>
      <c r="HK9" s="57">
        <f>HJ12</f>
        <v>90676</v>
      </c>
      <c r="HL9" s="57"/>
      <c r="HM9" s="57">
        <f>HL12</f>
        <v>90676</v>
      </c>
      <c r="HN9" s="57"/>
      <c r="HO9" s="57">
        <f>HN12</f>
        <v>113345</v>
      </c>
      <c r="HP9" s="57"/>
      <c r="HQ9" s="57"/>
      <c r="HR9" s="57">
        <f>HQ12</f>
        <v>1920</v>
      </c>
      <c r="HS9" s="57"/>
      <c r="HT9" s="57">
        <f>HS12</f>
        <v>1920</v>
      </c>
      <c r="HU9" s="57"/>
      <c r="HV9" s="57">
        <f>HU12</f>
        <v>2400</v>
      </c>
      <c r="HW9" s="57"/>
      <c r="HX9" s="57">
        <f>HW12</f>
        <v>2967</v>
      </c>
      <c r="HY9" s="57"/>
      <c r="HZ9" s="57">
        <f>HY12</f>
        <v>2967</v>
      </c>
      <c r="IA9" s="57"/>
      <c r="IB9" s="57">
        <f>IA12</f>
        <v>3708</v>
      </c>
      <c r="IC9" s="57"/>
      <c r="ID9" s="57">
        <f>IC12</f>
        <v>3665</v>
      </c>
      <c r="IE9" s="57"/>
      <c r="IF9" s="57">
        <f>IE12</f>
        <v>3665</v>
      </c>
      <c r="IG9" s="57"/>
      <c r="IH9" s="57">
        <f>IG12</f>
        <v>4581</v>
      </c>
      <c r="II9" s="57"/>
      <c r="IJ9" s="57"/>
      <c r="IK9" s="55"/>
      <c r="IL9" s="55">
        <f>IK12</f>
        <v>51445</v>
      </c>
      <c r="IM9" s="55"/>
      <c r="IN9" s="55">
        <f>IM12</f>
        <v>1674409</v>
      </c>
      <c r="IO9" s="55"/>
      <c r="IP9" s="55">
        <f>IO12</f>
        <v>55005</v>
      </c>
      <c r="IQ9" s="55"/>
      <c r="IR9" s="55">
        <f>IQ12</f>
        <v>58757</v>
      </c>
      <c r="IS9" s="55"/>
      <c r="IT9" s="55">
        <f>IS12</f>
        <v>1790106</v>
      </c>
      <c r="IU9" s="55"/>
      <c r="IV9" s="55">
        <f>IU12</f>
        <v>4749</v>
      </c>
      <c r="IW9" s="55"/>
      <c r="IX9" s="55">
        <f>IW12</f>
        <v>9491</v>
      </c>
      <c r="IY9" s="55"/>
      <c r="IZ9" s="55">
        <f>IY12</f>
        <v>32598</v>
      </c>
      <c r="JA9" s="55"/>
      <c r="JB9" s="55">
        <f>JA12</f>
        <v>35129</v>
      </c>
      <c r="JC9" s="55"/>
      <c r="JD9" s="55">
        <f>JC12</f>
        <v>1626563</v>
      </c>
      <c r="JE9" s="55"/>
      <c r="JF9" s="55">
        <f>JE12</f>
        <v>30295</v>
      </c>
      <c r="JG9" s="55"/>
      <c r="JH9" s="55">
        <f>JG12</f>
        <v>32626</v>
      </c>
      <c r="JI9" s="55"/>
      <c r="JJ9" s="55">
        <f>JI12</f>
        <v>1551700</v>
      </c>
      <c r="JK9" s="55"/>
      <c r="JL9" s="55">
        <f>JK12</f>
        <v>55067</v>
      </c>
      <c r="JM9" s="55"/>
      <c r="JN9" s="55">
        <f>JM12</f>
        <v>1211415</v>
      </c>
      <c r="JO9" s="55"/>
      <c r="JP9" s="55">
        <f>JO12</f>
        <v>55067</v>
      </c>
      <c r="JQ9" s="55"/>
      <c r="JR9" s="55">
        <f>JQ12</f>
        <v>55067</v>
      </c>
      <c r="JS9" s="55"/>
      <c r="JT9" s="55">
        <f>JS12</f>
        <v>1211415</v>
      </c>
      <c r="JU9" s="55"/>
      <c r="JV9" s="55"/>
      <c r="JW9" s="55">
        <f>JV12</f>
        <v>30207</v>
      </c>
      <c r="JX9" s="55"/>
      <c r="JY9" s="55">
        <f>JX12</f>
        <v>67426</v>
      </c>
      <c r="JZ9" s="55"/>
      <c r="KA9" s="55">
        <f>JZ12</f>
        <v>41073</v>
      </c>
      <c r="KB9" s="55"/>
      <c r="KC9" s="55">
        <f>KB12</f>
        <v>44644</v>
      </c>
      <c r="KD9" s="55"/>
      <c r="KE9" s="55">
        <f>KD12</f>
        <v>91680</v>
      </c>
      <c r="KF9" s="55"/>
      <c r="KG9" s="55">
        <f>KF12</f>
        <v>44767</v>
      </c>
      <c r="KH9" s="55"/>
      <c r="KI9" s="55">
        <f>KH12</f>
        <v>48660</v>
      </c>
      <c r="KJ9" s="55"/>
      <c r="KK9" s="55">
        <f>KJ12</f>
        <v>99926</v>
      </c>
      <c r="KL9" s="55"/>
      <c r="KM9" s="55"/>
      <c r="KN9" s="55">
        <f>KM12</f>
        <v>40975</v>
      </c>
      <c r="KO9" s="55"/>
      <c r="KP9" s="55">
        <f>KO12</f>
        <v>51445</v>
      </c>
      <c r="KQ9" s="55"/>
      <c r="KR9" s="55">
        <f>KQ12</f>
        <v>55005</v>
      </c>
      <c r="KS9" s="55"/>
      <c r="KT9" s="55">
        <f>KS12</f>
        <v>1164</v>
      </c>
      <c r="KU9" s="55"/>
      <c r="KV9" s="55">
        <f>KU12</f>
        <v>4749</v>
      </c>
      <c r="KW9" s="55"/>
      <c r="KX9" s="55">
        <f>KW12</f>
        <v>49797</v>
      </c>
      <c r="KY9" s="55"/>
      <c r="KZ9" s="55">
        <f>KY12</f>
        <v>61838</v>
      </c>
      <c r="LA9" s="55"/>
      <c r="LB9" s="55">
        <f>LA12</f>
        <v>65932</v>
      </c>
      <c r="LC9" s="55"/>
      <c r="LD9" s="55"/>
      <c r="LE9" s="55"/>
      <c r="LF9" s="55"/>
      <c r="LG9" s="55"/>
      <c r="LH9" s="55"/>
      <c r="LI9" s="55"/>
      <c r="LJ9" s="55"/>
      <c r="LK9" s="177"/>
      <c r="LL9" s="182"/>
      <c r="LM9" s="179"/>
      <c r="LN9" s="58"/>
      <c r="LO9" s="58"/>
      <c r="LP9" s="58"/>
      <c r="LQ9" s="58"/>
      <c r="LR9" s="58"/>
      <c r="LS9" s="58"/>
      <c r="LT9" s="58"/>
      <c r="LU9" s="58"/>
      <c r="LV9" s="58"/>
      <c r="LW9" s="58"/>
      <c r="LX9" s="58"/>
      <c r="LY9" s="58"/>
      <c r="LZ9" s="58"/>
      <c r="MA9" s="58"/>
      <c r="MB9" s="58"/>
      <c r="MC9" s="58"/>
      <c r="MD9" s="58"/>
      <c r="ME9" s="58"/>
      <c r="MF9" s="58"/>
    </row>
    <row r="10" spans="1:349" s="39" customFormat="1">
      <c r="B10" s="173" t="s">
        <v>182</v>
      </c>
      <c r="C10" s="54"/>
      <c r="D10" s="55">
        <f>C13</f>
        <v>53026</v>
      </c>
      <c r="E10" s="56"/>
      <c r="F10" s="55">
        <f>E13</f>
        <v>56302</v>
      </c>
      <c r="G10" s="56"/>
      <c r="H10" s="55">
        <f>G13</f>
        <v>1726513</v>
      </c>
      <c r="I10" s="56"/>
      <c r="J10" s="55">
        <f>I13</f>
        <v>66576</v>
      </c>
      <c r="K10" s="56"/>
      <c r="L10" s="55">
        <f>K13</f>
        <v>71030</v>
      </c>
      <c r="M10" s="56"/>
      <c r="N10" s="55">
        <f>M13</f>
        <v>2166882</v>
      </c>
      <c r="O10" s="56"/>
      <c r="P10" s="55">
        <f>O13</f>
        <v>71183</v>
      </c>
      <c r="Q10" s="56"/>
      <c r="R10" s="55">
        <f>Q13</f>
        <v>76038</v>
      </c>
      <c r="S10" s="56"/>
      <c r="T10" s="55">
        <f>S13</f>
        <v>2316608</v>
      </c>
      <c r="U10" s="56"/>
      <c r="V10" s="55">
        <f>U13</f>
        <v>18067</v>
      </c>
      <c r="W10" s="56"/>
      <c r="X10" s="55">
        <f>W13</f>
        <v>18067</v>
      </c>
      <c r="Y10" s="56"/>
      <c r="Z10" s="55">
        <f>Y13</f>
        <v>18067</v>
      </c>
      <c r="AA10" s="56"/>
      <c r="AB10" s="55">
        <f>AA13</f>
        <v>18067</v>
      </c>
      <c r="AC10" s="56"/>
      <c r="AD10" s="55">
        <f>AC13</f>
        <v>587159</v>
      </c>
      <c r="AE10" s="56"/>
      <c r="AF10" s="55">
        <f>AE13</f>
        <v>587159</v>
      </c>
      <c r="AG10" s="56"/>
      <c r="AH10" s="55">
        <f>AG13</f>
        <v>1507</v>
      </c>
      <c r="AI10" s="56"/>
      <c r="AJ10" s="55">
        <f>AI13</f>
        <v>1638</v>
      </c>
      <c r="AK10" s="56"/>
      <c r="AL10" s="55">
        <f>AK13</f>
        <v>48969</v>
      </c>
      <c r="AM10" s="56"/>
      <c r="AN10" s="55">
        <f>AM13</f>
        <v>6146</v>
      </c>
      <c r="AO10" s="56"/>
      <c r="AP10" s="55">
        <f>AO13</f>
        <v>6681</v>
      </c>
      <c r="AQ10" s="56"/>
      <c r="AR10" s="55">
        <f>AQ13</f>
        <v>199751</v>
      </c>
      <c r="AS10" s="56"/>
      <c r="AT10" s="55">
        <f>AS13</f>
        <v>12282</v>
      </c>
      <c r="AU10" s="56"/>
      <c r="AV10" s="55">
        <f>AU13</f>
        <v>13350</v>
      </c>
      <c r="AW10" s="56"/>
      <c r="AX10" s="55">
        <f>AW13</f>
        <v>399150</v>
      </c>
      <c r="AY10" s="56"/>
      <c r="AZ10" s="56"/>
      <c r="BA10" s="55">
        <f>AZ13</f>
        <v>64443</v>
      </c>
      <c r="BB10" s="56"/>
      <c r="BC10" s="55">
        <f>BB13</f>
        <v>68210</v>
      </c>
      <c r="BD10" s="56"/>
      <c r="BE10" s="55">
        <f>BD13</f>
        <v>2098029</v>
      </c>
      <c r="BF10" s="56"/>
      <c r="BG10" s="55">
        <f>BF13</f>
        <v>80026</v>
      </c>
      <c r="BH10" s="56"/>
      <c r="BI10" s="55">
        <f>BH13</f>
        <v>85148</v>
      </c>
      <c r="BJ10" s="56"/>
      <c r="BK10" s="55">
        <f>BJ13</f>
        <v>2604453</v>
      </c>
      <c r="BL10" s="56"/>
      <c r="BM10" s="55">
        <f>BL13</f>
        <v>85324</v>
      </c>
      <c r="BN10" s="56"/>
      <c r="BO10" s="55">
        <f>BN13</f>
        <v>90906</v>
      </c>
      <c r="BP10" s="55"/>
      <c r="BQ10" s="55">
        <f>BP13</f>
        <v>2776638</v>
      </c>
      <c r="BR10" s="55"/>
      <c r="BS10" s="55">
        <f>BR13</f>
        <v>20777</v>
      </c>
      <c r="BT10" s="56"/>
      <c r="BU10" s="55">
        <f>BT13</f>
        <v>20777</v>
      </c>
      <c r="BV10" s="55"/>
      <c r="BW10" s="55">
        <f>BV13</f>
        <v>675232</v>
      </c>
      <c r="BX10" s="55"/>
      <c r="BY10" s="55">
        <f>BX13</f>
        <v>20777</v>
      </c>
      <c r="BZ10" s="55"/>
      <c r="CA10" s="55">
        <f>BZ13</f>
        <v>20777</v>
      </c>
      <c r="CB10" s="55"/>
      <c r="CC10" s="55">
        <f>CB13</f>
        <v>675232</v>
      </c>
      <c r="CD10" s="55"/>
      <c r="CE10" s="55">
        <f>CD13</f>
        <v>20777</v>
      </c>
      <c r="CF10" s="55"/>
      <c r="CG10" s="55">
        <f>CF13</f>
        <v>675232</v>
      </c>
      <c r="CH10" s="55"/>
      <c r="CI10" s="55">
        <f>CH13</f>
        <v>1733</v>
      </c>
      <c r="CJ10" s="55"/>
      <c r="CK10" s="55">
        <f>CJ13</f>
        <v>1883</v>
      </c>
      <c r="CL10" s="55"/>
      <c r="CM10" s="55">
        <f>CL13</f>
        <v>56314</v>
      </c>
      <c r="CN10" s="55"/>
      <c r="CO10" s="55">
        <f>CN13</f>
        <v>7068</v>
      </c>
      <c r="CP10" s="55"/>
      <c r="CQ10" s="55">
        <f>CP13</f>
        <v>7683</v>
      </c>
      <c r="CR10" s="55"/>
      <c r="CS10" s="55">
        <f>CR13</f>
        <v>229714</v>
      </c>
      <c r="CT10" s="55"/>
      <c r="CU10" s="55">
        <f>CT13</f>
        <v>14124</v>
      </c>
      <c r="CV10" s="55"/>
      <c r="CW10" s="55">
        <f>CV13</f>
        <v>15352</v>
      </c>
      <c r="CX10" s="55"/>
      <c r="CY10" s="55">
        <f>CX13</f>
        <v>459023</v>
      </c>
      <c r="CZ10" s="55"/>
      <c r="DA10" s="55"/>
      <c r="DB10" s="55">
        <f>DA13</f>
        <v>264408</v>
      </c>
      <c r="DC10" s="55"/>
      <c r="DD10" s="55">
        <f>DC13</f>
        <v>264408</v>
      </c>
      <c r="DE10" s="55"/>
      <c r="DF10" s="55">
        <f>DE13</f>
        <v>2208891</v>
      </c>
      <c r="DG10" s="55"/>
      <c r="DH10" s="55">
        <f>DG13</f>
        <v>345709</v>
      </c>
      <c r="DI10" s="55"/>
      <c r="DJ10" s="55">
        <f>DI13</f>
        <v>345709</v>
      </c>
      <c r="DK10" s="55"/>
      <c r="DL10" s="55">
        <f>DK13</f>
        <v>2737334</v>
      </c>
      <c r="DM10" s="55"/>
      <c r="DN10" s="55">
        <f>DM13</f>
        <v>373351</v>
      </c>
      <c r="DO10" s="55"/>
      <c r="DP10" s="55">
        <f>DO13</f>
        <v>373351</v>
      </c>
      <c r="DQ10" s="55"/>
      <c r="DR10" s="55">
        <f>DQ13</f>
        <v>2917004</v>
      </c>
      <c r="DS10" s="55"/>
      <c r="DT10" s="55">
        <f>DS13</f>
        <v>45167</v>
      </c>
      <c r="DU10" s="55"/>
      <c r="DV10" s="55">
        <f>DU13</f>
        <v>45167</v>
      </c>
      <c r="DW10" s="55"/>
      <c r="DX10" s="55">
        <f>DW13</f>
        <v>704590</v>
      </c>
      <c r="DY10" s="55"/>
      <c r="DZ10" s="55">
        <f>DY13</f>
        <v>45167</v>
      </c>
      <c r="EA10" s="55"/>
      <c r="EB10" s="55">
        <f>EA13</f>
        <v>45167</v>
      </c>
      <c r="EC10" s="55"/>
      <c r="ED10" s="55">
        <f>EC13</f>
        <v>704590</v>
      </c>
      <c r="EE10" s="55"/>
      <c r="EF10" s="55"/>
      <c r="EG10" s="55">
        <f>EF13</f>
        <v>179652</v>
      </c>
      <c r="EH10" s="55"/>
      <c r="EI10" s="55">
        <f>EH13</f>
        <v>179652</v>
      </c>
      <c r="EJ10" s="55"/>
      <c r="EK10" s="55">
        <f>EJ13</f>
        <v>2208891</v>
      </c>
      <c r="EL10" s="55"/>
      <c r="EM10" s="55">
        <f>EL13</f>
        <v>230465</v>
      </c>
      <c r="EN10" s="55"/>
      <c r="EO10" s="55">
        <f>EN13</f>
        <v>230465</v>
      </c>
      <c r="EP10" s="55"/>
      <c r="EQ10" s="55">
        <f>EP13</f>
        <v>2737334</v>
      </c>
      <c r="ER10" s="55"/>
      <c r="ES10" s="55">
        <f>ER13</f>
        <v>247742</v>
      </c>
      <c r="ET10" s="55"/>
      <c r="EU10" s="55">
        <f>ET13</f>
        <v>247742</v>
      </c>
      <c r="EV10" s="55"/>
      <c r="EW10" s="55">
        <f>EV13</f>
        <v>2917004</v>
      </c>
      <c r="EX10" s="55"/>
      <c r="EY10" s="55">
        <f>EX13</f>
        <v>45167</v>
      </c>
      <c r="EZ10" s="55"/>
      <c r="FA10" s="55">
        <f>EZ13</f>
        <v>45167</v>
      </c>
      <c r="FB10" s="55"/>
      <c r="FC10" s="55">
        <f>FB13</f>
        <v>704590</v>
      </c>
      <c r="FD10" s="55"/>
      <c r="FE10" s="55">
        <f>FD13</f>
        <v>45167</v>
      </c>
      <c r="FF10" s="55"/>
      <c r="FG10" s="55">
        <f>FF13</f>
        <v>45167</v>
      </c>
      <c r="FH10" s="55"/>
      <c r="FI10" s="55">
        <f>FH13</f>
        <v>704590</v>
      </c>
      <c r="FJ10" s="55"/>
      <c r="FK10" s="55"/>
      <c r="FL10" s="55">
        <f>FK13</f>
        <v>132566</v>
      </c>
      <c r="FM10" s="55"/>
      <c r="FN10" s="55">
        <f>FM13</f>
        <v>132566</v>
      </c>
      <c r="FO10" s="55"/>
      <c r="FP10" s="55">
        <f>FO13</f>
        <v>2208891</v>
      </c>
      <c r="FQ10" s="55"/>
      <c r="FR10" s="55">
        <f>FQ13</f>
        <v>166441</v>
      </c>
      <c r="FS10" s="55"/>
      <c r="FT10" s="55">
        <f>FS13</f>
        <v>166441</v>
      </c>
      <c r="FU10" s="55"/>
      <c r="FV10" s="55">
        <f>FU13</f>
        <v>2737334</v>
      </c>
      <c r="FW10" s="55"/>
      <c r="FX10" s="55">
        <f>FW13</f>
        <v>177958</v>
      </c>
      <c r="FY10" s="55"/>
      <c r="FZ10" s="55">
        <f>FY13</f>
        <v>177958</v>
      </c>
      <c r="GA10" s="55"/>
      <c r="GB10" s="55">
        <f>GA13</f>
        <v>2917004</v>
      </c>
      <c r="GC10" s="55"/>
      <c r="GD10" s="55">
        <f>GC13</f>
        <v>45167</v>
      </c>
      <c r="GE10" s="55"/>
      <c r="GF10" s="55">
        <f>GE13</f>
        <v>45167</v>
      </c>
      <c r="GG10" s="55"/>
      <c r="GH10" s="55">
        <f>GG13</f>
        <v>704590</v>
      </c>
      <c r="GI10" s="55"/>
      <c r="GJ10" s="55">
        <f>GI13</f>
        <v>45167</v>
      </c>
      <c r="GK10" s="55"/>
      <c r="GL10" s="55">
        <f>GK13</f>
        <v>45167</v>
      </c>
      <c r="GM10" s="55"/>
      <c r="GN10" s="55">
        <f>GM13</f>
        <v>704590</v>
      </c>
      <c r="GO10" s="55"/>
      <c r="GP10" s="55"/>
      <c r="GQ10" s="55"/>
      <c r="GR10" s="55">
        <f>GQ13</f>
        <v>1381211</v>
      </c>
      <c r="GS10" s="55"/>
      <c r="GT10" s="55">
        <f>GS13</f>
        <v>1733506</v>
      </c>
      <c r="GU10" s="55"/>
      <c r="GV10" s="55">
        <f>GU13</f>
        <v>1853286</v>
      </c>
      <c r="GW10" s="55"/>
      <c r="GX10" s="57"/>
      <c r="GY10" s="57">
        <f>GX13</f>
        <v>102677</v>
      </c>
      <c r="GZ10" s="57"/>
      <c r="HA10" s="57">
        <f>GZ13</f>
        <v>102677</v>
      </c>
      <c r="HB10" s="57"/>
      <c r="HC10" s="57">
        <f>HB13</f>
        <v>128346</v>
      </c>
      <c r="HD10" s="57"/>
      <c r="HE10" s="57">
        <f>HD13</f>
        <v>95343</v>
      </c>
      <c r="HF10" s="57"/>
      <c r="HG10" s="57">
        <f>HF13</f>
        <v>95343</v>
      </c>
      <c r="HH10" s="57"/>
      <c r="HI10" s="57">
        <f>HH13</f>
        <v>119179</v>
      </c>
      <c r="HJ10" s="57"/>
      <c r="HK10" s="57">
        <f>HJ13</f>
        <v>117345</v>
      </c>
      <c r="HL10" s="57"/>
      <c r="HM10" s="57">
        <f>HL13</f>
        <v>117345</v>
      </c>
      <c r="HN10" s="57"/>
      <c r="HO10" s="57">
        <f>HN13</f>
        <v>141564</v>
      </c>
      <c r="HP10" s="57"/>
      <c r="HQ10" s="57"/>
      <c r="HR10" s="57">
        <f>HQ13</f>
        <v>2484</v>
      </c>
      <c r="HS10" s="57"/>
      <c r="HT10" s="57">
        <f>HS13</f>
        <v>2484</v>
      </c>
      <c r="HU10" s="57"/>
      <c r="HV10" s="57">
        <f>HU13</f>
        <v>3105</v>
      </c>
      <c r="HW10" s="57"/>
      <c r="HX10" s="57">
        <f>HW13</f>
        <v>3839</v>
      </c>
      <c r="HY10" s="57"/>
      <c r="HZ10" s="57">
        <f>HY13</f>
        <v>3839</v>
      </c>
      <c r="IA10" s="57"/>
      <c r="IB10" s="57">
        <f>IA13</f>
        <v>4799</v>
      </c>
      <c r="IC10" s="57"/>
      <c r="ID10" s="57">
        <f>IC13</f>
        <v>4743</v>
      </c>
      <c r="IE10" s="57"/>
      <c r="IF10" s="57">
        <f>IE13</f>
        <v>4743</v>
      </c>
      <c r="IG10" s="57"/>
      <c r="IH10" s="57">
        <f>IG13</f>
        <v>5928</v>
      </c>
      <c r="II10" s="57"/>
      <c r="IJ10" s="57"/>
      <c r="IK10" s="55"/>
      <c r="IL10" s="55">
        <f>IK13</f>
        <v>66576</v>
      </c>
      <c r="IM10" s="55"/>
      <c r="IN10" s="55">
        <f>IM13</f>
        <v>2166882</v>
      </c>
      <c r="IO10" s="55"/>
      <c r="IP10" s="55">
        <f>IO13</f>
        <v>71183</v>
      </c>
      <c r="IQ10" s="55"/>
      <c r="IR10" s="55">
        <f>IQ13</f>
        <v>76038</v>
      </c>
      <c r="IS10" s="55"/>
      <c r="IT10" s="55">
        <f>IS13</f>
        <v>2316608</v>
      </c>
      <c r="IU10" s="55"/>
      <c r="IV10" s="55">
        <f>IU13</f>
        <v>6146</v>
      </c>
      <c r="IW10" s="55"/>
      <c r="IX10" s="55">
        <f>IW13</f>
        <v>12282</v>
      </c>
      <c r="IY10" s="55"/>
      <c r="IZ10" s="55">
        <f>IY13</f>
        <v>42186</v>
      </c>
      <c r="JA10" s="55"/>
      <c r="JB10" s="55">
        <f>JA13</f>
        <v>45462</v>
      </c>
      <c r="JC10" s="55"/>
      <c r="JD10" s="55">
        <f>JC13</f>
        <v>2104964</v>
      </c>
      <c r="JE10" s="55"/>
      <c r="JF10" s="55">
        <f>JE13</f>
        <v>39205</v>
      </c>
      <c r="JG10" s="55"/>
      <c r="JH10" s="55">
        <f>JG13</f>
        <v>42221</v>
      </c>
      <c r="JI10" s="55"/>
      <c r="JJ10" s="55">
        <f>JI13</f>
        <v>2008083</v>
      </c>
      <c r="JK10" s="55"/>
      <c r="JL10" s="55">
        <f>JK13</f>
        <v>71264</v>
      </c>
      <c r="JM10" s="55"/>
      <c r="JN10" s="55">
        <f>JM13</f>
        <v>1567714</v>
      </c>
      <c r="JO10" s="55"/>
      <c r="JP10" s="55">
        <f>JO13</f>
        <v>71264</v>
      </c>
      <c r="JQ10" s="55"/>
      <c r="JR10" s="55">
        <f>JQ13</f>
        <v>71264</v>
      </c>
      <c r="JS10" s="55"/>
      <c r="JT10" s="55">
        <f>JS13</f>
        <v>1567714</v>
      </c>
      <c r="JU10" s="55"/>
      <c r="JV10" s="55"/>
      <c r="JW10" s="55">
        <f>JV13</f>
        <v>39091</v>
      </c>
      <c r="JX10" s="55"/>
      <c r="JY10" s="55">
        <f>JX13</f>
        <v>87257</v>
      </c>
      <c r="JZ10" s="55"/>
      <c r="KA10" s="55">
        <f>JZ13</f>
        <v>53153</v>
      </c>
      <c r="KB10" s="55"/>
      <c r="KC10" s="55">
        <f>KB13</f>
        <v>57775</v>
      </c>
      <c r="KD10" s="55"/>
      <c r="KE10" s="55">
        <f>KD13</f>
        <v>118644</v>
      </c>
      <c r="KF10" s="55"/>
      <c r="KG10" s="55">
        <f>KF13</f>
        <v>57934</v>
      </c>
      <c r="KH10" s="55"/>
      <c r="KI10" s="55">
        <f>KH13</f>
        <v>62971</v>
      </c>
      <c r="KJ10" s="55"/>
      <c r="KK10" s="55">
        <f>KJ13</f>
        <v>129316</v>
      </c>
      <c r="KL10" s="55"/>
      <c r="KM10" s="55"/>
      <c r="KN10" s="55">
        <f>KM13</f>
        <v>53026</v>
      </c>
      <c r="KO10" s="55"/>
      <c r="KP10" s="55">
        <f>KO13</f>
        <v>66576</v>
      </c>
      <c r="KQ10" s="55"/>
      <c r="KR10" s="55">
        <f>KQ13</f>
        <v>71183</v>
      </c>
      <c r="KS10" s="55"/>
      <c r="KT10" s="55">
        <f>KS13</f>
        <v>1507</v>
      </c>
      <c r="KU10" s="55"/>
      <c r="KV10" s="55">
        <f>KU13</f>
        <v>6146</v>
      </c>
      <c r="KW10" s="55"/>
      <c r="KX10" s="55">
        <f>KW13</f>
        <v>64443</v>
      </c>
      <c r="KY10" s="55"/>
      <c r="KZ10" s="55">
        <f>KY13</f>
        <v>80026</v>
      </c>
      <c r="LA10" s="55"/>
      <c r="LB10" s="55">
        <f>LA13</f>
        <v>85324</v>
      </c>
      <c r="LC10" s="55"/>
      <c r="LD10" s="55"/>
      <c r="LE10" s="55"/>
      <c r="LF10" s="55"/>
      <c r="LG10" s="55">
        <f>LF14</f>
        <v>798</v>
      </c>
      <c r="LH10" s="55"/>
      <c r="LI10" s="55">
        <f>LH14</f>
        <v>21456</v>
      </c>
      <c r="LJ10" s="55"/>
      <c r="LK10" s="55">
        <f>LJ14</f>
        <v>451</v>
      </c>
      <c r="LL10" s="180"/>
      <c r="LM10" s="59"/>
      <c r="LN10" s="59">
        <f>LM14</f>
        <v>1030</v>
      </c>
      <c r="LO10" s="59"/>
      <c r="LP10" s="59">
        <f>LO14</f>
        <v>74</v>
      </c>
      <c r="LQ10" s="59"/>
      <c r="LR10" s="56"/>
      <c r="LS10" s="60">
        <f>LR14</f>
        <v>2147.1</v>
      </c>
      <c r="LT10" s="60"/>
      <c r="LU10" s="60">
        <f>LT14</f>
        <v>2967.18</v>
      </c>
      <c r="LV10" s="56"/>
      <c r="LW10" s="60">
        <f>LV14</f>
        <v>3459.84</v>
      </c>
      <c r="LX10" s="55"/>
      <c r="LY10" s="60">
        <f>LX14</f>
        <v>2147.1</v>
      </c>
      <c r="LZ10" s="60"/>
      <c r="MA10" s="60">
        <f>LZ14</f>
        <v>2967.18</v>
      </c>
      <c r="MB10" s="56"/>
      <c r="MC10" s="55">
        <f>MB14</f>
        <v>3459.84</v>
      </c>
      <c r="MD10" s="56"/>
      <c r="ME10" s="56"/>
      <c r="MF10" s="56"/>
    </row>
    <row r="11" spans="1:349" s="39" customFormat="1">
      <c r="B11" s="174" t="s">
        <v>183</v>
      </c>
      <c r="C11" s="169">
        <f t="shared" ref="C11:BN11" si="11">SUM(C15:C42)</f>
        <v>31369</v>
      </c>
      <c r="D11" s="61">
        <f t="shared" ca="1" si="11"/>
        <v>1351793989</v>
      </c>
      <c r="E11" s="61">
        <f t="shared" si="11"/>
        <v>1660</v>
      </c>
      <c r="F11" s="61">
        <f t="shared" ca="1" si="11"/>
        <v>74369688</v>
      </c>
      <c r="G11" s="61">
        <f t="shared" si="11"/>
        <v>803</v>
      </c>
      <c r="H11" s="61">
        <f t="shared" ca="1" si="11"/>
        <v>1116426307</v>
      </c>
      <c r="I11" s="61">
        <f t="shared" si="11"/>
        <v>35786</v>
      </c>
      <c r="J11" s="61">
        <f t="shared" ca="1" si="11"/>
        <v>1919465005</v>
      </c>
      <c r="K11" s="61">
        <f t="shared" si="11"/>
        <v>2149</v>
      </c>
      <c r="L11" s="61">
        <f t="shared" ca="1" si="11"/>
        <v>121681196</v>
      </c>
      <c r="M11" s="61">
        <f t="shared" si="11"/>
        <v>1133</v>
      </c>
      <c r="N11" s="61">
        <f t="shared" ca="1" si="11"/>
        <v>1971961293</v>
      </c>
      <c r="O11" s="61">
        <f t="shared" si="11"/>
        <v>2944</v>
      </c>
      <c r="P11" s="61">
        <f t="shared" ca="1" si="11"/>
        <v>161934720</v>
      </c>
      <c r="Q11" s="61">
        <f t="shared" si="11"/>
        <v>173</v>
      </c>
      <c r="R11" s="61">
        <f t="shared" ca="1" si="11"/>
        <v>11115416</v>
      </c>
      <c r="S11" s="61">
        <f t="shared" si="11"/>
        <v>179</v>
      </c>
      <c r="T11" s="61">
        <f t="shared" ca="1" si="11"/>
        <v>341489054</v>
      </c>
      <c r="U11" s="61">
        <f t="shared" si="11"/>
        <v>5084</v>
      </c>
      <c r="V11" s="61">
        <f t="shared" ca="1" si="11"/>
        <v>75773532</v>
      </c>
      <c r="W11" s="61">
        <f t="shared" si="11"/>
        <v>55</v>
      </c>
      <c r="X11" s="61">
        <f t="shared" ca="1" si="11"/>
        <v>767855</v>
      </c>
      <c r="Y11" s="61">
        <f t="shared" si="11"/>
        <v>458</v>
      </c>
      <c r="Z11" s="61">
        <f t="shared" ca="1" si="11"/>
        <v>6804738</v>
      </c>
      <c r="AA11" s="61">
        <f t="shared" si="11"/>
        <v>40</v>
      </c>
      <c r="AB11" s="61">
        <f t="shared" ca="1" si="11"/>
        <v>558440</v>
      </c>
      <c r="AC11" s="61">
        <f t="shared" si="11"/>
        <v>168</v>
      </c>
      <c r="AD11" s="61">
        <f t="shared" ca="1" si="11"/>
        <v>80093857</v>
      </c>
      <c r="AE11" s="61">
        <f t="shared" si="11"/>
        <v>5</v>
      </c>
      <c r="AF11" s="61">
        <f t="shared" ca="1" si="11"/>
        <v>2402015</v>
      </c>
      <c r="AG11" s="61">
        <f t="shared" si="11"/>
        <v>29438</v>
      </c>
      <c r="AH11" s="61">
        <f t="shared" ca="1" si="11"/>
        <v>36173598</v>
      </c>
      <c r="AI11" s="61">
        <f t="shared" si="11"/>
        <v>725</v>
      </c>
      <c r="AJ11" s="61">
        <f t="shared" ca="1" si="11"/>
        <v>927522</v>
      </c>
      <c r="AK11" s="61">
        <f t="shared" si="11"/>
        <v>142</v>
      </c>
      <c r="AL11" s="61">
        <f t="shared" ca="1" si="11"/>
        <v>5584731</v>
      </c>
      <c r="AM11" s="61">
        <f t="shared" si="11"/>
        <v>32266</v>
      </c>
      <c r="AN11" s="61">
        <f t="shared" ca="1" si="11"/>
        <v>160571072</v>
      </c>
      <c r="AO11" s="61">
        <f t="shared" si="11"/>
        <v>980</v>
      </c>
      <c r="AP11" s="61">
        <f t="shared" ca="1" si="11"/>
        <v>5148381</v>
      </c>
      <c r="AQ11" s="61">
        <f t="shared" si="11"/>
        <v>200</v>
      </c>
      <c r="AR11" s="61">
        <f t="shared" ca="1" si="11"/>
        <v>32277938</v>
      </c>
      <c r="AS11" s="61">
        <f t="shared" si="11"/>
        <v>2320</v>
      </c>
      <c r="AT11" s="61">
        <f t="shared" ca="1" si="11"/>
        <v>22019120</v>
      </c>
      <c r="AU11" s="61">
        <f t="shared" si="11"/>
        <v>54</v>
      </c>
      <c r="AV11" s="61">
        <f t="shared" ca="1" si="11"/>
        <v>557064</v>
      </c>
      <c r="AW11" s="61">
        <f t="shared" si="11"/>
        <v>18</v>
      </c>
      <c r="AX11" s="61">
        <f t="shared" ca="1" si="11"/>
        <v>6458972</v>
      </c>
      <c r="AY11" s="61">
        <f t="shared" ca="1" si="11"/>
        <v>7506355503</v>
      </c>
      <c r="AZ11" s="61">
        <f t="shared" si="11"/>
        <v>8030</v>
      </c>
      <c r="BA11" s="61">
        <f t="shared" ca="1" si="11"/>
        <v>450442548</v>
      </c>
      <c r="BB11" s="61">
        <f t="shared" si="11"/>
        <v>0</v>
      </c>
      <c r="BC11" s="61">
        <f t="shared" ca="1" si="11"/>
        <v>0</v>
      </c>
      <c r="BD11" s="61">
        <f t="shared" si="11"/>
        <v>9</v>
      </c>
      <c r="BE11" s="61">
        <f t="shared" ca="1" si="11"/>
        <v>15067661</v>
      </c>
      <c r="BF11" s="61">
        <f t="shared" si="11"/>
        <v>13509</v>
      </c>
      <c r="BG11" s="61">
        <f t="shared" ca="1" si="11"/>
        <v>931402182</v>
      </c>
      <c r="BH11" s="61">
        <f t="shared" si="11"/>
        <v>60</v>
      </c>
      <c r="BI11" s="61">
        <f t="shared" ca="1" si="11"/>
        <v>3947760</v>
      </c>
      <c r="BJ11" s="61">
        <f t="shared" si="11"/>
        <v>57</v>
      </c>
      <c r="BK11" s="61">
        <f t="shared" ca="1" si="11"/>
        <v>116490087</v>
      </c>
      <c r="BL11" s="61">
        <f t="shared" si="11"/>
        <v>5758</v>
      </c>
      <c r="BM11" s="61">
        <f t="shared" ca="1" si="11"/>
        <v>417916264</v>
      </c>
      <c r="BN11" s="61">
        <f t="shared" si="11"/>
        <v>253</v>
      </c>
      <c r="BO11" s="61">
        <f t="shared" ref="BO11:DZ11" ca="1" si="12">SUM(BO15:BO42)</f>
        <v>17772238</v>
      </c>
      <c r="BP11" s="61">
        <f t="shared" si="12"/>
        <v>88</v>
      </c>
      <c r="BQ11" s="61">
        <f t="shared" ca="1" si="12"/>
        <v>192597716</v>
      </c>
      <c r="BR11" s="61">
        <f t="shared" si="12"/>
        <v>1200</v>
      </c>
      <c r="BS11" s="61">
        <f t="shared" ca="1" si="12"/>
        <v>21796992</v>
      </c>
      <c r="BT11" s="61">
        <f t="shared" si="12"/>
        <v>0</v>
      </c>
      <c r="BU11" s="61">
        <f t="shared" si="12"/>
        <v>0</v>
      </c>
      <c r="BV11" s="61">
        <f t="shared" si="12"/>
        <v>5</v>
      </c>
      <c r="BW11" s="61">
        <f t="shared" ca="1" si="12"/>
        <v>2762316</v>
      </c>
      <c r="BX11" s="61">
        <f t="shared" si="12"/>
        <v>89</v>
      </c>
      <c r="BY11" s="61">
        <f t="shared" ca="1" si="12"/>
        <v>1428895</v>
      </c>
      <c r="BZ11" s="61">
        <f t="shared" si="12"/>
        <v>0</v>
      </c>
      <c r="CA11" s="61">
        <f t="shared" ca="1" si="12"/>
        <v>0</v>
      </c>
      <c r="CB11" s="61">
        <f t="shared" si="12"/>
        <v>12</v>
      </c>
      <c r="CC11" s="61">
        <f t="shared" ca="1" si="12"/>
        <v>6414713</v>
      </c>
      <c r="CD11" s="61">
        <f t="shared" si="12"/>
        <v>0</v>
      </c>
      <c r="CE11" s="61">
        <f t="shared" si="12"/>
        <v>0</v>
      </c>
      <c r="CF11" s="61">
        <f t="shared" si="12"/>
        <v>0</v>
      </c>
      <c r="CG11" s="61">
        <f t="shared" si="12"/>
        <v>0</v>
      </c>
      <c r="CH11" s="61">
        <f t="shared" si="12"/>
        <v>7767</v>
      </c>
      <c r="CI11" s="61">
        <f t="shared" ca="1" si="12"/>
        <v>11766799</v>
      </c>
      <c r="CJ11" s="61">
        <f t="shared" si="12"/>
        <v>0</v>
      </c>
      <c r="CK11" s="61">
        <f t="shared" si="12"/>
        <v>0</v>
      </c>
      <c r="CL11" s="61">
        <f t="shared" si="12"/>
        <v>0</v>
      </c>
      <c r="CM11" s="61">
        <f t="shared" ca="1" si="12"/>
        <v>0</v>
      </c>
      <c r="CN11" s="61">
        <f t="shared" si="12"/>
        <v>12108</v>
      </c>
      <c r="CO11" s="61">
        <f t="shared" ca="1" si="12"/>
        <v>74693876</v>
      </c>
      <c r="CP11" s="61">
        <f t="shared" si="12"/>
        <v>0</v>
      </c>
      <c r="CQ11" s="61">
        <f t="shared" ca="1" si="12"/>
        <v>0</v>
      </c>
      <c r="CR11" s="61">
        <f t="shared" si="12"/>
        <v>12</v>
      </c>
      <c r="CS11" s="61">
        <f t="shared" ca="1" si="12"/>
        <v>2130072</v>
      </c>
      <c r="CT11" s="61">
        <f t="shared" si="12"/>
        <v>4819</v>
      </c>
      <c r="CU11" s="61">
        <f t="shared" ca="1" si="12"/>
        <v>59014566</v>
      </c>
      <c r="CV11" s="61">
        <f t="shared" si="12"/>
        <v>75</v>
      </c>
      <c r="CW11" s="61">
        <f t="shared" ca="1" si="12"/>
        <v>889725</v>
      </c>
      <c r="CX11" s="61">
        <f t="shared" si="12"/>
        <v>2</v>
      </c>
      <c r="CY11" s="61">
        <f t="shared" ca="1" si="12"/>
        <v>709400</v>
      </c>
      <c r="CZ11" s="61">
        <f t="shared" ca="1" si="12"/>
        <v>2327243810</v>
      </c>
      <c r="DA11" s="61">
        <f t="shared" si="12"/>
        <v>15</v>
      </c>
      <c r="DB11" s="61">
        <f t="shared" ca="1" si="12"/>
        <v>3064740</v>
      </c>
      <c r="DC11" s="61">
        <f t="shared" si="12"/>
        <v>0</v>
      </c>
      <c r="DD11" s="61">
        <f t="shared" si="12"/>
        <v>0</v>
      </c>
      <c r="DE11" s="61">
        <f t="shared" si="12"/>
        <v>0</v>
      </c>
      <c r="DF11" s="61">
        <f t="shared" si="12"/>
        <v>0</v>
      </c>
      <c r="DG11" s="61">
        <f t="shared" si="12"/>
        <v>3</v>
      </c>
      <c r="DH11" s="61">
        <f t="shared" ca="1" si="12"/>
        <v>801417</v>
      </c>
      <c r="DI11" s="61">
        <f t="shared" si="12"/>
        <v>0</v>
      </c>
      <c r="DJ11" s="61">
        <f t="shared" ca="1" si="12"/>
        <v>0</v>
      </c>
      <c r="DK11" s="61">
        <f t="shared" si="12"/>
        <v>0</v>
      </c>
      <c r="DL11" s="61">
        <f t="shared" si="12"/>
        <v>0</v>
      </c>
      <c r="DM11" s="61">
        <f t="shared" si="12"/>
        <v>0</v>
      </c>
      <c r="DN11" s="61">
        <f t="shared" si="12"/>
        <v>0</v>
      </c>
      <c r="DO11" s="61">
        <f t="shared" si="12"/>
        <v>0</v>
      </c>
      <c r="DP11" s="61">
        <f t="shared" si="12"/>
        <v>0</v>
      </c>
      <c r="DQ11" s="61">
        <f t="shared" si="12"/>
        <v>0</v>
      </c>
      <c r="DR11" s="61">
        <f t="shared" si="12"/>
        <v>0</v>
      </c>
      <c r="DS11" s="61">
        <f t="shared" si="12"/>
        <v>11</v>
      </c>
      <c r="DT11" s="61">
        <f t="shared" ca="1" si="12"/>
        <v>383922</v>
      </c>
      <c r="DU11" s="61">
        <f t="shared" si="12"/>
        <v>0</v>
      </c>
      <c r="DV11" s="61">
        <f t="shared" si="12"/>
        <v>0</v>
      </c>
      <c r="DW11" s="61">
        <f t="shared" si="12"/>
        <v>0</v>
      </c>
      <c r="DX11" s="61">
        <f t="shared" si="12"/>
        <v>0</v>
      </c>
      <c r="DY11" s="61">
        <f t="shared" si="12"/>
        <v>1</v>
      </c>
      <c r="DZ11" s="61">
        <f t="shared" ca="1" si="12"/>
        <v>34902</v>
      </c>
      <c r="EA11" s="61">
        <f t="shared" ref="EA11:GL11" si="13">SUM(EA15:EA42)</f>
        <v>0</v>
      </c>
      <c r="EB11" s="61">
        <f t="shared" si="13"/>
        <v>0</v>
      </c>
      <c r="EC11" s="61">
        <f t="shared" si="13"/>
        <v>0</v>
      </c>
      <c r="ED11" s="61">
        <f t="shared" ca="1" si="13"/>
        <v>0</v>
      </c>
      <c r="EE11" s="61">
        <f t="shared" ca="1" si="13"/>
        <v>4284981</v>
      </c>
      <c r="EF11" s="61">
        <f t="shared" si="13"/>
        <v>20</v>
      </c>
      <c r="EG11" s="61">
        <f t="shared" ca="1" si="13"/>
        <v>2980590</v>
      </c>
      <c r="EH11" s="61">
        <f t="shared" si="13"/>
        <v>0</v>
      </c>
      <c r="EI11" s="61">
        <f t="shared" si="13"/>
        <v>0</v>
      </c>
      <c r="EJ11" s="61">
        <f t="shared" si="13"/>
        <v>0</v>
      </c>
      <c r="EK11" s="61">
        <f t="shared" si="13"/>
        <v>0</v>
      </c>
      <c r="EL11" s="61">
        <f t="shared" si="13"/>
        <v>22</v>
      </c>
      <c r="EM11" s="61">
        <f t="shared" ca="1" si="13"/>
        <v>4179804</v>
      </c>
      <c r="EN11" s="61">
        <f t="shared" si="13"/>
        <v>0</v>
      </c>
      <c r="EO11" s="61">
        <f t="shared" si="13"/>
        <v>0</v>
      </c>
      <c r="EP11" s="61">
        <f t="shared" si="13"/>
        <v>0</v>
      </c>
      <c r="EQ11" s="61">
        <f t="shared" si="13"/>
        <v>0</v>
      </c>
      <c r="ER11" s="61">
        <f t="shared" si="13"/>
        <v>0</v>
      </c>
      <c r="ES11" s="61">
        <f t="shared" si="13"/>
        <v>0</v>
      </c>
      <c r="ET11" s="61">
        <f t="shared" si="13"/>
        <v>0</v>
      </c>
      <c r="EU11" s="61">
        <f t="shared" si="13"/>
        <v>0</v>
      </c>
      <c r="EV11" s="61">
        <f t="shared" si="13"/>
        <v>0</v>
      </c>
      <c r="EW11" s="61">
        <f t="shared" si="13"/>
        <v>0</v>
      </c>
      <c r="EX11" s="61">
        <f t="shared" si="13"/>
        <v>10</v>
      </c>
      <c r="EY11" s="61">
        <f t="shared" ca="1" si="13"/>
        <v>451670</v>
      </c>
      <c r="EZ11" s="61">
        <f t="shared" si="13"/>
        <v>0</v>
      </c>
      <c r="FA11" s="61">
        <f t="shared" si="13"/>
        <v>0</v>
      </c>
      <c r="FB11" s="61">
        <f t="shared" si="13"/>
        <v>0</v>
      </c>
      <c r="FC11" s="61">
        <f t="shared" si="13"/>
        <v>0</v>
      </c>
      <c r="FD11" s="61">
        <f t="shared" si="13"/>
        <v>10</v>
      </c>
      <c r="FE11" s="61">
        <f t="shared" ca="1" si="13"/>
        <v>451670</v>
      </c>
      <c r="FF11" s="61">
        <f t="shared" si="13"/>
        <v>0</v>
      </c>
      <c r="FG11" s="61">
        <f t="shared" si="13"/>
        <v>0</v>
      </c>
      <c r="FH11" s="61">
        <f t="shared" si="13"/>
        <v>0</v>
      </c>
      <c r="FI11" s="61">
        <f t="shared" ca="1" si="13"/>
        <v>0</v>
      </c>
      <c r="FJ11" s="61">
        <f ca="1">SUM(FJ15:FJ42)</f>
        <v>8063734</v>
      </c>
      <c r="FK11" s="61">
        <f t="shared" si="13"/>
        <v>1744</v>
      </c>
      <c r="FL11" s="61">
        <f t="shared" ca="1" si="13"/>
        <v>187086248</v>
      </c>
      <c r="FM11" s="61">
        <f t="shared" si="13"/>
        <v>37</v>
      </c>
      <c r="FN11" s="61">
        <f t="shared" ca="1" si="13"/>
        <v>3790169</v>
      </c>
      <c r="FO11" s="61">
        <f t="shared" si="13"/>
        <v>41</v>
      </c>
      <c r="FP11" s="61">
        <f t="shared" ca="1" si="13"/>
        <v>75001880</v>
      </c>
      <c r="FQ11" s="61">
        <f t="shared" si="13"/>
        <v>1292</v>
      </c>
      <c r="FR11" s="61">
        <f t="shared" ca="1" si="13"/>
        <v>175398028</v>
      </c>
      <c r="FS11" s="61">
        <f t="shared" si="13"/>
        <v>35</v>
      </c>
      <c r="FT11" s="61">
        <f t="shared" ca="1" si="13"/>
        <v>4501455</v>
      </c>
      <c r="FU11" s="61">
        <f t="shared" si="13"/>
        <v>38</v>
      </c>
      <c r="FV11" s="61">
        <f t="shared" ca="1" si="13"/>
        <v>89709886</v>
      </c>
      <c r="FW11" s="61">
        <f t="shared" si="13"/>
        <v>6</v>
      </c>
      <c r="FX11" s="61">
        <f t="shared" ca="1" si="13"/>
        <v>825078</v>
      </c>
      <c r="FY11" s="61">
        <f t="shared" si="13"/>
        <v>1</v>
      </c>
      <c r="FZ11" s="61">
        <f t="shared" si="13"/>
        <v>137513</v>
      </c>
      <c r="GA11" s="61">
        <f t="shared" si="13"/>
        <v>1</v>
      </c>
      <c r="GB11" s="61">
        <f t="shared" ca="1" si="13"/>
        <v>2917004</v>
      </c>
      <c r="GC11" s="61">
        <f t="shared" si="13"/>
        <v>1143</v>
      </c>
      <c r="GD11" s="61">
        <f t="shared" ca="1" si="13"/>
        <v>42818511</v>
      </c>
      <c r="GE11" s="61">
        <f t="shared" si="13"/>
        <v>0</v>
      </c>
      <c r="GF11" s="61">
        <f t="shared" si="13"/>
        <v>0</v>
      </c>
      <c r="GG11" s="61">
        <f t="shared" si="13"/>
        <v>0</v>
      </c>
      <c r="GH11" s="61">
        <f t="shared" si="13"/>
        <v>0</v>
      </c>
      <c r="GI11" s="61">
        <f t="shared" si="13"/>
        <v>539</v>
      </c>
      <c r="GJ11" s="61">
        <f t="shared" ca="1" si="13"/>
        <v>20485373</v>
      </c>
      <c r="GK11" s="61">
        <f t="shared" si="13"/>
        <v>0</v>
      </c>
      <c r="GL11" s="61">
        <f t="shared" si="13"/>
        <v>0</v>
      </c>
      <c r="GM11" s="61">
        <f t="shared" ref="GM11:IX11" si="14">SUM(GM15:GM42)</f>
        <v>0</v>
      </c>
      <c r="GN11" s="61">
        <f t="shared" ca="1" si="14"/>
        <v>0</v>
      </c>
      <c r="GO11" s="61">
        <f t="shared" ca="1" si="14"/>
        <v>602671145</v>
      </c>
      <c r="GP11" s="61">
        <f t="shared" ca="1" si="14"/>
        <v>615019860</v>
      </c>
      <c r="GQ11" s="61">
        <f t="shared" si="14"/>
        <v>15</v>
      </c>
      <c r="GR11" s="61">
        <f t="shared" ca="1" si="14"/>
        <v>16009485</v>
      </c>
      <c r="GS11" s="61">
        <f t="shared" si="14"/>
        <v>19</v>
      </c>
      <c r="GT11" s="61">
        <f t="shared" ca="1" si="14"/>
        <v>25451013</v>
      </c>
      <c r="GU11" s="61">
        <f t="shared" si="14"/>
        <v>4</v>
      </c>
      <c r="GV11" s="61">
        <f t="shared" ca="1" si="14"/>
        <v>5728340</v>
      </c>
      <c r="GW11" s="130">
        <f t="shared" ca="1" si="14"/>
        <v>47188838</v>
      </c>
      <c r="GX11" s="62">
        <f t="shared" si="14"/>
        <v>73</v>
      </c>
      <c r="GY11" s="62">
        <f t="shared" ca="1" si="14"/>
        <v>6515309</v>
      </c>
      <c r="GZ11" s="62">
        <f t="shared" si="14"/>
        <v>32</v>
      </c>
      <c r="HA11" s="62">
        <f t="shared" ca="1" si="14"/>
        <v>2538912</v>
      </c>
      <c r="HB11" s="62">
        <f t="shared" si="14"/>
        <v>74</v>
      </c>
      <c r="HC11" s="62">
        <f t="shared" ca="1" si="14"/>
        <v>7514112</v>
      </c>
      <c r="HD11" s="62">
        <f t="shared" si="14"/>
        <v>80</v>
      </c>
      <c r="HE11" s="62">
        <f t="shared" ca="1" si="14"/>
        <v>6435645</v>
      </c>
      <c r="HF11" s="62">
        <f t="shared" si="14"/>
        <v>30</v>
      </c>
      <c r="HG11" s="62">
        <f t="shared" ca="1" si="14"/>
        <v>2253558</v>
      </c>
      <c r="HH11" s="62">
        <f t="shared" si="14"/>
        <v>95</v>
      </c>
      <c r="HI11" s="62">
        <f t="shared" ca="1" si="14"/>
        <v>8938437</v>
      </c>
      <c r="HJ11" s="62">
        <f t="shared" si="14"/>
        <v>19</v>
      </c>
      <c r="HK11" s="62">
        <f t="shared" ca="1" si="14"/>
        <v>1856189</v>
      </c>
      <c r="HL11" s="62">
        <f t="shared" si="14"/>
        <v>1</v>
      </c>
      <c r="HM11" s="62">
        <f t="shared" ca="1" si="14"/>
        <v>90676</v>
      </c>
      <c r="HN11" s="62">
        <f t="shared" si="14"/>
        <v>6</v>
      </c>
      <c r="HO11" s="62">
        <f t="shared" ca="1" si="14"/>
        <v>680070</v>
      </c>
      <c r="HP11" s="62">
        <f t="shared" ca="1" si="14"/>
        <v>36822908</v>
      </c>
      <c r="HQ11" s="62">
        <f t="shared" si="14"/>
        <v>52</v>
      </c>
      <c r="HR11" s="62">
        <f t="shared" ca="1" si="14"/>
        <v>100404</v>
      </c>
      <c r="HS11" s="62">
        <f t="shared" si="14"/>
        <v>0</v>
      </c>
      <c r="HT11" s="62">
        <f t="shared" si="14"/>
        <v>0</v>
      </c>
      <c r="HU11" s="62">
        <f t="shared" si="14"/>
        <v>10</v>
      </c>
      <c r="HV11" s="62">
        <f t="shared" ca="1" si="14"/>
        <v>24000</v>
      </c>
      <c r="HW11" s="62">
        <f t="shared" si="14"/>
        <v>96</v>
      </c>
      <c r="HX11" s="62">
        <f t="shared" ca="1" si="14"/>
        <v>294424</v>
      </c>
      <c r="HY11" s="62">
        <f t="shared" si="14"/>
        <v>3</v>
      </c>
      <c r="HZ11" s="62">
        <f t="shared" ca="1" si="14"/>
        <v>9773</v>
      </c>
      <c r="IA11" s="62">
        <f t="shared" si="14"/>
        <v>8</v>
      </c>
      <c r="IB11" s="62">
        <f t="shared" ca="1" si="14"/>
        <v>30755</v>
      </c>
      <c r="IC11" s="62">
        <f t="shared" si="14"/>
        <v>49</v>
      </c>
      <c r="ID11" s="62">
        <f t="shared" ca="1" si="14"/>
        <v>181741</v>
      </c>
      <c r="IE11" s="62">
        <f>SUM(IE15:IE42)</f>
        <v>1</v>
      </c>
      <c r="IF11" s="62">
        <f t="shared" ca="1" si="14"/>
        <v>3665</v>
      </c>
      <c r="IG11" s="62">
        <f t="shared" si="14"/>
        <v>0</v>
      </c>
      <c r="IH11" s="62">
        <f t="shared" ca="1" si="14"/>
        <v>0</v>
      </c>
      <c r="II11" s="62">
        <f ca="1">SUM(II15:II42)</f>
        <v>644762</v>
      </c>
      <c r="IJ11" s="62">
        <f ca="1">SUM(IJ15:IJ42)</f>
        <v>10533275681</v>
      </c>
      <c r="IK11" s="61">
        <f t="shared" si="14"/>
        <v>237</v>
      </c>
      <c r="IL11" s="61">
        <f t="shared" ca="1" si="14"/>
        <v>12192465</v>
      </c>
      <c r="IM11" s="61">
        <f t="shared" si="14"/>
        <v>3</v>
      </c>
      <c r="IN11" s="61">
        <f t="shared" ca="1" si="14"/>
        <v>6008173</v>
      </c>
      <c r="IO11" s="61">
        <f t="shared" si="14"/>
        <v>184</v>
      </c>
      <c r="IP11" s="61">
        <f t="shared" ca="1" si="14"/>
        <v>10120920</v>
      </c>
      <c r="IQ11" s="61">
        <f t="shared" si="14"/>
        <v>0</v>
      </c>
      <c r="IR11" s="61">
        <f t="shared" ca="1" si="14"/>
        <v>0</v>
      </c>
      <c r="IS11" s="61">
        <f t="shared" si="14"/>
        <v>3</v>
      </c>
      <c r="IT11" s="61">
        <f t="shared" ca="1" si="14"/>
        <v>6949824</v>
      </c>
      <c r="IU11" s="61">
        <f t="shared" si="14"/>
        <v>19</v>
      </c>
      <c r="IV11" s="61">
        <f t="shared" ca="1" si="14"/>
        <v>90231</v>
      </c>
      <c r="IW11" s="61">
        <f t="shared" si="14"/>
        <v>101</v>
      </c>
      <c r="IX11" s="61">
        <f t="shared" ca="1" si="14"/>
        <v>958591</v>
      </c>
      <c r="IY11" s="61">
        <f t="shared" ref="IY11:LR11" si="15">SUM(IY15:IY42)</f>
        <v>220</v>
      </c>
      <c r="IZ11" s="61">
        <f t="shared" ca="1" si="15"/>
        <v>7171560</v>
      </c>
      <c r="JA11" s="61">
        <f t="shared" si="15"/>
        <v>5</v>
      </c>
      <c r="JB11" s="61">
        <f t="shared" ca="1" si="15"/>
        <v>196311</v>
      </c>
      <c r="JC11" s="61">
        <f t="shared" si="15"/>
        <v>8</v>
      </c>
      <c r="JD11" s="61">
        <f t="shared" ca="1" si="15"/>
        <v>13012504</v>
      </c>
      <c r="JE11" s="61">
        <f t="shared" si="15"/>
        <v>381</v>
      </c>
      <c r="JF11" s="61">
        <f t="shared" ca="1" si="15"/>
        <v>11809695</v>
      </c>
      <c r="JG11" s="61">
        <f t="shared" si="15"/>
        <v>19</v>
      </c>
      <c r="JH11" s="61">
        <f t="shared" ca="1" si="15"/>
        <v>648679</v>
      </c>
      <c r="JI11" s="61">
        <f t="shared" si="15"/>
        <v>5</v>
      </c>
      <c r="JJ11" s="61">
        <f t="shared" ca="1" si="15"/>
        <v>7758500</v>
      </c>
      <c r="JK11" s="61">
        <f t="shared" si="15"/>
        <v>74</v>
      </c>
      <c r="JL11" s="61">
        <f t="shared" ca="1" si="15"/>
        <v>4074958</v>
      </c>
      <c r="JM11" s="61">
        <f t="shared" si="15"/>
        <v>0</v>
      </c>
      <c r="JN11" s="61">
        <f t="shared" ca="1" si="15"/>
        <v>0</v>
      </c>
      <c r="JO11" s="61">
        <f t="shared" si="15"/>
        <v>103</v>
      </c>
      <c r="JP11" s="61">
        <f t="shared" ca="1" si="15"/>
        <v>5671901</v>
      </c>
      <c r="JQ11" s="61"/>
      <c r="JR11" s="61"/>
      <c r="JS11" s="61">
        <f t="shared" si="15"/>
        <v>5</v>
      </c>
      <c r="JT11" s="61">
        <f t="shared" ca="1" si="15"/>
        <v>6413374</v>
      </c>
      <c r="JU11" s="61">
        <f t="shared" ca="1" si="15"/>
        <v>93077686</v>
      </c>
      <c r="JV11" s="61">
        <f t="shared" si="15"/>
        <v>0</v>
      </c>
      <c r="JW11" s="61">
        <f ca="1">SUM(JW15:JW42)</f>
        <v>0</v>
      </c>
      <c r="JX11" s="61">
        <f t="shared" si="15"/>
        <v>1</v>
      </c>
      <c r="JY11" s="61">
        <f t="shared" ca="1" si="15"/>
        <v>67426</v>
      </c>
      <c r="JZ11" s="61">
        <f t="shared" si="15"/>
        <v>21</v>
      </c>
      <c r="KA11" s="61">
        <f t="shared" ca="1" si="15"/>
        <v>862533</v>
      </c>
      <c r="KB11" s="61">
        <f t="shared" si="15"/>
        <v>4</v>
      </c>
      <c r="KC11" s="61"/>
      <c r="KD11" s="61">
        <f t="shared" si="15"/>
        <v>56</v>
      </c>
      <c r="KE11" s="61">
        <f t="shared" ca="1" si="15"/>
        <v>5295864</v>
      </c>
      <c r="KF11" s="61">
        <f t="shared" si="15"/>
        <v>243</v>
      </c>
      <c r="KG11" s="61">
        <f t="shared" ca="1" si="15"/>
        <v>10878381</v>
      </c>
      <c r="KH11" s="61">
        <f t="shared" si="15"/>
        <v>40</v>
      </c>
      <c r="KI11" s="61"/>
      <c r="KJ11" s="61">
        <f t="shared" si="15"/>
        <v>216</v>
      </c>
      <c r="KK11" s="61">
        <f t="shared" ca="1" si="15"/>
        <v>21730966</v>
      </c>
      <c r="KL11" s="61">
        <f t="shared" ca="1" si="15"/>
        <v>40960146</v>
      </c>
      <c r="KM11" s="61">
        <f t="shared" si="15"/>
        <v>265</v>
      </c>
      <c r="KN11" s="61">
        <f t="shared" ca="1" si="15"/>
        <v>10858375</v>
      </c>
      <c r="KO11" s="61">
        <f t="shared" si="15"/>
        <v>235</v>
      </c>
      <c r="KP11" s="61">
        <f t="shared" ca="1" si="15"/>
        <v>12089575</v>
      </c>
      <c r="KQ11" s="61">
        <f t="shared" si="15"/>
        <v>29</v>
      </c>
      <c r="KR11" s="61">
        <f t="shared" ca="1" si="15"/>
        <v>1595145</v>
      </c>
      <c r="KS11" s="61">
        <f t="shared" si="15"/>
        <v>28</v>
      </c>
      <c r="KT11" s="61">
        <f t="shared" ca="1" si="15"/>
        <v>32592</v>
      </c>
      <c r="KU11" s="61">
        <f t="shared" si="15"/>
        <v>57</v>
      </c>
      <c r="KV11" s="61">
        <f t="shared" ca="1" si="15"/>
        <v>270693</v>
      </c>
      <c r="KW11" s="61">
        <f t="shared" si="15"/>
        <v>80</v>
      </c>
      <c r="KX11" s="61">
        <f t="shared" ca="1" si="15"/>
        <v>3983760</v>
      </c>
      <c r="KY11" s="61">
        <f t="shared" si="15"/>
        <v>110</v>
      </c>
      <c r="KZ11" s="61">
        <f t="shared" ca="1" si="15"/>
        <v>6802180</v>
      </c>
      <c r="LA11" s="61">
        <f t="shared" si="15"/>
        <v>90</v>
      </c>
      <c r="LB11" s="61">
        <f t="shared" ca="1" si="15"/>
        <v>5933880</v>
      </c>
      <c r="LC11" s="61">
        <f t="shared" ca="1" si="15"/>
        <v>41566200</v>
      </c>
      <c r="LD11" s="61">
        <f t="shared" si="15"/>
        <v>0</v>
      </c>
      <c r="LE11" s="140">
        <f t="shared" ca="1" si="15"/>
        <v>10708879713</v>
      </c>
      <c r="LF11" s="61">
        <f t="shared" si="15"/>
        <v>107527</v>
      </c>
      <c r="LG11" s="61">
        <f t="shared" ca="1" si="15"/>
        <v>85806546</v>
      </c>
      <c r="LH11" s="61">
        <f t="shared" si="15"/>
        <v>2411</v>
      </c>
      <c r="LI11" s="61">
        <f t="shared" ca="1" si="15"/>
        <v>51730416</v>
      </c>
      <c r="LJ11" s="61">
        <f t="shared" si="15"/>
        <v>537</v>
      </c>
      <c r="LK11" s="61">
        <f t="shared" ca="1" si="15"/>
        <v>242187</v>
      </c>
      <c r="LL11" s="61">
        <f ca="1">SUM(LL15:LL42)</f>
        <v>137779149</v>
      </c>
      <c r="LM11" s="61">
        <f t="shared" si="15"/>
        <v>2411</v>
      </c>
      <c r="LN11" s="61">
        <f t="shared" ca="1" si="15"/>
        <v>2483330</v>
      </c>
      <c r="LO11" s="61">
        <f t="shared" si="15"/>
        <v>108064</v>
      </c>
      <c r="LP11" s="61">
        <f t="shared" ca="1" si="15"/>
        <v>7996736</v>
      </c>
      <c r="LQ11" s="61">
        <f ca="1">SUM(LQ15:LQ42)</f>
        <v>10480066</v>
      </c>
      <c r="LR11" s="61">
        <f t="shared" si="15"/>
        <v>43462</v>
      </c>
      <c r="LS11" s="61">
        <f t="shared" ref="LS11:ME11" ca="1" si="16">SUM(LS15:LS42)</f>
        <v>93317260.200000018</v>
      </c>
      <c r="LT11" s="61">
        <f t="shared" si="16"/>
        <v>54126</v>
      </c>
      <c r="LU11" s="61">
        <f t="shared" ca="1" si="16"/>
        <v>160601584.67999998</v>
      </c>
      <c r="LV11" s="61">
        <f t="shared" si="16"/>
        <v>10476</v>
      </c>
      <c r="LW11" s="61">
        <f t="shared" ca="1" si="16"/>
        <v>36245283.840000004</v>
      </c>
      <c r="LX11" s="61">
        <f t="shared" si="16"/>
        <v>9597.6666666666679</v>
      </c>
      <c r="LY11" s="61">
        <f t="shared" ca="1" si="16"/>
        <v>20607150.099999998</v>
      </c>
      <c r="LZ11" s="61">
        <f t="shared" si="16"/>
        <v>13081.666666666668</v>
      </c>
      <c r="MA11" s="61">
        <f t="shared" ca="1" si="16"/>
        <v>38815659.699999988</v>
      </c>
      <c r="MB11" s="61">
        <f t="shared" si="16"/>
        <v>2167</v>
      </c>
      <c r="MC11" s="61">
        <f t="shared" ca="1" si="16"/>
        <v>7497473.2800000012</v>
      </c>
      <c r="MD11" s="140">
        <f ca="1">SUM(MD15:MD42)</f>
        <v>357084411.79999995</v>
      </c>
      <c r="ME11" s="61">
        <f t="shared" si="16"/>
        <v>0</v>
      </c>
      <c r="MF11" s="130">
        <f ca="1">SUM(MF15:MF39)</f>
        <v>11214223339.800003</v>
      </c>
      <c r="MH11" s="142"/>
    </row>
    <row r="12" spans="1:349" hidden="1">
      <c r="A12" s="15" t="s">
        <v>187</v>
      </c>
      <c r="B12" s="37" t="s">
        <v>188</v>
      </c>
      <c r="C12" s="170">
        <v>40975</v>
      </c>
      <c r="D12" s="37" t="s">
        <v>926</v>
      </c>
      <c r="E12" s="37">
        <v>43506</v>
      </c>
      <c r="F12" s="37" t="s">
        <v>927</v>
      </c>
      <c r="G12" s="37">
        <v>1334124</v>
      </c>
      <c r="H12" s="37" t="s">
        <v>926</v>
      </c>
      <c r="I12" s="37">
        <v>51445</v>
      </c>
      <c r="J12" s="37" t="s">
        <v>926</v>
      </c>
      <c r="K12" s="37">
        <v>54887</v>
      </c>
      <c r="L12" s="37" t="s">
        <v>927</v>
      </c>
      <c r="M12" s="37">
        <v>1674409</v>
      </c>
      <c r="N12" s="37" t="s">
        <v>926</v>
      </c>
      <c r="O12" s="37">
        <v>55005</v>
      </c>
      <c r="P12" s="37" t="s">
        <v>926</v>
      </c>
      <c r="Q12" s="37">
        <v>58757</v>
      </c>
      <c r="R12" s="37" t="s">
        <v>927</v>
      </c>
      <c r="S12" s="37">
        <v>1790106</v>
      </c>
      <c r="T12" s="37" t="s">
        <v>926</v>
      </c>
      <c r="U12" s="37">
        <v>13961</v>
      </c>
      <c r="V12" s="37" t="s">
        <v>926</v>
      </c>
      <c r="W12" s="37">
        <v>13961</v>
      </c>
      <c r="X12" s="37" t="s">
        <v>926</v>
      </c>
      <c r="Y12" s="37">
        <v>13961</v>
      </c>
      <c r="Z12" s="37" t="s">
        <v>926</v>
      </c>
      <c r="AA12" s="37">
        <v>13961</v>
      </c>
      <c r="AB12" s="37" t="s">
        <v>927</v>
      </c>
      <c r="AC12" s="37">
        <v>453714</v>
      </c>
      <c r="AD12" s="37" t="s">
        <v>927</v>
      </c>
      <c r="AE12" s="37">
        <v>453714</v>
      </c>
      <c r="AF12" s="37" t="s">
        <v>926</v>
      </c>
      <c r="AG12" s="37">
        <v>1164</v>
      </c>
      <c r="AH12" s="37" t="s">
        <v>926</v>
      </c>
      <c r="AI12" s="37">
        <v>1266</v>
      </c>
      <c r="AJ12" s="37" t="s">
        <v>927</v>
      </c>
      <c r="AK12" s="37">
        <v>37840</v>
      </c>
      <c r="AL12" s="37" t="s">
        <v>926</v>
      </c>
      <c r="AM12" s="37">
        <v>4749</v>
      </c>
      <c r="AN12" s="37" t="s">
        <v>926</v>
      </c>
      <c r="AO12" s="37">
        <v>5162</v>
      </c>
      <c r="AP12" s="37" t="s">
        <v>927</v>
      </c>
      <c r="AQ12" s="37">
        <v>154353</v>
      </c>
      <c r="AR12" s="37" t="s">
        <v>926</v>
      </c>
      <c r="AS12" s="37">
        <v>9491</v>
      </c>
      <c r="AT12" s="37" t="s">
        <v>926</v>
      </c>
      <c r="AU12" s="37">
        <v>10316</v>
      </c>
      <c r="AV12" s="37" t="s">
        <v>927</v>
      </c>
      <c r="AW12" s="37">
        <v>308434</v>
      </c>
      <c r="AX12" s="37"/>
      <c r="AY12" s="37" t="s">
        <v>926</v>
      </c>
      <c r="AZ12" s="37">
        <v>49797</v>
      </c>
      <c r="BA12" s="37" t="s">
        <v>926</v>
      </c>
      <c r="BB12" s="37">
        <v>52708</v>
      </c>
      <c r="BC12" s="37" t="s">
        <v>927</v>
      </c>
      <c r="BD12" s="37">
        <v>1621204</v>
      </c>
      <c r="BE12" s="37" t="s">
        <v>926</v>
      </c>
      <c r="BF12" s="37">
        <v>61838</v>
      </c>
      <c r="BG12" s="37" t="s">
        <v>926</v>
      </c>
      <c r="BH12" s="37">
        <v>65796</v>
      </c>
      <c r="BI12" s="37" t="s">
        <v>927</v>
      </c>
      <c r="BJ12" s="37">
        <v>2012532</v>
      </c>
      <c r="BK12" s="37" t="s">
        <v>926</v>
      </c>
      <c r="BL12" s="37">
        <v>65932</v>
      </c>
      <c r="BM12" s="37" t="s">
        <v>926</v>
      </c>
      <c r="BN12" s="37">
        <v>70246</v>
      </c>
      <c r="BO12" s="37" t="s">
        <v>927</v>
      </c>
      <c r="BP12" s="37">
        <v>2145584</v>
      </c>
      <c r="BQ12" s="37" t="s">
        <v>926</v>
      </c>
      <c r="BR12" s="37">
        <v>16055</v>
      </c>
      <c r="BS12" s="37" t="s">
        <v>926</v>
      </c>
      <c r="BT12" s="37">
        <v>16055</v>
      </c>
      <c r="BU12" s="37" t="s">
        <v>927</v>
      </c>
      <c r="BV12" s="37">
        <v>521771</v>
      </c>
      <c r="BW12" s="37" t="s">
        <v>926</v>
      </c>
      <c r="BX12" s="37">
        <v>16055</v>
      </c>
      <c r="BY12" s="37" t="s">
        <v>926</v>
      </c>
      <c r="BZ12" s="37">
        <v>16055</v>
      </c>
      <c r="CA12" s="37" t="s">
        <v>927</v>
      </c>
      <c r="CB12" s="37">
        <v>521771</v>
      </c>
      <c r="CC12" s="37" t="s">
        <v>926</v>
      </c>
      <c r="CD12" s="37">
        <v>16055</v>
      </c>
      <c r="CE12" s="37" t="s">
        <v>927</v>
      </c>
      <c r="CF12" s="37">
        <v>521771</v>
      </c>
      <c r="CG12" s="37" t="s">
        <v>926</v>
      </c>
      <c r="CH12" s="37">
        <v>1339</v>
      </c>
      <c r="CI12" s="37" t="s">
        <v>926</v>
      </c>
      <c r="CJ12" s="37">
        <v>1455</v>
      </c>
      <c r="CK12" s="37" t="s">
        <v>927</v>
      </c>
      <c r="CL12" s="37">
        <v>43516</v>
      </c>
      <c r="CM12" s="37" t="s">
        <v>926</v>
      </c>
      <c r="CN12" s="37">
        <v>5462</v>
      </c>
      <c r="CO12" s="37" t="s">
        <v>926</v>
      </c>
      <c r="CP12" s="37">
        <v>5937</v>
      </c>
      <c r="CQ12" s="37" t="s">
        <v>927</v>
      </c>
      <c r="CR12" s="37">
        <v>177506</v>
      </c>
      <c r="CS12" s="37" t="s">
        <v>926</v>
      </c>
      <c r="CT12" s="37">
        <v>10914</v>
      </c>
      <c r="CU12" s="37" t="s">
        <v>926</v>
      </c>
      <c r="CV12" s="37">
        <v>11863</v>
      </c>
      <c r="CW12" s="37" t="s">
        <v>927</v>
      </c>
      <c r="CX12" s="37">
        <v>354700</v>
      </c>
      <c r="CY12" s="37"/>
      <c r="CZ12" s="37" t="s">
        <v>926</v>
      </c>
      <c r="DA12" s="37">
        <v>204316</v>
      </c>
      <c r="DB12" s="37" t="s">
        <v>926</v>
      </c>
      <c r="DC12" s="37">
        <v>204316</v>
      </c>
      <c r="DD12" s="37" t="s">
        <v>927</v>
      </c>
      <c r="DE12" s="37">
        <v>1706870</v>
      </c>
      <c r="DF12" s="37" t="s">
        <v>926</v>
      </c>
      <c r="DG12" s="37">
        <v>267139</v>
      </c>
      <c r="DH12" s="37" t="s">
        <v>926</v>
      </c>
      <c r="DI12" s="37">
        <v>267139</v>
      </c>
      <c r="DJ12" s="37" t="s">
        <v>927</v>
      </c>
      <c r="DK12" s="37">
        <v>2115212</v>
      </c>
      <c r="DL12" s="37" t="s">
        <v>926</v>
      </c>
      <c r="DM12" s="37">
        <v>288499</v>
      </c>
      <c r="DN12" s="37" t="s">
        <v>926</v>
      </c>
      <c r="DO12" s="37">
        <v>288499</v>
      </c>
      <c r="DP12" s="37" t="s">
        <v>927</v>
      </c>
      <c r="DQ12" s="37">
        <v>2254049</v>
      </c>
      <c r="DR12" s="37" t="s">
        <v>926</v>
      </c>
      <c r="DS12" s="37">
        <v>34902</v>
      </c>
      <c r="DT12" s="37" t="s">
        <v>926</v>
      </c>
      <c r="DU12" s="37">
        <v>34902</v>
      </c>
      <c r="DV12" s="37" t="s">
        <v>927</v>
      </c>
      <c r="DW12" s="37">
        <v>544456</v>
      </c>
      <c r="DX12" s="37" t="s">
        <v>926</v>
      </c>
      <c r="DY12" s="37">
        <v>34902</v>
      </c>
      <c r="DZ12" s="37" t="s">
        <v>926</v>
      </c>
      <c r="EA12" s="37">
        <v>34902</v>
      </c>
      <c r="EB12" s="37" t="s">
        <v>927</v>
      </c>
      <c r="EC12" s="37">
        <v>544456</v>
      </c>
      <c r="ED12" s="37"/>
      <c r="EE12" s="37" t="s">
        <v>926</v>
      </c>
      <c r="EF12" s="37">
        <v>138822</v>
      </c>
      <c r="EG12" s="37" t="s">
        <v>926</v>
      </c>
      <c r="EH12" s="37">
        <v>138822</v>
      </c>
      <c r="EI12" s="37" t="s">
        <v>927</v>
      </c>
      <c r="EJ12" s="37">
        <v>1706870</v>
      </c>
      <c r="EK12" s="37" t="s">
        <v>926</v>
      </c>
      <c r="EL12" s="37">
        <v>178087</v>
      </c>
      <c r="EM12" s="37" t="s">
        <v>926</v>
      </c>
      <c r="EN12" s="37">
        <v>178087</v>
      </c>
      <c r="EO12" s="37" t="s">
        <v>927</v>
      </c>
      <c r="EP12" s="37">
        <v>2115212</v>
      </c>
      <c r="EQ12" s="37" t="s">
        <v>926</v>
      </c>
      <c r="ER12" s="37">
        <v>191437</v>
      </c>
      <c r="ES12" s="37" t="s">
        <v>926</v>
      </c>
      <c r="ET12" s="37">
        <v>191437</v>
      </c>
      <c r="EU12" s="37" t="s">
        <v>927</v>
      </c>
      <c r="EV12" s="37">
        <v>2254049</v>
      </c>
      <c r="EW12" s="37" t="s">
        <v>926</v>
      </c>
      <c r="EX12" s="37">
        <v>34902</v>
      </c>
      <c r="EY12" s="37" t="s">
        <v>926</v>
      </c>
      <c r="EZ12" s="37">
        <v>34902</v>
      </c>
      <c r="FA12" s="37" t="s">
        <v>927</v>
      </c>
      <c r="FB12" s="37">
        <v>544456</v>
      </c>
      <c r="FC12" s="37" t="s">
        <v>926</v>
      </c>
      <c r="FD12" s="37">
        <v>34902</v>
      </c>
      <c r="FE12" s="37" t="s">
        <v>926</v>
      </c>
      <c r="FF12" s="37">
        <v>34902</v>
      </c>
      <c r="FG12" s="37" t="s">
        <v>927</v>
      </c>
      <c r="FH12" s="37">
        <v>544456</v>
      </c>
      <c r="FI12" s="37"/>
      <c r="FJ12" s="37" t="s">
        <v>926</v>
      </c>
      <c r="FK12" s="120">
        <v>102437</v>
      </c>
      <c r="FL12" s="121" t="s">
        <v>926</v>
      </c>
      <c r="FM12" s="120">
        <v>102437</v>
      </c>
      <c r="FN12" s="121" t="s">
        <v>927</v>
      </c>
      <c r="FO12" s="120">
        <v>1706870</v>
      </c>
      <c r="FP12" s="121" t="s">
        <v>926</v>
      </c>
      <c r="FQ12" s="120">
        <v>128613</v>
      </c>
      <c r="FR12" s="121" t="s">
        <v>926</v>
      </c>
      <c r="FS12" s="120">
        <v>128613</v>
      </c>
      <c r="FT12" s="121" t="s">
        <v>927</v>
      </c>
      <c r="FU12" s="120">
        <v>2115212</v>
      </c>
      <c r="FV12" s="121" t="s">
        <v>926</v>
      </c>
      <c r="FW12" s="120">
        <v>137513</v>
      </c>
      <c r="FX12" s="121" t="s">
        <v>926</v>
      </c>
      <c r="FY12" s="120">
        <v>137513</v>
      </c>
      <c r="FZ12" s="121" t="s">
        <v>927</v>
      </c>
      <c r="GA12" s="120">
        <v>2254049</v>
      </c>
      <c r="GB12" s="121" t="s">
        <v>926</v>
      </c>
      <c r="GC12" s="120">
        <v>34902</v>
      </c>
      <c r="GD12" s="121" t="s">
        <v>926</v>
      </c>
      <c r="GE12" s="120">
        <v>34902</v>
      </c>
      <c r="GF12" s="121" t="s">
        <v>927</v>
      </c>
      <c r="GG12" s="120">
        <v>544456</v>
      </c>
      <c r="GH12" s="121" t="s">
        <v>926</v>
      </c>
      <c r="GI12" s="120">
        <v>34902</v>
      </c>
      <c r="GJ12" s="121" t="s">
        <v>926</v>
      </c>
      <c r="GK12" s="120">
        <v>34902</v>
      </c>
      <c r="GL12" s="121" t="s">
        <v>927</v>
      </c>
      <c r="GM12" s="120">
        <v>544456</v>
      </c>
      <c r="GN12" s="122"/>
      <c r="GO12" s="37">
        <f t="shared" ref="GO12:GO40" si="17">SUM(FL12,FN12,FP12,FR12,FT12,FV12,FX12,FZ12,GB12,GD12,GF12,GH12,GJ12,GL12,GN12)</f>
        <v>0</v>
      </c>
      <c r="GP12" s="37">
        <f t="shared" ref="GP12:GP40" si="18">SUM(EE12,FJ12,GO12)</f>
        <v>0</v>
      </c>
      <c r="GQ12" s="37">
        <v>1067299</v>
      </c>
      <c r="GR12" s="37" t="s">
        <v>928</v>
      </c>
      <c r="GS12" s="37">
        <v>1339527</v>
      </c>
      <c r="GT12" s="37" t="s">
        <v>928</v>
      </c>
      <c r="GU12" s="37">
        <v>1432085</v>
      </c>
      <c r="GV12" s="37"/>
      <c r="GW12" s="37" t="s">
        <v>926</v>
      </c>
      <c r="GX12" s="120">
        <v>79341</v>
      </c>
      <c r="GY12" s="121" t="s">
        <v>926</v>
      </c>
      <c r="GZ12" s="120">
        <v>79341</v>
      </c>
      <c r="HA12" s="121" t="s">
        <v>926</v>
      </c>
      <c r="HB12" s="120">
        <v>99177</v>
      </c>
      <c r="HC12" s="121" t="s">
        <v>926</v>
      </c>
      <c r="HD12" s="120">
        <v>73674</v>
      </c>
      <c r="HE12" s="121" t="s">
        <v>926</v>
      </c>
      <c r="HF12" s="120">
        <v>73674</v>
      </c>
      <c r="HG12" s="121" t="s">
        <v>926</v>
      </c>
      <c r="HH12" s="120">
        <v>92093</v>
      </c>
      <c r="HI12" s="121" t="s">
        <v>926</v>
      </c>
      <c r="HJ12" s="120">
        <v>90676</v>
      </c>
      <c r="HK12" s="121" t="s">
        <v>926</v>
      </c>
      <c r="HL12" s="120">
        <v>90676</v>
      </c>
      <c r="HM12" s="121" t="s">
        <v>926</v>
      </c>
      <c r="HN12" s="136">
        <v>113345</v>
      </c>
      <c r="HO12" s="37"/>
      <c r="HP12" s="37" t="s">
        <v>926</v>
      </c>
      <c r="HQ12" s="37">
        <v>1920</v>
      </c>
      <c r="HR12" s="37" t="s">
        <v>926</v>
      </c>
      <c r="HS12" s="37">
        <v>1920</v>
      </c>
      <c r="HT12" s="37" t="s">
        <v>926</v>
      </c>
      <c r="HU12" s="37">
        <v>2400</v>
      </c>
      <c r="HV12" s="37" t="s">
        <v>926</v>
      </c>
      <c r="HW12" s="37">
        <v>2967</v>
      </c>
      <c r="HX12" s="37" t="s">
        <v>926</v>
      </c>
      <c r="HY12" s="37">
        <v>2967</v>
      </c>
      <c r="HZ12" s="37" t="s">
        <v>926</v>
      </c>
      <c r="IA12" s="37">
        <v>3708</v>
      </c>
      <c r="IB12" s="37" t="s">
        <v>926</v>
      </c>
      <c r="IC12" s="37">
        <v>3665</v>
      </c>
      <c r="ID12" s="37" t="s">
        <v>926</v>
      </c>
      <c r="IE12" s="37">
        <v>3665</v>
      </c>
      <c r="IF12" s="37" t="s">
        <v>926</v>
      </c>
      <c r="IG12" s="37">
        <v>4581</v>
      </c>
      <c r="IH12" s="37"/>
      <c r="II12" s="37"/>
      <c r="IJ12" s="37" t="s">
        <v>926</v>
      </c>
      <c r="IK12" s="37">
        <v>51445</v>
      </c>
      <c r="IL12" s="37" t="s">
        <v>929</v>
      </c>
      <c r="IM12" s="37">
        <v>1674409</v>
      </c>
      <c r="IN12" s="37" t="s">
        <v>926</v>
      </c>
      <c r="IO12" s="37">
        <v>55005</v>
      </c>
      <c r="IP12" s="37" t="s">
        <v>926</v>
      </c>
      <c r="IQ12" s="37">
        <v>58757</v>
      </c>
      <c r="IR12" s="37" t="s">
        <v>929</v>
      </c>
      <c r="IS12" s="37">
        <v>1790106</v>
      </c>
      <c r="IT12" s="37" t="s">
        <v>926</v>
      </c>
      <c r="IU12" s="37">
        <v>4749</v>
      </c>
      <c r="IV12" s="37" t="s">
        <v>926</v>
      </c>
      <c r="IW12" s="37">
        <v>9491</v>
      </c>
      <c r="IX12" s="37" t="s">
        <v>926</v>
      </c>
      <c r="IY12" s="37">
        <v>32598</v>
      </c>
      <c r="IZ12" s="37" t="s">
        <v>926</v>
      </c>
      <c r="JA12" s="37">
        <v>35129</v>
      </c>
      <c r="JB12" s="37" t="s">
        <v>929</v>
      </c>
      <c r="JC12" s="37">
        <v>1626563</v>
      </c>
      <c r="JD12" s="37" t="s">
        <v>926</v>
      </c>
      <c r="JE12" s="37">
        <v>30295</v>
      </c>
      <c r="JF12" s="37" t="s">
        <v>926</v>
      </c>
      <c r="JG12" s="37">
        <v>32626</v>
      </c>
      <c r="JH12" s="37" t="s">
        <v>929</v>
      </c>
      <c r="JI12" s="37">
        <v>1551700</v>
      </c>
      <c r="JJ12" s="37" t="s">
        <v>926</v>
      </c>
      <c r="JK12" s="37">
        <v>55067</v>
      </c>
      <c r="JL12" s="37" t="s">
        <v>929</v>
      </c>
      <c r="JM12" s="37">
        <v>1211415</v>
      </c>
      <c r="JN12" s="37" t="s">
        <v>929</v>
      </c>
      <c r="JO12" s="37">
        <v>55067</v>
      </c>
      <c r="JP12" s="37" t="s">
        <v>926</v>
      </c>
      <c r="JQ12" s="37">
        <v>55067</v>
      </c>
      <c r="JR12" s="37" t="s">
        <v>929</v>
      </c>
      <c r="JS12" s="37">
        <v>1211415</v>
      </c>
      <c r="JT12" s="37" t="s">
        <v>929</v>
      </c>
      <c r="JU12" s="37"/>
      <c r="JV12" s="37">
        <v>30207</v>
      </c>
      <c r="JW12" s="37" t="s">
        <v>926</v>
      </c>
      <c r="JX12" s="37">
        <v>67426</v>
      </c>
      <c r="JY12" s="37" t="s">
        <v>926</v>
      </c>
      <c r="JZ12" s="37">
        <v>41073</v>
      </c>
      <c r="KA12" s="37" t="s">
        <v>926</v>
      </c>
      <c r="KB12" s="37">
        <v>44644</v>
      </c>
      <c r="KC12" s="37" t="s">
        <v>926</v>
      </c>
      <c r="KD12" s="37">
        <v>91680</v>
      </c>
      <c r="KE12" s="37" t="s">
        <v>926</v>
      </c>
      <c r="KF12" s="37">
        <v>44767</v>
      </c>
      <c r="KG12" s="37" t="s">
        <v>926</v>
      </c>
      <c r="KH12" s="37">
        <v>48660</v>
      </c>
      <c r="KI12" s="37" t="s">
        <v>926</v>
      </c>
      <c r="KJ12" s="37">
        <v>99926</v>
      </c>
      <c r="KK12" s="37" t="s">
        <v>926</v>
      </c>
      <c r="KL12" s="37">
        <v>99926</v>
      </c>
      <c r="KM12" s="37">
        <v>40975</v>
      </c>
      <c r="KN12" s="37" t="s">
        <v>926</v>
      </c>
      <c r="KO12" s="37">
        <v>51445</v>
      </c>
      <c r="KP12" s="37" t="s">
        <v>926</v>
      </c>
      <c r="KQ12" s="37">
        <v>55005</v>
      </c>
      <c r="KR12" s="37" t="s">
        <v>926</v>
      </c>
      <c r="KS12" s="37">
        <v>1164</v>
      </c>
      <c r="KT12" s="37" t="s">
        <v>926</v>
      </c>
      <c r="KU12" s="37">
        <v>4749</v>
      </c>
      <c r="KV12" s="37" t="s">
        <v>926</v>
      </c>
      <c r="KW12" s="37">
        <v>49797</v>
      </c>
      <c r="KX12" s="37" t="s">
        <v>926</v>
      </c>
      <c r="KY12" s="37">
        <v>61838</v>
      </c>
      <c r="KZ12" s="37" t="s">
        <v>926</v>
      </c>
      <c r="LA12" s="37">
        <v>65932</v>
      </c>
      <c r="LB12" s="37">
        <f>{0}</f>
        <v>0</v>
      </c>
      <c r="LC12" s="37">
        <f t="shared" ref="LC12:LC14" si="19">SUM(KN12,KP12,KR12,KT12,KX12,KZ12,LB12)</f>
        <v>0</v>
      </c>
      <c r="LD12" s="37"/>
      <c r="LE12" s="37">
        <f t="shared" ref="LE12:LE40" si="20">SUM(IJ12,JU12,KL12,LC12:LD12)</f>
        <v>99926</v>
      </c>
      <c r="LF12" s="37">
        <f>{0}</f>
        <v>0</v>
      </c>
      <c r="LG12" s="37">
        <f>{0}</f>
        <v>0</v>
      </c>
      <c r="LH12" s="37">
        <f>{0}</f>
        <v>0</v>
      </c>
      <c r="LI12" s="37">
        <f>{0}</f>
        <v>0</v>
      </c>
      <c r="LJ12" s="37">
        <f>{0}</f>
        <v>0</v>
      </c>
      <c r="LK12" s="37">
        <f>{0}</f>
        <v>0</v>
      </c>
      <c r="LL12" s="37">
        <f>SUM(LG12,LI12,LK12)</f>
        <v>0</v>
      </c>
      <c r="LM12" s="37">
        <f>{0}</f>
        <v>0</v>
      </c>
      <c r="LN12" s="37">
        <f>{0}</f>
        <v>0</v>
      </c>
      <c r="LO12" s="37">
        <f>{0}</f>
        <v>0</v>
      </c>
      <c r="LP12" s="37">
        <f>{0}</f>
        <v>0</v>
      </c>
      <c r="LQ12" s="37">
        <f t="shared" ref="LQ12:LQ40" si="21">SUM(LN12,LP12)</f>
        <v>0</v>
      </c>
      <c r="LR12" s="37">
        <f>{0}</f>
        <v>0</v>
      </c>
      <c r="LS12" s="37">
        <f>{0}</f>
        <v>0</v>
      </c>
      <c r="LT12" s="37">
        <f>{0}</f>
        <v>0</v>
      </c>
      <c r="LU12" s="37">
        <f>{0}</f>
        <v>0</v>
      </c>
      <c r="LV12" s="37">
        <f>{0}</f>
        <v>0</v>
      </c>
      <c r="LW12" s="37">
        <f>{0}</f>
        <v>0</v>
      </c>
      <c r="LX12" s="37"/>
      <c r="LY12" s="37">
        <f>{0}</f>
        <v>0</v>
      </c>
      <c r="LZ12" s="37"/>
      <c r="MA12" s="37">
        <f>{0}</f>
        <v>0</v>
      </c>
      <c r="MB12" s="37"/>
      <c r="MC12" s="37">
        <f>{0}</f>
        <v>0</v>
      </c>
      <c r="MD12" s="37">
        <f t="shared" ref="MD12:MD40" si="22">SUM(LS12,LU12,LW12,LY12,MA12,MC12)</f>
        <v>0</v>
      </c>
      <c r="ME12" s="37"/>
      <c r="MF12" s="134">
        <f>SUM(LE12,LL12,LQ12,MD12:ME12)</f>
        <v>99926</v>
      </c>
      <c r="MH12" s="143"/>
    </row>
    <row r="13" spans="1:349" hidden="1">
      <c r="A13" s="15" t="s">
        <v>189</v>
      </c>
      <c r="B13" s="37" t="s">
        <v>190</v>
      </c>
      <c r="C13" s="170">
        <v>53026</v>
      </c>
      <c r="D13" s="37"/>
      <c r="E13" s="37">
        <v>56302</v>
      </c>
      <c r="F13" s="37"/>
      <c r="G13" s="37">
        <v>1726513</v>
      </c>
      <c r="H13" s="37">
        <v>1996</v>
      </c>
      <c r="I13" s="37">
        <v>66576</v>
      </c>
      <c r="J13" s="37"/>
      <c r="K13" s="37">
        <v>71030</v>
      </c>
      <c r="L13" s="37"/>
      <c r="M13" s="37">
        <v>2166882</v>
      </c>
      <c r="N13" s="37"/>
      <c r="O13" s="37">
        <v>71183</v>
      </c>
      <c r="P13" s="37"/>
      <c r="Q13" s="37">
        <v>76038</v>
      </c>
      <c r="R13" s="37"/>
      <c r="S13" s="37">
        <v>2316608</v>
      </c>
      <c r="T13" s="37"/>
      <c r="U13" s="37">
        <v>18067</v>
      </c>
      <c r="V13" s="37"/>
      <c r="W13" s="37">
        <v>18067</v>
      </c>
      <c r="X13" s="37"/>
      <c r="Y13" s="37">
        <v>18067</v>
      </c>
      <c r="Z13" s="37"/>
      <c r="AA13" s="37">
        <v>18067</v>
      </c>
      <c r="AB13" s="37"/>
      <c r="AC13" s="37">
        <v>587159</v>
      </c>
      <c r="AD13" s="37"/>
      <c r="AE13" s="37">
        <v>587159</v>
      </c>
      <c r="AF13" s="37"/>
      <c r="AG13" s="37">
        <v>1507</v>
      </c>
      <c r="AH13" s="37"/>
      <c r="AI13" s="37">
        <v>1638</v>
      </c>
      <c r="AJ13" s="37"/>
      <c r="AK13" s="37">
        <v>48969</v>
      </c>
      <c r="AL13" s="37"/>
      <c r="AM13" s="37">
        <v>6146</v>
      </c>
      <c r="AN13" s="37"/>
      <c r="AO13" s="37">
        <v>6681</v>
      </c>
      <c r="AP13" s="37"/>
      <c r="AQ13" s="37">
        <v>199751</v>
      </c>
      <c r="AR13" s="37"/>
      <c r="AS13" s="37">
        <v>12282</v>
      </c>
      <c r="AT13" s="37"/>
      <c r="AU13" s="37">
        <v>13350</v>
      </c>
      <c r="AV13" s="37"/>
      <c r="AW13" s="37">
        <v>399150</v>
      </c>
      <c r="AX13" s="37"/>
      <c r="AY13" s="37"/>
      <c r="AZ13" s="37">
        <v>64443</v>
      </c>
      <c r="BA13" s="37"/>
      <c r="BB13" s="37">
        <v>68210</v>
      </c>
      <c r="BC13" s="37"/>
      <c r="BD13" s="37">
        <v>2098029</v>
      </c>
      <c r="BE13" s="37"/>
      <c r="BF13" s="37">
        <v>80026</v>
      </c>
      <c r="BG13" s="37"/>
      <c r="BH13" s="37">
        <v>85148</v>
      </c>
      <c r="BI13" s="37"/>
      <c r="BJ13" s="37">
        <v>2604453</v>
      </c>
      <c r="BK13" s="37"/>
      <c r="BL13" s="37">
        <v>85324</v>
      </c>
      <c r="BM13" s="37"/>
      <c r="BN13" s="37">
        <v>90906</v>
      </c>
      <c r="BO13" s="37"/>
      <c r="BP13" s="37">
        <v>2776638</v>
      </c>
      <c r="BQ13" s="37"/>
      <c r="BR13" s="37">
        <v>20777</v>
      </c>
      <c r="BS13" s="37"/>
      <c r="BT13" s="37">
        <v>20777</v>
      </c>
      <c r="BU13" s="37"/>
      <c r="BV13" s="37">
        <v>675232</v>
      </c>
      <c r="BW13" s="37"/>
      <c r="BX13" s="37">
        <v>20777</v>
      </c>
      <c r="BY13" s="37"/>
      <c r="BZ13" s="37">
        <v>20777</v>
      </c>
      <c r="CA13" s="37"/>
      <c r="CB13" s="37">
        <v>675232</v>
      </c>
      <c r="CC13" s="37"/>
      <c r="CD13" s="37">
        <v>20777</v>
      </c>
      <c r="CE13" s="37"/>
      <c r="CF13" s="37">
        <v>675232</v>
      </c>
      <c r="CG13" s="37"/>
      <c r="CH13" s="37">
        <v>1733</v>
      </c>
      <c r="CI13" s="37"/>
      <c r="CJ13" s="37">
        <v>1883</v>
      </c>
      <c r="CK13" s="37"/>
      <c r="CL13" s="37">
        <v>56314</v>
      </c>
      <c r="CM13" s="37"/>
      <c r="CN13" s="37">
        <v>7068</v>
      </c>
      <c r="CO13" s="37"/>
      <c r="CP13" s="37">
        <v>7683</v>
      </c>
      <c r="CQ13" s="37"/>
      <c r="CR13" s="37">
        <v>229714</v>
      </c>
      <c r="CS13" s="37"/>
      <c r="CT13" s="37">
        <v>14124</v>
      </c>
      <c r="CU13" s="37"/>
      <c r="CV13" s="37">
        <v>15352</v>
      </c>
      <c r="CW13" s="37"/>
      <c r="CX13" s="37">
        <v>459023</v>
      </c>
      <c r="CY13" s="37"/>
      <c r="CZ13" s="37"/>
      <c r="DA13" s="37">
        <v>264408</v>
      </c>
      <c r="DB13" s="37"/>
      <c r="DC13" s="37">
        <v>264408</v>
      </c>
      <c r="DD13" s="37"/>
      <c r="DE13" s="37">
        <v>2208891</v>
      </c>
      <c r="DF13" s="37"/>
      <c r="DG13" s="37">
        <v>345709</v>
      </c>
      <c r="DH13" s="37"/>
      <c r="DI13" s="37">
        <v>345709</v>
      </c>
      <c r="DJ13" s="37"/>
      <c r="DK13" s="37">
        <v>2737334</v>
      </c>
      <c r="DL13" s="37"/>
      <c r="DM13" s="37">
        <v>373351</v>
      </c>
      <c r="DN13" s="37"/>
      <c r="DO13" s="37">
        <v>373351</v>
      </c>
      <c r="DP13" s="37"/>
      <c r="DQ13" s="37">
        <v>2917004</v>
      </c>
      <c r="DR13" s="37"/>
      <c r="DS13" s="37">
        <v>45167</v>
      </c>
      <c r="DT13" s="37"/>
      <c r="DU13" s="37">
        <v>45167</v>
      </c>
      <c r="DV13" s="37"/>
      <c r="DW13" s="37">
        <v>704590</v>
      </c>
      <c r="DX13" s="37"/>
      <c r="DY13" s="37">
        <v>45167</v>
      </c>
      <c r="DZ13" s="37"/>
      <c r="EA13" s="37">
        <v>45167</v>
      </c>
      <c r="EB13" s="37"/>
      <c r="EC13" s="37">
        <v>704590</v>
      </c>
      <c r="ED13" s="37"/>
      <c r="EE13" s="37"/>
      <c r="EF13" s="37">
        <v>179652</v>
      </c>
      <c r="EG13" s="37"/>
      <c r="EH13" s="37">
        <v>179652</v>
      </c>
      <c r="EI13" s="37"/>
      <c r="EJ13" s="37">
        <v>2208891</v>
      </c>
      <c r="EK13" s="37"/>
      <c r="EL13" s="37">
        <v>230465</v>
      </c>
      <c r="EM13" s="37"/>
      <c r="EN13" s="37">
        <v>230465</v>
      </c>
      <c r="EO13" s="37"/>
      <c r="EP13" s="37">
        <v>2737334</v>
      </c>
      <c r="EQ13" s="37"/>
      <c r="ER13" s="37">
        <v>247742</v>
      </c>
      <c r="ES13" s="37"/>
      <c r="ET13" s="37">
        <v>247742</v>
      </c>
      <c r="EU13" s="37"/>
      <c r="EV13" s="37">
        <v>2917004</v>
      </c>
      <c r="EW13" s="37"/>
      <c r="EX13" s="37">
        <v>45167</v>
      </c>
      <c r="EY13" s="37"/>
      <c r="EZ13" s="37">
        <v>45167</v>
      </c>
      <c r="FA13" s="37"/>
      <c r="FB13" s="37">
        <v>704590</v>
      </c>
      <c r="FC13" s="37"/>
      <c r="FD13" s="37">
        <v>45167</v>
      </c>
      <c r="FE13" s="37"/>
      <c r="FF13" s="37">
        <v>45167</v>
      </c>
      <c r="FG13" s="37"/>
      <c r="FH13" s="37">
        <v>704590</v>
      </c>
      <c r="FI13" s="37"/>
      <c r="FJ13" s="37"/>
      <c r="FK13" s="120">
        <v>132566</v>
      </c>
      <c r="FL13" s="122"/>
      <c r="FM13" s="120">
        <v>132566</v>
      </c>
      <c r="FN13" s="123"/>
      <c r="FO13" s="120">
        <v>2208891</v>
      </c>
      <c r="FP13" s="123"/>
      <c r="FQ13" s="120">
        <v>166441</v>
      </c>
      <c r="FR13" s="122"/>
      <c r="FS13" s="120">
        <v>166441</v>
      </c>
      <c r="FT13" s="123"/>
      <c r="FU13" s="120">
        <v>2737334</v>
      </c>
      <c r="FV13" s="123"/>
      <c r="FW13" s="120">
        <v>177958</v>
      </c>
      <c r="FX13" s="122"/>
      <c r="FY13" s="120">
        <v>177958</v>
      </c>
      <c r="FZ13" s="123"/>
      <c r="GA13" s="120">
        <v>2917004</v>
      </c>
      <c r="GB13" s="122"/>
      <c r="GC13" s="120">
        <v>45167</v>
      </c>
      <c r="GD13" s="122"/>
      <c r="GE13" s="120">
        <v>45167</v>
      </c>
      <c r="GF13" s="122"/>
      <c r="GG13" s="120">
        <v>704590</v>
      </c>
      <c r="GH13" s="122"/>
      <c r="GI13" s="120">
        <v>45167</v>
      </c>
      <c r="GJ13" s="122"/>
      <c r="GK13" s="120">
        <v>45167</v>
      </c>
      <c r="GL13" s="122"/>
      <c r="GM13" s="120">
        <v>704590</v>
      </c>
      <c r="GN13" s="122"/>
      <c r="GO13" s="37">
        <f t="shared" si="17"/>
        <v>0</v>
      </c>
      <c r="GP13" s="37">
        <f t="shared" si="18"/>
        <v>0</v>
      </c>
      <c r="GQ13" s="37">
        <v>1381211</v>
      </c>
      <c r="GR13" s="37"/>
      <c r="GS13" s="37">
        <v>1733506</v>
      </c>
      <c r="GT13" s="37"/>
      <c r="GU13" s="37">
        <v>1853286</v>
      </c>
      <c r="GV13" s="37"/>
      <c r="GW13" s="37"/>
      <c r="GX13" s="120">
        <v>102677</v>
      </c>
      <c r="GY13" s="123"/>
      <c r="GZ13" s="120">
        <v>102677</v>
      </c>
      <c r="HA13" s="123"/>
      <c r="HB13" s="120">
        <v>128346</v>
      </c>
      <c r="HC13" s="123"/>
      <c r="HD13" s="120">
        <v>95343</v>
      </c>
      <c r="HE13" s="123"/>
      <c r="HF13" s="120">
        <v>95343</v>
      </c>
      <c r="HG13" s="123"/>
      <c r="HH13" s="120">
        <v>119179</v>
      </c>
      <c r="HI13" s="123"/>
      <c r="HJ13" s="120">
        <v>117345</v>
      </c>
      <c r="HK13" s="123"/>
      <c r="HL13" s="120">
        <v>117345</v>
      </c>
      <c r="HM13" s="137"/>
      <c r="HN13" s="136">
        <v>141564</v>
      </c>
      <c r="HO13" s="37"/>
      <c r="HP13" s="37"/>
      <c r="HQ13" s="37">
        <v>2484</v>
      </c>
      <c r="HR13" s="37"/>
      <c r="HS13" s="37">
        <v>2484</v>
      </c>
      <c r="HT13" s="37"/>
      <c r="HU13" s="37">
        <v>3105</v>
      </c>
      <c r="HV13" s="37"/>
      <c r="HW13" s="37">
        <v>3839</v>
      </c>
      <c r="HX13" s="37"/>
      <c r="HY13" s="37">
        <v>3839</v>
      </c>
      <c r="HZ13" s="37"/>
      <c r="IA13" s="37">
        <v>4799</v>
      </c>
      <c r="IB13" s="37"/>
      <c r="IC13" s="37">
        <v>4743</v>
      </c>
      <c r="ID13" s="37"/>
      <c r="IE13" s="37">
        <v>4743</v>
      </c>
      <c r="IF13" s="37"/>
      <c r="IG13" s="37">
        <v>5928</v>
      </c>
      <c r="IH13" s="37"/>
      <c r="II13" s="37"/>
      <c r="IJ13" s="37"/>
      <c r="IK13" s="37">
        <v>66576</v>
      </c>
      <c r="IL13" s="37"/>
      <c r="IM13" s="37">
        <v>2166882</v>
      </c>
      <c r="IN13" s="37"/>
      <c r="IO13" s="37">
        <v>71183</v>
      </c>
      <c r="IP13" s="37"/>
      <c r="IQ13" s="37">
        <v>76038</v>
      </c>
      <c r="IR13" s="37"/>
      <c r="IS13" s="37">
        <v>2316608</v>
      </c>
      <c r="IT13" s="37"/>
      <c r="IU13" s="37">
        <v>6146</v>
      </c>
      <c r="IV13" s="37"/>
      <c r="IW13" s="37">
        <v>12282</v>
      </c>
      <c r="IX13" s="37"/>
      <c r="IY13" s="37">
        <v>42186</v>
      </c>
      <c r="IZ13" s="37"/>
      <c r="JA13" s="37">
        <v>45462</v>
      </c>
      <c r="JB13" s="37"/>
      <c r="JC13" s="37">
        <v>2104964</v>
      </c>
      <c r="JD13" s="37"/>
      <c r="JE13" s="37">
        <v>39205</v>
      </c>
      <c r="JF13" s="37"/>
      <c r="JG13" s="37">
        <v>42221</v>
      </c>
      <c r="JH13" s="37"/>
      <c r="JI13" s="37">
        <v>2008083</v>
      </c>
      <c r="JJ13" s="37"/>
      <c r="JK13" s="37">
        <v>71264</v>
      </c>
      <c r="JL13" s="37"/>
      <c r="JM13" s="37">
        <v>1567714</v>
      </c>
      <c r="JN13" s="37"/>
      <c r="JO13" s="37">
        <v>71264</v>
      </c>
      <c r="JP13" s="37"/>
      <c r="JQ13" s="37">
        <v>71264</v>
      </c>
      <c r="JR13" s="37"/>
      <c r="JS13" s="37">
        <v>1567714</v>
      </c>
      <c r="JT13" s="37"/>
      <c r="JU13" s="37"/>
      <c r="JV13" s="37">
        <v>39091</v>
      </c>
      <c r="JW13" s="37"/>
      <c r="JX13" s="37">
        <v>87257</v>
      </c>
      <c r="JY13" s="37"/>
      <c r="JZ13" s="37">
        <v>53153</v>
      </c>
      <c r="KA13" s="37"/>
      <c r="KB13" s="37">
        <v>57775</v>
      </c>
      <c r="KC13" s="37"/>
      <c r="KD13" s="37">
        <v>118644</v>
      </c>
      <c r="KE13" s="37"/>
      <c r="KF13" s="37">
        <v>57934</v>
      </c>
      <c r="KG13" s="37"/>
      <c r="KH13" s="37">
        <v>62971</v>
      </c>
      <c r="KI13" s="37"/>
      <c r="KJ13" s="37">
        <v>129316</v>
      </c>
      <c r="KK13" s="37"/>
      <c r="KL13" s="37">
        <v>129316</v>
      </c>
      <c r="KM13" s="37">
        <v>53026</v>
      </c>
      <c r="KN13" s="37"/>
      <c r="KO13" s="37">
        <v>66576</v>
      </c>
      <c r="KP13" s="37"/>
      <c r="KQ13" s="37">
        <v>71183</v>
      </c>
      <c r="KR13" s="37"/>
      <c r="KS13" s="37">
        <v>1507</v>
      </c>
      <c r="KT13" s="37"/>
      <c r="KU13" s="37">
        <v>6146</v>
      </c>
      <c r="KV13" s="37"/>
      <c r="KW13" s="37">
        <v>64443</v>
      </c>
      <c r="KX13" s="37"/>
      <c r="KY13" s="37">
        <v>80026</v>
      </c>
      <c r="KZ13" s="37"/>
      <c r="LA13" s="37">
        <v>85324</v>
      </c>
      <c r="LB13" s="37">
        <f>{0}</f>
        <v>0</v>
      </c>
      <c r="LC13" s="37">
        <f t="shared" si="19"/>
        <v>0</v>
      </c>
      <c r="LD13" s="37"/>
      <c r="LE13" s="37">
        <f t="shared" si="20"/>
        <v>129316</v>
      </c>
      <c r="LF13" s="37">
        <f>{0}</f>
        <v>0</v>
      </c>
      <c r="LG13" s="37">
        <f>{0}</f>
        <v>0</v>
      </c>
      <c r="LH13" s="37">
        <f>{0}</f>
        <v>0</v>
      </c>
      <c r="LI13" s="37">
        <f>{0}</f>
        <v>0</v>
      </c>
      <c r="LJ13" s="37">
        <f>{0}</f>
        <v>0</v>
      </c>
      <c r="LK13" s="37">
        <f>{0}</f>
        <v>0</v>
      </c>
      <c r="LL13" s="37">
        <f>SUM(LG13,LI13,LK13)</f>
        <v>0</v>
      </c>
      <c r="LM13" s="37">
        <f>{0}</f>
        <v>0</v>
      </c>
      <c r="LN13" s="37">
        <f>{0}</f>
        <v>0</v>
      </c>
      <c r="LO13" s="37">
        <f>{0}</f>
        <v>0</v>
      </c>
      <c r="LP13" s="37">
        <f>{0}</f>
        <v>0</v>
      </c>
      <c r="LQ13" s="37">
        <f t="shared" si="21"/>
        <v>0</v>
      </c>
      <c r="LR13" s="37">
        <f>{0}</f>
        <v>0</v>
      </c>
      <c r="LS13" s="37">
        <f>{0}</f>
        <v>0</v>
      </c>
      <c r="LT13" s="37">
        <f>{0}</f>
        <v>0</v>
      </c>
      <c r="LU13" s="37">
        <f>{0}</f>
        <v>0</v>
      </c>
      <c r="LV13" s="37">
        <f>{0}</f>
        <v>0</v>
      </c>
      <c r="LW13" s="37">
        <f>{0}</f>
        <v>0</v>
      </c>
      <c r="LX13" s="37"/>
      <c r="LY13" s="37">
        <f>{0}</f>
        <v>0</v>
      </c>
      <c r="LZ13" s="37"/>
      <c r="MA13" s="37">
        <f>{0}</f>
        <v>0</v>
      </c>
      <c r="MB13" s="37"/>
      <c r="MC13" s="37">
        <f>{0}</f>
        <v>0</v>
      </c>
      <c r="MD13" s="37">
        <f t="shared" si="22"/>
        <v>0</v>
      </c>
      <c r="ME13" s="37"/>
      <c r="MF13" s="134">
        <f>SUM(LE13,LL13,LQ13,MD13:ME13)</f>
        <v>129316</v>
      </c>
    </row>
    <row r="14" spans="1:349" hidden="1">
      <c r="A14" s="15" t="s">
        <v>191</v>
      </c>
      <c r="B14" s="37" t="s">
        <v>192</v>
      </c>
      <c r="C14" s="170"/>
      <c r="D14" s="37">
        <f>{0}</f>
        <v>0</v>
      </c>
      <c r="E14" s="37"/>
      <c r="F14" s="37">
        <f>{0}</f>
        <v>0</v>
      </c>
      <c r="G14" s="37"/>
      <c r="H14" s="37">
        <f>{0}</f>
        <v>0</v>
      </c>
      <c r="I14" s="37"/>
      <c r="J14" s="37">
        <f>{0}</f>
        <v>0</v>
      </c>
      <c r="K14" s="37"/>
      <c r="L14" s="37">
        <f>{0}</f>
        <v>0</v>
      </c>
      <c r="M14" s="37"/>
      <c r="N14" s="37">
        <f>{0}</f>
        <v>0</v>
      </c>
      <c r="O14" s="37"/>
      <c r="P14" s="37">
        <f>{0}</f>
        <v>0</v>
      </c>
      <c r="Q14" s="37"/>
      <c r="R14" s="37">
        <f>{0}</f>
        <v>0</v>
      </c>
      <c r="S14" s="37"/>
      <c r="T14" s="37">
        <f>{0}</f>
        <v>0</v>
      </c>
      <c r="U14" s="37"/>
      <c r="V14" s="37">
        <f>{0}</f>
        <v>0</v>
      </c>
      <c r="W14" s="37"/>
      <c r="X14" s="37">
        <f>{0}</f>
        <v>0</v>
      </c>
      <c r="Y14" s="37"/>
      <c r="Z14" s="37">
        <f>{0}</f>
        <v>0</v>
      </c>
      <c r="AA14" s="37"/>
      <c r="AB14" s="37">
        <f>{0}</f>
        <v>0</v>
      </c>
      <c r="AC14" s="37"/>
      <c r="AD14" s="37">
        <f>{0}</f>
        <v>0</v>
      </c>
      <c r="AE14" s="37"/>
      <c r="AF14" s="37">
        <f>{0}</f>
        <v>0</v>
      </c>
      <c r="AG14" s="37"/>
      <c r="AH14" s="37">
        <f>{0}</f>
        <v>0</v>
      </c>
      <c r="AI14" s="37"/>
      <c r="AJ14" s="37">
        <f>{0}</f>
        <v>0</v>
      </c>
      <c r="AK14" s="37"/>
      <c r="AL14" s="37">
        <f>{0}</f>
        <v>0</v>
      </c>
      <c r="AM14" s="37"/>
      <c r="AN14" s="37">
        <f>{0}</f>
        <v>0</v>
      </c>
      <c r="AO14" s="37"/>
      <c r="AP14" s="37">
        <f>{0}</f>
        <v>0</v>
      </c>
      <c r="AQ14" s="37"/>
      <c r="AR14" s="37">
        <f>{0}</f>
        <v>0</v>
      </c>
      <c r="AS14" s="37"/>
      <c r="AT14" s="37">
        <f>{0}</f>
        <v>0</v>
      </c>
      <c r="AU14" s="37"/>
      <c r="AV14" s="37">
        <f>{0}</f>
        <v>0</v>
      </c>
      <c r="AW14" s="37"/>
      <c r="AX14" s="37">
        <f>{0}</f>
        <v>0</v>
      </c>
      <c r="AY14" s="37">
        <f t="shared" ref="AY14:AY40" si="23">SUM(D14,F14,H14,J14,L14,N14,P14,R14,T14,V14,X14,Z14,AB14,AD14,AF14,AH14,AJ14,AL14,AN14,AP14,AR14,AT14,AV14,AX14)</f>
        <v>0</v>
      </c>
      <c r="AZ14" s="37"/>
      <c r="BA14" s="37">
        <f>{0}</f>
        <v>0</v>
      </c>
      <c r="BB14" s="37"/>
      <c r="BC14" s="37">
        <f>{0}</f>
        <v>0</v>
      </c>
      <c r="BD14" s="37"/>
      <c r="BE14" s="37">
        <f>{0}</f>
        <v>0</v>
      </c>
      <c r="BF14" s="37"/>
      <c r="BG14" s="37">
        <f>{0}</f>
        <v>0</v>
      </c>
      <c r="BH14" s="37"/>
      <c r="BI14" s="37">
        <f>{0}</f>
        <v>0</v>
      </c>
      <c r="BJ14" s="37"/>
      <c r="BK14" s="37">
        <f>{0}</f>
        <v>0</v>
      </c>
      <c r="BL14" s="37"/>
      <c r="BM14" s="37">
        <f>{0}</f>
        <v>0</v>
      </c>
      <c r="BN14" s="37"/>
      <c r="BO14" s="37">
        <f>{0}</f>
        <v>0</v>
      </c>
      <c r="BP14" s="37"/>
      <c r="BQ14" s="37">
        <f>{0}</f>
        <v>0</v>
      </c>
      <c r="BR14" s="37"/>
      <c r="BS14" s="37">
        <f>{0}</f>
        <v>0</v>
      </c>
      <c r="BT14" s="37"/>
      <c r="BU14" s="37">
        <f>{0}</f>
        <v>0</v>
      </c>
      <c r="BV14" s="37"/>
      <c r="BW14" s="37">
        <f>{0}</f>
        <v>0</v>
      </c>
      <c r="BX14" s="37"/>
      <c r="BY14" s="37">
        <f>{0}</f>
        <v>0</v>
      </c>
      <c r="BZ14" s="37"/>
      <c r="CA14" s="37">
        <f>{0}</f>
        <v>0</v>
      </c>
      <c r="CB14" s="37"/>
      <c r="CC14" s="37">
        <f>{0}</f>
        <v>0</v>
      </c>
      <c r="CD14" s="37"/>
      <c r="CE14" s="37">
        <f>{0}</f>
        <v>0</v>
      </c>
      <c r="CF14" s="37"/>
      <c r="CG14" s="37">
        <f>{0}</f>
        <v>0</v>
      </c>
      <c r="CH14" s="37"/>
      <c r="CI14" s="37">
        <f>{0}</f>
        <v>0</v>
      </c>
      <c r="CJ14" s="37"/>
      <c r="CK14" s="37">
        <f>{0}</f>
        <v>0</v>
      </c>
      <c r="CL14" s="37"/>
      <c r="CM14" s="37">
        <f>{0}</f>
        <v>0</v>
      </c>
      <c r="CN14" s="37"/>
      <c r="CO14" s="37">
        <f>{0}</f>
        <v>0</v>
      </c>
      <c r="CP14" s="37"/>
      <c r="CQ14" s="37">
        <f>{0}</f>
        <v>0</v>
      </c>
      <c r="CR14" s="37"/>
      <c r="CS14" s="37">
        <f>{0}</f>
        <v>0</v>
      </c>
      <c r="CT14" s="37"/>
      <c r="CU14" s="37">
        <f>{0}</f>
        <v>0</v>
      </c>
      <c r="CV14" s="37"/>
      <c r="CW14" s="37">
        <f>{0}</f>
        <v>0</v>
      </c>
      <c r="CX14" s="37"/>
      <c r="CY14" s="37">
        <f>{0}</f>
        <v>0</v>
      </c>
      <c r="CZ14" s="37">
        <f t="shared" ref="CZ14:CZ40" si="24">SUM(BA14,BC14,BE14,BG14,BI14,BK14,BM14,BO14,BQ14,BS14,BU14,BW14,BY14,CA14,CC14,CE14,CG14,CI14,CK14,CM14,CO14,CQ14,CS14,CU14,CW14,CY14)</f>
        <v>0</v>
      </c>
      <c r="DA14" s="37"/>
      <c r="DB14" s="37">
        <f>{0}</f>
        <v>0</v>
      </c>
      <c r="DC14" s="37"/>
      <c r="DD14" s="37">
        <f>{0}</f>
        <v>0</v>
      </c>
      <c r="DE14" s="37"/>
      <c r="DF14" s="37">
        <f>{0}</f>
        <v>0</v>
      </c>
      <c r="DG14" s="37"/>
      <c r="DH14" s="37">
        <f>{0}</f>
        <v>0</v>
      </c>
      <c r="DI14" s="37"/>
      <c r="DJ14" s="37">
        <f>{0}</f>
        <v>0</v>
      </c>
      <c r="DK14" s="37"/>
      <c r="DL14" s="37">
        <f>{0}</f>
        <v>0</v>
      </c>
      <c r="DM14" s="37"/>
      <c r="DN14" s="37">
        <f>{0}</f>
        <v>0</v>
      </c>
      <c r="DO14" s="37"/>
      <c r="DP14" s="37">
        <f>{0}</f>
        <v>0</v>
      </c>
      <c r="DQ14" s="37"/>
      <c r="DR14" s="37">
        <f>{0}</f>
        <v>0</v>
      </c>
      <c r="DS14" s="37"/>
      <c r="DT14" s="37">
        <f>{0}</f>
        <v>0</v>
      </c>
      <c r="DU14" s="37"/>
      <c r="DV14" s="37">
        <f>{0}</f>
        <v>0</v>
      </c>
      <c r="DW14" s="37"/>
      <c r="DX14" s="37">
        <f>{0}</f>
        <v>0</v>
      </c>
      <c r="DY14" s="37"/>
      <c r="DZ14" s="93">
        <f t="shared" ref="DZ14:DZ23" ca="1" si="25">OFFSET(DZ14,0,-1) * OFFSET(DZ14,9 - ROW(DZ14),0)</f>
        <v>0</v>
      </c>
      <c r="EA14" s="37"/>
      <c r="EB14" s="37">
        <f>{0}</f>
        <v>0</v>
      </c>
      <c r="EC14" s="37"/>
      <c r="ED14" s="37">
        <f>{0}</f>
        <v>0</v>
      </c>
      <c r="EE14" s="37">
        <f t="shared" ref="EE14:EE40" ca="1" si="26">SUM(DB14,DD14,DF14,DH14,DJ14,DL14,DN14,DP14,DR14,DT14,DV14,DX14,DZ14,EB14,ED14)</f>
        <v>0</v>
      </c>
      <c r="EF14" s="37"/>
      <c r="EG14" s="37">
        <f>{0}</f>
        <v>0</v>
      </c>
      <c r="EH14" s="37"/>
      <c r="EI14" s="37">
        <f>{0}</f>
        <v>0</v>
      </c>
      <c r="EJ14" s="37"/>
      <c r="EK14" s="37">
        <f>{0}</f>
        <v>0</v>
      </c>
      <c r="EL14" s="37"/>
      <c r="EM14" s="37">
        <f>{0}</f>
        <v>0</v>
      </c>
      <c r="EN14" s="37"/>
      <c r="EO14" s="37">
        <f>{0}</f>
        <v>0</v>
      </c>
      <c r="EP14" s="37"/>
      <c r="EQ14" s="37">
        <f>{0}</f>
        <v>0</v>
      </c>
      <c r="ER14" s="37"/>
      <c r="ES14" s="37">
        <f>{0}</f>
        <v>0</v>
      </c>
      <c r="ET14" s="37"/>
      <c r="EU14" s="37">
        <f>{0}</f>
        <v>0</v>
      </c>
      <c r="EV14" s="37"/>
      <c r="EW14" s="37">
        <f>{0}</f>
        <v>0</v>
      </c>
      <c r="EX14" s="37"/>
      <c r="EY14" s="37">
        <f>{0}</f>
        <v>0</v>
      </c>
      <c r="EZ14" s="37"/>
      <c r="FA14" s="37">
        <f>{0}</f>
        <v>0</v>
      </c>
      <c r="FB14" s="37"/>
      <c r="FC14" s="37">
        <f>{0}</f>
        <v>0</v>
      </c>
      <c r="FD14" s="37"/>
      <c r="FE14" s="37">
        <f>{0}</f>
        <v>0</v>
      </c>
      <c r="FF14" s="37"/>
      <c r="FG14" s="37">
        <f>{0}</f>
        <v>0</v>
      </c>
      <c r="FH14" s="37"/>
      <c r="FI14" s="37">
        <f>{0}</f>
        <v>0</v>
      </c>
      <c r="FJ14" s="37">
        <f t="shared" ref="FJ14" si="27">SUM(EG14,EI14,EK14,EM14,EO14,EQ14,ES14,EU14,EW14,EY14,FA14,FC14,FE14,FG14,FI14)</f>
        <v>0</v>
      </c>
      <c r="FK14" s="37"/>
      <c r="FL14" s="37">
        <f>{0}</f>
        <v>0</v>
      </c>
      <c r="FM14" s="37"/>
      <c r="FN14" s="37">
        <f>{0}</f>
        <v>0</v>
      </c>
      <c r="FO14" s="37"/>
      <c r="FP14" s="37">
        <f>{0}</f>
        <v>0</v>
      </c>
      <c r="FQ14" s="37"/>
      <c r="FR14" s="37">
        <f>{0}</f>
        <v>0</v>
      </c>
      <c r="FS14" s="37"/>
      <c r="FT14" s="37">
        <f>{0}</f>
        <v>0</v>
      </c>
      <c r="FU14" s="37"/>
      <c r="FV14" s="37">
        <f>{0}</f>
        <v>0</v>
      </c>
      <c r="FW14" s="37"/>
      <c r="FX14" s="37">
        <f>{0}</f>
        <v>0</v>
      </c>
      <c r="FY14" s="37"/>
      <c r="FZ14" s="37">
        <f>{0}</f>
        <v>0</v>
      </c>
      <c r="GA14" s="37"/>
      <c r="GB14" s="37">
        <f>{0}</f>
        <v>0</v>
      </c>
      <c r="GC14" s="37"/>
      <c r="GD14" s="37">
        <f>{0}</f>
        <v>0</v>
      </c>
      <c r="GE14" s="37"/>
      <c r="GF14" s="37">
        <f>{0}</f>
        <v>0</v>
      </c>
      <c r="GG14" s="37"/>
      <c r="GH14" s="37">
        <f>{0}</f>
        <v>0</v>
      </c>
      <c r="GI14" s="37"/>
      <c r="GJ14" s="37">
        <f>{0}</f>
        <v>0</v>
      </c>
      <c r="GK14" s="37"/>
      <c r="GL14" s="37">
        <f>{0}</f>
        <v>0</v>
      </c>
      <c r="GM14" s="37"/>
      <c r="GN14" s="37">
        <f>{0}</f>
        <v>0</v>
      </c>
      <c r="GO14" s="37">
        <f t="shared" si="17"/>
        <v>0</v>
      </c>
      <c r="GP14" s="37">
        <f t="shared" ca="1" si="18"/>
        <v>0</v>
      </c>
      <c r="GQ14" s="37"/>
      <c r="GR14" s="37">
        <f>{0}</f>
        <v>0</v>
      </c>
      <c r="GS14" s="37"/>
      <c r="GT14" s="37">
        <f>{0}</f>
        <v>0</v>
      </c>
      <c r="GU14" s="37"/>
      <c r="GV14" s="37">
        <f>{0}</f>
        <v>0</v>
      </c>
      <c r="GW14" s="37">
        <f t="shared" ref="GW14:GW40" si="28">SUM(GR14,GT14,GV14)</f>
        <v>0</v>
      </c>
      <c r="GX14" s="37"/>
      <c r="GY14" s="37">
        <f>{0}</f>
        <v>0</v>
      </c>
      <c r="GZ14" s="37"/>
      <c r="HA14" s="37">
        <f>{0}</f>
        <v>0</v>
      </c>
      <c r="HB14" s="37"/>
      <c r="HC14" s="37">
        <f>{0}</f>
        <v>0</v>
      </c>
      <c r="HD14" s="37"/>
      <c r="HE14" s="37">
        <f>{0}</f>
        <v>0</v>
      </c>
      <c r="HF14" s="37"/>
      <c r="HG14" s="37">
        <f>{0}</f>
        <v>0</v>
      </c>
      <c r="HH14" s="37"/>
      <c r="HI14" s="37">
        <f>{0}</f>
        <v>0</v>
      </c>
      <c r="HJ14" s="37"/>
      <c r="HK14" s="37">
        <f>{0}</f>
        <v>0</v>
      </c>
      <c r="HL14" s="37"/>
      <c r="HM14" s="37">
        <f>{0}</f>
        <v>0</v>
      </c>
      <c r="HN14" s="37"/>
      <c r="HO14" s="37">
        <f>{0}</f>
        <v>0</v>
      </c>
      <c r="HP14" s="37">
        <f t="shared" ref="HP14:HP40" si="29">SUM(GY14,HA14,HC14,HE14,HG14,HI14,HK14,HM14,HO14)</f>
        <v>0</v>
      </c>
      <c r="HQ14" s="37"/>
      <c r="HR14" s="37">
        <f>{0}</f>
        <v>0</v>
      </c>
      <c r="HS14" s="37"/>
      <c r="HT14" s="37">
        <f>{0}</f>
        <v>0</v>
      </c>
      <c r="HU14" s="37"/>
      <c r="HV14" s="37">
        <f>{0}</f>
        <v>0</v>
      </c>
      <c r="HW14" s="37"/>
      <c r="HX14" s="37">
        <f>{0}</f>
        <v>0</v>
      </c>
      <c r="HY14" s="37"/>
      <c r="HZ14" s="37">
        <f>{0}</f>
        <v>0</v>
      </c>
      <c r="IA14" s="37"/>
      <c r="IB14" s="37">
        <f>{0}</f>
        <v>0</v>
      </c>
      <c r="IC14" s="37"/>
      <c r="ID14" s="37">
        <f>{0}</f>
        <v>0</v>
      </c>
      <c r="IE14" s="37"/>
      <c r="IF14" s="37">
        <f>{0}</f>
        <v>0</v>
      </c>
      <c r="IG14" s="37"/>
      <c r="IH14" s="37">
        <f>{0}</f>
        <v>0</v>
      </c>
      <c r="II14" s="37">
        <f t="shared" ref="II14:II40" si="30">SUM(HR14,HT14,HV14,HX14,HZ14,IB14,ID14,IF14,IH14)</f>
        <v>0</v>
      </c>
      <c r="IJ14" s="37">
        <f t="shared" ref="IJ14:IJ40" ca="1" si="31">SUM(AY14,CZ14,GP14,GW14,HP14,II14)</f>
        <v>0</v>
      </c>
      <c r="IK14" s="37"/>
      <c r="IL14" s="37">
        <f>{0}</f>
        <v>0</v>
      </c>
      <c r="IM14" s="37"/>
      <c r="IN14" s="37">
        <f>{0}</f>
        <v>0</v>
      </c>
      <c r="IO14" s="37"/>
      <c r="IP14" s="37">
        <f>{0}</f>
        <v>0</v>
      </c>
      <c r="IQ14" s="37"/>
      <c r="IR14" s="37">
        <f>{0}</f>
        <v>0</v>
      </c>
      <c r="IS14" s="37"/>
      <c r="IT14" s="37">
        <f>{0}</f>
        <v>0</v>
      </c>
      <c r="IU14" s="37"/>
      <c r="IV14" s="37">
        <f>{0}</f>
        <v>0</v>
      </c>
      <c r="IW14" s="37"/>
      <c r="IX14" s="37">
        <f>{0}</f>
        <v>0</v>
      </c>
      <c r="IY14" s="37"/>
      <c r="IZ14" s="37">
        <f>{0}</f>
        <v>0</v>
      </c>
      <c r="JA14" s="37"/>
      <c r="JB14" s="37">
        <f>{0}</f>
        <v>0</v>
      </c>
      <c r="JC14" s="37"/>
      <c r="JD14" s="37">
        <f>{0}</f>
        <v>0</v>
      </c>
      <c r="JE14" s="37"/>
      <c r="JF14" s="37">
        <f>{0}</f>
        <v>0</v>
      </c>
      <c r="JG14" s="37"/>
      <c r="JH14" s="37">
        <f>{0}</f>
        <v>0</v>
      </c>
      <c r="JI14" s="37"/>
      <c r="JJ14" s="37">
        <f>{0}</f>
        <v>0</v>
      </c>
      <c r="JK14" s="37"/>
      <c r="JL14" s="37">
        <f>{0}</f>
        <v>0</v>
      </c>
      <c r="JM14" s="37"/>
      <c r="JN14" s="37">
        <f>{0}</f>
        <v>0</v>
      </c>
      <c r="JO14" s="37"/>
      <c r="JP14" s="37">
        <f>{0}</f>
        <v>0</v>
      </c>
      <c r="JQ14" s="37"/>
      <c r="JR14" s="37"/>
      <c r="JS14" s="37"/>
      <c r="JT14" s="37">
        <f>{0}</f>
        <v>0</v>
      </c>
      <c r="JU14" s="37">
        <f>SUM(IL14,IN14,IP14,IR14,IT14,IV14,IX14,IZ14,JB14,JD14,JF14,JH14,JJ14,JL14,JN14,JP14,JT14)</f>
        <v>0</v>
      </c>
      <c r="JV14" s="37"/>
      <c r="JW14" s="37">
        <f>{0}</f>
        <v>0</v>
      </c>
      <c r="JX14" s="37"/>
      <c r="JY14" s="37">
        <f>{0}</f>
        <v>0</v>
      </c>
      <c r="JZ14" s="37"/>
      <c r="KA14" s="37">
        <f>{0}</f>
        <v>0</v>
      </c>
      <c r="KB14" s="37"/>
      <c r="KC14" s="37"/>
      <c r="KD14" s="37"/>
      <c r="KE14" s="37">
        <f>{0}</f>
        <v>0</v>
      </c>
      <c r="KF14" s="37"/>
      <c r="KG14" s="37">
        <f>{0}</f>
        <v>0</v>
      </c>
      <c r="KH14" s="37"/>
      <c r="KI14" s="37"/>
      <c r="KJ14" s="37"/>
      <c r="KK14" s="37">
        <f>{0}</f>
        <v>0</v>
      </c>
      <c r="KL14" s="37">
        <f t="shared" ref="KL14:KL40" si="32">SUM(JW14,JY14,KA14,KE14,KG14,KK14)</f>
        <v>0</v>
      </c>
      <c r="KM14" s="37"/>
      <c r="KN14" s="37">
        <f>{0}</f>
        <v>0</v>
      </c>
      <c r="KO14" s="37"/>
      <c r="KP14" s="37">
        <f>{0}</f>
        <v>0</v>
      </c>
      <c r="KQ14" s="37"/>
      <c r="KR14" s="37">
        <f>{0}</f>
        <v>0</v>
      </c>
      <c r="KS14" s="37"/>
      <c r="KT14" s="37">
        <f>{0}</f>
        <v>0</v>
      </c>
      <c r="KU14" s="37"/>
      <c r="KV14" s="37"/>
      <c r="KW14" s="37"/>
      <c r="KX14" s="37">
        <f>{0}</f>
        <v>0</v>
      </c>
      <c r="KY14" s="37"/>
      <c r="KZ14" s="37">
        <f>{0}</f>
        <v>0</v>
      </c>
      <c r="LA14" s="37"/>
      <c r="LB14" s="37">
        <f>{0}</f>
        <v>0</v>
      </c>
      <c r="LC14" s="37">
        <f t="shared" si="19"/>
        <v>0</v>
      </c>
      <c r="LD14" s="37"/>
      <c r="LE14" s="37">
        <f t="shared" ca="1" si="20"/>
        <v>0</v>
      </c>
      <c r="LF14" s="37">
        <v>798</v>
      </c>
      <c r="LG14" s="37">
        <f>{0}</f>
        <v>0</v>
      </c>
      <c r="LH14" s="37">
        <v>21456</v>
      </c>
      <c r="LI14" s="37">
        <f>{0}</f>
        <v>0</v>
      </c>
      <c r="LJ14" s="37">
        <v>451</v>
      </c>
      <c r="LK14" s="37">
        <f>{0}</f>
        <v>0</v>
      </c>
      <c r="LL14" s="37">
        <f>SUM(LG14,LI14,LK14)</f>
        <v>0</v>
      </c>
      <c r="LM14" s="37">
        <v>1030</v>
      </c>
      <c r="LN14" s="37">
        <f>{0}</f>
        <v>0</v>
      </c>
      <c r="LO14" s="37">
        <v>74</v>
      </c>
      <c r="LP14" s="37">
        <f>{0}</f>
        <v>0</v>
      </c>
      <c r="LQ14" s="37">
        <f t="shared" si="21"/>
        <v>0</v>
      </c>
      <c r="LR14" s="145">
        <f>2105*1.02</f>
        <v>2147.1</v>
      </c>
      <c r="LS14" s="37">
        <f>{0}</f>
        <v>0</v>
      </c>
      <c r="LT14" s="145">
        <f>2909*1.02</f>
        <v>2967.18</v>
      </c>
      <c r="LU14" s="37">
        <f>{0}</f>
        <v>0</v>
      </c>
      <c r="LV14" s="145">
        <f>3392*1.02</f>
        <v>3459.84</v>
      </c>
      <c r="LW14" s="37">
        <f>{0}</f>
        <v>0</v>
      </c>
      <c r="LX14" s="145">
        <f>2105*1.02</f>
        <v>2147.1</v>
      </c>
      <c r="LY14" s="37">
        <f>{0}</f>
        <v>0</v>
      </c>
      <c r="LZ14" s="145">
        <f>2909*1.02</f>
        <v>2967.18</v>
      </c>
      <c r="MA14" s="37">
        <f>{0}</f>
        <v>0</v>
      </c>
      <c r="MB14" s="145">
        <f>3392*1.02</f>
        <v>3459.84</v>
      </c>
      <c r="MC14" s="37">
        <f>{0}</f>
        <v>0</v>
      </c>
      <c r="MD14" s="37">
        <f t="shared" si="22"/>
        <v>0</v>
      </c>
      <c r="ME14" s="37"/>
      <c r="MF14" s="134">
        <f ca="1">SUM(LE14,LL14,LQ14,MD14:ME14)</f>
        <v>0</v>
      </c>
    </row>
    <row r="15" spans="1:349" ht="30">
      <c r="A15" s="15" t="s">
        <v>193</v>
      </c>
      <c r="B15" s="175" t="s">
        <v>986</v>
      </c>
      <c r="C15" s="171">
        <v>1307</v>
      </c>
      <c r="D15" s="93">
        <f t="shared" ref="D15:D23" ca="1" si="33">OFFSET(D15,0,-1) * OFFSET(D15,9 - ROW(D15),0)</f>
        <v>53554325</v>
      </c>
      <c r="E15" s="93">
        <v>269</v>
      </c>
      <c r="F15" s="93">
        <f t="shared" ref="F15:F23" ca="1" si="34">OFFSET(F15,0,-1) * OFFSET(F15,9 - ROW(F15),0)</f>
        <v>11703114</v>
      </c>
      <c r="G15" s="93">
        <v>64</v>
      </c>
      <c r="H15" s="93">
        <f t="shared" ref="H15:H23" ca="1" si="35">OFFSET(H15,0,-1) * OFFSET(H15,9 - ROW(H15),0)</f>
        <v>85383936</v>
      </c>
      <c r="I15" s="93">
        <v>1396</v>
      </c>
      <c r="J15" s="93">
        <f t="shared" ref="J15:J23" ca="1" si="36">OFFSET(J15,0,-1) * OFFSET(J15,9 - ROW(J15),0)</f>
        <v>71817220</v>
      </c>
      <c r="K15" s="93">
        <v>268</v>
      </c>
      <c r="L15" s="93">
        <f t="shared" ref="L15:L23" ca="1" si="37">OFFSET(L15,0,-1) * OFFSET(L15,9 - ROW(L15),0)</f>
        <v>14709716</v>
      </c>
      <c r="M15" s="93">
        <v>92</v>
      </c>
      <c r="N15" s="93">
        <f t="shared" ref="N15:N23" ca="1" si="38">OFFSET(N15,0,-1) * OFFSET(N15,9 - ROW(N15),0)</f>
        <v>154045628</v>
      </c>
      <c r="O15" s="93">
        <v>0</v>
      </c>
      <c r="P15" s="93">
        <f t="shared" ref="P15:P23" ca="1" si="39">OFFSET(P15,0,-1) * OFFSET(P15,9 - ROW(P15),0)</f>
        <v>0</v>
      </c>
      <c r="Q15" s="93">
        <v>0</v>
      </c>
      <c r="R15" s="93">
        <f t="shared" ref="R15:R23" ca="1" si="40">OFFSET(R15,0,-1) * OFFSET(R15,9 - ROW(R15),0)</f>
        <v>0</v>
      </c>
      <c r="S15" s="93">
        <v>0</v>
      </c>
      <c r="T15" s="93">
        <f t="shared" ref="T15:T23" ca="1" si="41">OFFSET(T15,0,-1) * OFFSET(T15,9 - ROW(T15),0)</f>
        <v>0</v>
      </c>
      <c r="U15" s="93">
        <v>109</v>
      </c>
      <c r="V15" s="93">
        <f t="shared" ref="V15:V23" ca="1" si="42">OFFSET(V15,0,-1) * OFFSET(V15,9 - ROW(V15),0)</f>
        <v>1521749</v>
      </c>
      <c r="W15" s="93">
        <v>55</v>
      </c>
      <c r="X15" s="93">
        <f t="shared" ref="X15:X23" ca="1" si="43">OFFSET(X15,0,-1) * OFFSET(X15,9 - ROW(X15),0)</f>
        <v>767855</v>
      </c>
      <c r="Y15" s="93">
        <v>0</v>
      </c>
      <c r="Z15" s="93">
        <f t="shared" ref="Z15:Z23" ca="1" si="44">OFFSET(Z15,0,-1) * OFFSET(Z15,9 - ROW(Z15),0)</f>
        <v>0</v>
      </c>
      <c r="AA15" s="93">
        <v>0</v>
      </c>
      <c r="AB15" s="93">
        <f t="shared" ref="AB15:AX23" ca="1" si="45">OFFSET(AB15,0,-1) * OFFSET(AB15,9 - ROW(AB15),0)</f>
        <v>0</v>
      </c>
      <c r="AC15" s="93">
        <v>9</v>
      </c>
      <c r="AD15" s="93">
        <f t="shared" ca="1" si="45"/>
        <v>4083426</v>
      </c>
      <c r="AE15" s="93">
        <v>0</v>
      </c>
      <c r="AF15" s="93">
        <f t="shared" ca="1" si="45"/>
        <v>0</v>
      </c>
      <c r="AG15" s="93">
        <v>744</v>
      </c>
      <c r="AH15" s="93">
        <f t="shared" ca="1" si="45"/>
        <v>866016</v>
      </c>
      <c r="AI15" s="93">
        <v>53</v>
      </c>
      <c r="AJ15" s="93">
        <f t="shared" ca="1" si="45"/>
        <v>67098</v>
      </c>
      <c r="AK15" s="93">
        <v>20</v>
      </c>
      <c r="AL15" s="93">
        <f t="shared" ca="1" si="45"/>
        <v>756800</v>
      </c>
      <c r="AM15" s="93">
        <v>984</v>
      </c>
      <c r="AN15" s="93">
        <f t="shared" ca="1" si="45"/>
        <v>4673016</v>
      </c>
      <c r="AO15" s="93">
        <v>136</v>
      </c>
      <c r="AP15" s="93">
        <f t="shared" ca="1" si="45"/>
        <v>702032</v>
      </c>
      <c r="AQ15" s="93">
        <v>24</v>
      </c>
      <c r="AR15" s="93">
        <f t="shared" ca="1" si="45"/>
        <v>3704472</v>
      </c>
      <c r="AS15" s="93">
        <v>0</v>
      </c>
      <c r="AT15" s="93">
        <f t="shared" ca="1" si="45"/>
        <v>0</v>
      </c>
      <c r="AU15" s="93">
        <v>0</v>
      </c>
      <c r="AV15" s="93">
        <f t="shared" ca="1" si="45"/>
        <v>0</v>
      </c>
      <c r="AW15" s="93">
        <v>0</v>
      </c>
      <c r="AX15" s="93">
        <f t="shared" ca="1" si="45"/>
        <v>0</v>
      </c>
      <c r="AY15" s="93">
        <f t="shared" ca="1" si="23"/>
        <v>408356403</v>
      </c>
      <c r="AZ15" s="93">
        <v>0</v>
      </c>
      <c r="BA15" s="93">
        <f t="shared" ref="BA15:BA23" ca="1" si="46">OFFSET(BA15,0,-1) * OFFSET(BA15,9 - ROW(BA15),0)</f>
        <v>0</v>
      </c>
      <c r="BB15" s="93">
        <v>0</v>
      </c>
      <c r="BC15" s="93">
        <f t="shared" ref="BC15:BC23" ca="1" si="47">OFFSET(BC15,0,-1) * OFFSET(BC15,9 - ROW(BC15),0)</f>
        <v>0</v>
      </c>
      <c r="BD15" s="93">
        <v>0</v>
      </c>
      <c r="BE15" s="93">
        <f t="shared" ref="BE15:BE23" ca="1" si="48">OFFSET(BE15,0,-1) * OFFSET(BE15,9 - ROW(BE15),0)</f>
        <v>0</v>
      </c>
      <c r="BF15" s="93">
        <v>195</v>
      </c>
      <c r="BG15" s="93">
        <f t="shared" ref="BG15:BG23" ca="1" si="49">OFFSET(BG15,0,-1) * OFFSET(BG15,9 - ROW(BG15),0)</f>
        <v>12058410</v>
      </c>
      <c r="BH15" s="93">
        <v>37</v>
      </c>
      <c r="BI15" s="93">
        <f t="shared" ref="BI15:BI23" ca="1" si="50">OFFSET(BI15,0,-1) * OFFSET(BI15,9 - ROW(BI15),0)</f>
        <v>2434452</v>
      </c>
      <c r="BJ15" s="93">
        <v>2</v>
      </c>
      <c r="BK15" s="93">
        <f t="shared" ref="BK15:BK23" ca="1" si="51">OFFSET(BK15,0,-1) * OFFSET(BK15,9 - ROW(BK15),0)</f>
        <v>4025064</v>
      </c>
      <c r="BL15" s="93">
        <v>247</v>
      </c>
      <c r="BM15" s="93">
        <f t="shared" ref="BM15:BM23" ca="1" si="52">OFFSET(BM15,0,-1) * OFFSET(BM15,9 - ROW(BM15),0)</f>
        <v>16285204</v>
      </c>
      <c r="BN15" s="93">
        <v>78</v>
      </c>
      <c r="BO15" s="93">
        <f t="shared" ref="BO15:BO23" ca="1" si="53">OFFSET(BO15,0,-1) * OFFSET(BO15,9 - ROW(BO15),0)</f>
        <v>5479188</v>
      </c>
      <c r="BP15" s="93">
        <v>14</v>
      </c>
      <c r="BQ15" s="93">
        <f t="shared" ref="BQ15:BQ23" ca="1" si="54">OFFSET(BQ15,0,-1) * OFFSET(BQ15,9 - ROW(BQ15),0)</f>
        <v>30038176</v>
      </c>
      <c r="BR15" s="93">
        <v>0</v>
      </c>
      <c r="BS15" s="93">
        <f t="shared" ref="BS15:BS23" ca="1" si="55">OFFSET(BS15,0,-1) * OFFSET(BS15,9 - ROW(BS15),0)</f>
        <v>0</v>
      </c>
      <c r="BT15" s="93">
        <v>0</v>
      </c>
      <c r="BU15" s="93">
        <v>0</v>
      </c>
      <c r="BV15" s="93">
        <v>0</v>
      </c>
      <c r="BW15" s="93">
        <f t="shared" ref="BW15:BW23" ca="1" si="56">OFFSET(BW15,0,-1) * OFFSET(BW15,9 - ROW(BW15),0)</f>
        <v>0</v>
      </c>
      <c r="BX15" s="93">
        <v>0</v>
      </c>
      <c r="BY15" s="93">
        <f t="shared" ref="BY15:BY23" ca="1" si="57">OFFSET(BY15,0,-1) * OFFSET(BY15,9 - ROW(BY15),0)</f>
        <v>0</v>
      </c>
      <c r="BZ15" s="93">
        <v>0</v>
      </c>
      <c r="CA15" s="93">
        <f t="shared" ref="CA15:CA23" ca="1" si="58">OFFSET(CA15,0,-1) * OFFSET(CA15,9 - ROW(CA15),0)</f>
        <v>0</v>
      </c>
      <c r="CB15" s="93">
        <v>0</v>
      </c>
      <c r="CC15" s="93">
        <f t="shared" ref="CC15:CC23" ca="1" si="59">OFFSET(CC15,0,-1) * OFFSET(CC15,9 - ROW(CC15),0)</f>
        <v>0</v>
      </c>
      <c r="CD15" s="93">
        <v>0</v>
      </c>
      <c r="CE15" s="93">
        <v>0</v>
      </c>
      <c r="CF15" s="93">
        <v>0</v>
      </c>
      <c r="CG15" s="93">
        <v>0</v>
      </c>
      <c r="CH15" s="93">
        <v>0</v>
      </c>
      <c r="CI15" s="93">
        <f t="shared" ref="CI15:CI23" ca="1" si="60">OFFSET(CI15,0,-1) * OFFSET(CI15,9 - ROW(CI15),0)</f>
        <v>0</v>
      </c>
      <c r="CJ15" s="93">
        <v>0</v>
      </c>
      <c r="CK15" s="93">
        <v>0</v>
      </c>
      <c r="CL15" s="93">
        <v>0</v>
      </c>
      <c r="CM15" s="93">
        <f t="shared" ref="CM15:CM23" ca="1" si="61">OFFSET(CM15,0,-1) * OFFSET(CM15,9 - ROW(CM15),0)</f>
        <v>0</v>
      </c>
      <c r="CN15" s="93">
        <v>132</v>
      </c>
      <c r="CO15" s="93">
        <f t="shared" ref="CO15:CO23" ca="1" si="62">OFFSET(CO15,0,-1) * OFFSET(CO15,9 - ROW(CO15),0)</f>
        <v>720984</v>
      </c>
      <c r="CP15" s="93">
        <v>0</v>
      </c>
      <c r="CQ15" s="93">
        <f t="shared" ref="CQ15:CQ23" ca="1" si="63">OFFSET(CQ15,0,-1) * OFFSET(CQ15,9 - ROW(CQ15),0)</f>
        <v>0</v>
      </c>
      <c r="CR15" s="93">
        <v>0</v>
      </c>
      <c r="CS15" s="93">
        <f t="shared" ref="CS15:CS23" ca="1" si="64">OFFSET(CS15,0,-1) * OFFSET(CS15,9 - ROW(CS15),0)</f>
        <v>0</v>
      </c>
      <c r="CT15" s="93">
        <v>220</v>
      </c>
      <c r="CU15" s="93">
        <f t="shared" ref="CU15:CU23" ca="1" si="65">OFFSET(CU15,0,-1) * OFFSET(CU15,9 - ROW(CU15),0)</f>
        <v>2401080</v>
      </c>
      <c r="CV15" s="93">
        <v>25</v>
      </c>
      <c r="CW15" s="93">
        <f t="shared" ref="CW15:CW23" ca="1" si="66">OFFSET(CW15,0,-1) * OFFSET(CW15,9 - ROW(CW15),0)</f>
        <v>296575</v>
      </c>
      <c r="CX15" s="93">
        <v>2</v>
      </c>
      <c r="CY15" s="93">
        <f t="shared" ref="CY15:DB23" ca="1" si="67">OFFSET(CY15,0,-1) * OFFSET(CY15,9 - ROW(CY15),0)</f>
        <v>709400</v>
      </c>
      <c r="CZ15" s="93">
        <f t="shared" ca="1" si="24"/>
        <v>74448533</v>
      </c>
      <c r="DA15" s="117">
        <v>0</v>
      </c>
      <c r="DB15" s="93">
        <f t="shared" ca="1" si="67"/>
        <v>0</v>
      </c>
      <c r="DC15" s="118">
        <v>0</v>
      </c>
      <c r="DD15" s="118">
        <v>0</v>
      </c>
      <c r="DE15" s="117">
        <v>0</v>
      </c>
      <c r="DF15" s="118">
        <v>0</v>
      </c>
      <c r="DG15" s="117">
        <v>0</v>
      </c>
      <c r="DH15" s="93">
        <f t="shared" ref="DH15:DH23" ca="1" si="68">OFFSET(DH15,0,-1) * OFFSET(DH15,9 - ROW(DH15),0)</f>
        <v>0</v>
      </c>
      <c r="DI15" s="118">
        <v>0</v>
      </c>
      <c r="DJ15" s="93">
        <f t="shared" ref="DJ15:DJ23" ca="1" si="69">OFFSET(DJ15,0,-1) * OFFSET(DJ15,9 - ROW(DJ15),0)</f>
        <v>0</v>
      </c>
      <c r="DK15" s="117">
        <v>0</v>
      </c>
      <c r="DL15" s="118">
        <v>0</v>
      </c>
      <c r="DM15" s="117">
        <v>0</v>
      </c>
      <c r="DN15" s="118">
        <v>0</v>
      </c>
      <c r="DO15" s="118">
        <v>0</v>
      </c>
      <c r="DP15" s="118">
        <v>0</v>
      </c>
      <c r="DQ15" s="117">
        <v>0</v>
      </c>
      <c r="DR15" s="119">
        <v>0</v>
      </c>
      <c r="DS15" s="117">
        <v>0</v>
      </c>
      <c r="DT15" s="93">
        <f t="shared" ref="DT15:DT23" ca="1" si="70">OFFSET(DT15,0,-1) * OFFSET(DT15,9 - ROW(DT15),0)</f>
        <v>0</v>
      </c>
      <c r="DU15" s="118">
        <v>0</v>
      </c>
      <c r="DV15" s="118">
        <v>0</v>
      </c>
      <c r="DW15" s="117">
        <v>0</v>
      </c>
      <c r="DX15" s="118">
        <v>0</v>
      </c>
      <c r="DY15" s="117">
        <v>0</v>
      </c>
      <c r="DZ15" s="93">
        <f t="shared" ca="1" si="25"/>
        <v>0</v>
      </c>
      <c r="EA15" s="118">
        <v>0</v>
      </c>
      <c r="EB15" s="118">
        <v>0</v>
      </c>
      <c r="EC15" s="117">
        <v>0</v>
      </c>
      <c r="ED15" s="93">
        <f t="shared" ref="ED15:ED23" ca="1" si="71">OFFSET(ED15,0,-1) * OFFSET(ED15,9 - ROW(ED15),0)</f>
        <v>0</v>
      </c>
      <c r="EE15" s="93">
        <f t="shared" ca="1" si="26"/>
        <v>0</v>
      </c>
      <c r="EF15" s="93">
        <v>0</v>
      </c>
      <c r="EG15" s="93">
        <f t="shared" ref="EG15:EG23" ca="1" si="72">OFFSET(EG15,0,-1) * OFFSET(EG15,9 - ROW(EG15),0)</f>
        <v>0</v>
      </c>
      <c r="EH15" s="93">
        <v>0</v>
      </c>
      <c r="EI15" s="93">
        <v>0</v>
      </c>
      <c r="EJ15" s="93">
        <v>0</v>
      </c>
      <c r="EK15" s="93">
        <v>0</v>
      </c>
      <c r="EL15" s="93">
        <v>0</v>
      </c>
      <c r="EM15" s="93">
        <f t="shared" ref="EM15:EM23" ca="1" si="73">OFFSET(EM15,0,-1) * OFFSET(EM15,9 - ROW(EM15),0)</f>
        <v>0</v>
      </c>
      <c r="EN15" s="93">
        <v>0</v>
      </c>
      <c r="EO15" s="93">
        <v>0</v>
      </c>
      <c r="EP15" s="93">
        <v>0</v>
      </c>
      <c r="EQ15" s="93">
        <v>0</v>
      </c>
      <c r="ER15" s="93">
        <v>0</v>
      </c>
      <c r="ES15" s="93">
        <v>0</v>
      </c>
      <c r="ET15" s="93">
        <v>0</v>
      </c>
      <c r="EU15" s="93">
        <v>0</v>
      </c>
      <c r="EV15" s="93">
        <v>0</v>
      </c>
      <c r="EW15" s="93">
        <v>0</v>
      </c>
      <c r="EX15" s="93">
        <v>0</v>
      </c>
      <c r="EY15" s="93">
        <f t="shared" ref="EY15:EY23" ca="1" si="74">OFFSET(EY15,0,-1) * OFFSET(EY15,9 - ROW(EY15),0)</f>
        <v>0</v>
      </c>
      <c r="EZ15" s="93">
        <v>0</v>
      </c>
      <c r="FA15" s="93">
        <v>0</v>
      </c>
      <c r="FB15" s="93">
        <v>0</v>
      </c>
      <c r="FC15" s="93">
        <v>0</v>
      </c>
      <c r="FD15" s="93">
        <v>0</v>
      </c>
      <c r="FE15" s="93">
        <f t="shared" ref="FE15:FE23" ca="1" si="75">OFFSET(FE15,0,-1) * OFFSET(FE15,9 - ROW(FE15),0)</f>
        <v>0</v>
      </c>
      <c r="FF15" s="93">
        <v>0</v>
      </c>
      <c r="FG15" s="93">
        <v>0</v>
      </c>
      <c r="FH15" s="93">
        <v>0</v>
      </c>
      <c r="FI15" s="93">
        <f t="shared" ref="FI15:FI23" ca="1" si="76">OFFSET(FI15,0,-1) * OFFSET(FI15,9 - ROW(FI15),0)</f>
        <v>0</v>
      </c>
      <c r="FJ15" s="93">
        <f ca="1">SUM(EG15,EI15,EK15,EM15,EO15,EQ15,ES15,EU15,EW15,EY15,FA15,FC15,FE15,FG15,FI15)</f>
        <v>0</v>
      </c>
      <c r="FK15" s="93">
        <v>51</v>
      </c>
      <c r="FL15" s="93">
        <f t="shared" ref="FL15:FL23" ca="1" si="77">OFFSET(FL15,0,-1) * OFFSET(FL15,9 - ROW(FL15),0)</f>
        <v>5224287</v>
      </c>
      <c r="FM15" s="93">
        <v>33</v>
      </c>
      <c r="FN15" s="93">
        <f t="shared" ref="FN15:FN23" ca="1" si="78">OFFSET(FN15,0,-1) * OFFSET(FN15,9 - ROW(FN15),0)</f>
        <v>3380421</v>
      </c>
      <c r="FO15" s="93">
        <v>0</v>
      </c>
      <c r="FP15" s="93">
        <f t="shared" ref="FP15:FP23" ca="1" si="79">OFFSET(FP15,0,-1) * OFFSET(FP15,9 - ROW(FP15),0)</f>
        <v>0</v>
      </c>
      <c r="FQ15" s="93">
        <v>84</v>
      </c>
      <c r="FR15" s="93">
        <f t="shared" ref="FR15:FR23" ca="1" si="80">OFFSET(FR15,0,-1) * OFFSET(FR15,9 - ROW(FR15),0)</f>
        <v>10803492</v>
      </c>
      <c r="FS15" s="93">
        <v>28</v>
      </c>
      <c r="FT15" s="93">
        <f t="shared" ref="FT15:FT23" ca="1" si="81">OFFSET(FT15,0,-1) * OFFSET(FT15,9 - ROW(FT15),0)</f>
        <v>3601164</v>
      </c>
      <c r="FU15" s="93">
        <v>0</v>
      </c>
      <c r="FV15" s="93">
        <f t="shared" ref="FV15:FV23" ca="1" si="82">OFFSET(FV15,0,-1) * OFFSET(FV15,9 - ROW(FV15),0)</f>
        <v>0</v>
      </c>
      <c r="FW15" s="93">
        <v>0</v>
      </c>
      <c r="FX15" s="93">
        <f t="shared" ref="FX15:FX23" ca="1" si="83">OFFSET(FX15,0,-1) * OFFSET(FX15,9 - ROW(FX15),0)</f>
        <v>0</v>
      </c>
      <c r="FY15" s="93">
        <v>1</v>
      </c>
      <c r="FZ15" s="93">
        <v>137513</v>
      </c>
      <c r="GA15" s="93">
        <v>0</v>
      </c>
      <c r="GB15" s="93">
        <f t="shared" ref="GB15:GB23" ca="1" si="84">OFFSET(GB15,0,-1) * OFFSET(GB15,9 - ROW(GB15),0)</f>
        <v>0</v>
      </c>
      <c r="GC15" s="93">
        <v>0</v>
      </c>
      <c r="GD15" s="93">
        <f t="shared" ref="GD15:GD23" ca="1" si="85">OFFSET(GD15,0,-1) * OFFSET(GD15,9 - ROW(GD15),0)</f>
        <v>0</v>
      </c>
      <c r="GE15" s="93">
        <v>0</v>
      </c>
      <c r="GF15" s="93">
        <v>0</v>
      </c>
      <c r="GG15" s="93">
        <v>0</v>
      </c>
      <c r="GH15" s="93">
        <v>0</v>
      </c>
      <c r="GI15" s="93">
        <v>0</v>
      </c>
      <c r="GJ15" s="93">
        <f t="shared" ref="GJ15:GJ23" ca="1" si="86">OFFSET(GJ15,0,-1) * OFFSET(GJ15,9 - ROW(GJ15),0)</f>
        <v>0</v>
      </c>
      <c r="GK15" s="93">
        <v>0</v>
      </c>
      <c r="GL15" s="93">
        <v>0</v>
      </c>
      <c r="GM15" s="93">
        <v>0</v>
      </c>
      <c r="GN15" s="93">
        <f t="shared" ref="GN15:GN23" ca="1" si="87">OFFSET(GN15,0,-1) * OFFSET(GN15,9 - ROW(GN15),0)</f>
        <v>0</v>
      </c>
      <c r="GO15" s="93">
        <f ca="1">SUM(FL15,FN15,FP15,FR15,FT15,FV15,FX15,FZ15,GB15,GD15,GF15,GH15,GJ15,GL15,GN15)</f>
        <v>23146877</v>
      </c>
      <c r="GP15" s="93">
        <f t="shared" ca="1" si="18"/>
        <v>23146877</v>
      </c>
      <c r="GQ15" s="93">
        <v>0</v>
      </c>
      <c r="GR15" s="93">
        <f t="shared" ref="GR15:GR23" ca="1" si="88">OFFSET(GR15,0,-1) * OFFSET(GR15,9 - ROW(GR15),0)</f>
        <v>0</v>
      </c>
      <c r="GS15" s="93">
        <v>0</v>
      </c>
      <c r="GT15" s="93">
        <f t="shared" ref="GT15:GT23" ca="1" si="89">OFFSET(GT15,0,-1) * OFFSET(GT15,9 - ROW(GT15),0)</f>
        <v>0</v>
      </c>
      <c r="GU15" s="93">
        <v>0</v>
      </c>
      <c r="GV15" s="93">
        <f t="shared" ref="GV15:GV23" ca="1" si="90">OFFSET(GV15,0,-1) * OFFSET(GV15,9 - ROW(GV15),0)</f>
        <v>0</v>
      </c>
      <c r="GW15" s="93">
        <f t="shared" ca="1" si="28"/>
        <v>0</v>
      </c>
      <c r="GX15" s="117">
        <v>0</v>
      </c>
      <c r="GY15" s="93">
        <f t="shared" ref="GY15:GY23" ca="1" si="91">OFFSET(GY15,0,-1) * OFFSET(GY15,9 - ROW(GY15),0)</f>
        <v>0</v>
      </c>
      <c r="GZ15" s="93">
        <v>0</v>
      </c>
      <c r="HA15" s="93">
        <f t="shared" ref="HA15:HA23" ca="1" si="92">OFFSET(HA15,0,-1) * OFFSET(HA15,9 - ROW(HA15),0)</f>
        <v>0</v>
      </c>
      <c r="HB15" s="93">
        <v>0</v>
      </c>
      <c r="HC15" s="93">
        <f t="shared" ref="HC15:HC23" ca="1" si="93">OFFSET(HC15,0,-1) * OFFSET(HC15,9 - ROW(HC15),0)</f>
        <v>0</v>
      </c>
      <c r="HD15" s="93">
        <v>0</v>
      </c>
      <c r="HE15" s="93">
        <f t="shared" ref="HE15:HE23" ca="1" si="94">OFFSET(HE15,0,-1) * OFFSET(HE15,9 - ROW(HE15),0)</f>
        <v>0</v>
      </c>
      <c r="HF15" s="93">
        <v>1</v>
      </c>
      <c r="HG15" s="93">
        <f t="shared" ref="HG15:HG23" ca="1" si="95">OFFSET(HG15,0,-1) * OFFSET(HG15,9 - ROW(HG15),0)</f>
        <v>73674</v>
      </c>
      <c r="HH15" s="93">
        <v>1</v>
      </c>
      <c r="HI15" s="93">
        <f t="shared" ref="HI15:HI23" ca="1" si="96">OFFSET(HI15,0,-1) * OFFSET(HI15,9 - ROW(HI15),0)</f>
        <v>92093</v>
      </c>
      <c r="HJ15" s="93">
        <v>0</v>
      </c>
      <c r="HK15" s="93">
        <f t="shared" ref="HK15:HK23" ca="1" si="97">OFFSET(HK15,0,-1) * OFFSET(HK15,9 - ROW(HK15),0)</f>
        <v>0</v>
      </c>
      <c r="HL15" s="93">
        <v>0</v>
      </c>
      <c r="HM15" s="93">
        <f t="shared" ref="HM15:HO23" ca="1" si="98">OFFSET(HM15,0,-1) * OFFSET(HM15,9 - ROW(HM15),0)</f>
        <v>0</v>
      </c>
      <c r="HN15" s="93">
        <v>0</v>
      </c>
      <c r="HO15" s="93">
        <f t="shared" ca="1" si="98"/>
        <v>0</v>
      </c>
      <c r="HP15" s="93">
        <f t="shared" ca="1" si="29"/>
        <v>165767</v>
      </c>
      <c r="HQ15" s="93">
        <v>0</v>
      </c>
      <c r="HR15" s="93">
        <f t="shared" ref="HR15:HR23" ca="1" si="99">OFFSET(HR15,0,-1) * OFFSET(HR15,9 - ROW(HR15),0)</f>
        <v>0</v>
      </c>
      <c r="HS15" s="93">
        <v>0</v>
      </c>
      <c r="HT15" s="93">
        <v>0</v>
      </c>
      <c r="HU15" s="93">
        <v>0</v>
      </c>
      <c r="HV15" s="93">
        <f t="shared" ref="HV15:HV23" ca="1" si="100">OFFSET(HV15,0,-1) * OFFSET(HV15,9 - ROW(HV15),0)</f>
        <v>0</v>
      </c>
      <c r="HW15" s="93">
        <v>0</v>
      </c>
      <c r="HX15" s="93">
        <f t="shared" ref="HX15:HX23" ca="1" si="101">OFFSET(HX15,0,-1) * OFFSET(HX15,9 - ROW(HX15),0)</f>
        <v>0</v>
      </c>
      <c r="HY15" s="93">
        <v>0</v>
      </c>
      <c r="HZ15" s="93">
        <f t="shared" ref="HZ15:HZ23" ca="1" si="102">OFFSET(HZ15,0,-1) * OFFSET(HZ15,9 - ROW(HZ15),0)</f>
        <v>0</v>
      </c>
      <c r="IA15" s="93">
        <v>0</v>
      </c>
      <c r="IB15" s="93">
        <f t="shared" ref="IB15:IB23" ca="1" si="103">OFFSET(IB15,0,-1) * OFFSET(IB15,9 - ROW(IB15),0)</f>
        <v>0</v>
      </c>
      <c r="IC15" s="93">
        <v>0</v>
      </c>
      <c r="ID15" s="93">
        <f t="shared" ref="ID15:ID23" ca="1" si="104">OFFSET(ID15,0,-1) * OFFSET(ID15,9 - ROW(ID15),0)</f>
        <v>0</v>
      </c>
      <c r="IE15" s="93">
        <v>0</v>
      </c>
      <c r="IF15" s="93">
        <f t="shared" ref="IF15:IF23" ca="1" si="105">OFFSET(IF15,0,-1) * OFFSET(IF15,9 - ROW(IF15),0)</f>
        <v>0</v>
      </c>
      <c r="IG15" s="93">
        <v>0</v>
      </c>
      <c r="IH15" s="93">
        <f t="shared" ref="IH15:IH23" ca="1" si="106">OFFSET(IH15,0,-1) * OFFSET(IH15,9 - ROW(IH15),0)</f>
        <v>0</v>
      </c>
      <c r="II15" s="93">
        <f t="shared" ca="1" si="30"/>
        <v>0</v>
      </c>
      <c r="IJ15" s="93">
        <f t="shared" ca="1" si="31"/>
        <v>506117580</v>
      </c>
      <c r="IK15" s="93">
        <v>0</v>
      </c>
      <c r="IL15" s="93">
        <f t="shared" ref="IL15:IL23" ca="1" si="107">OFFSET(IL15,0,-1) * OFFSET(IL15,9 - ROW(IL15),0)</f>
        <v>0</v>
      </c>
      <c r="IM15" s="93">
        <v>0</v>
      </c>
      <c r="IN15" s="93">
        <f t="shared" ref="IN15:IN23" ca="1" si="108">OFFSET(IN15,0,-1) * OFFSET(IN15,9 - ROW(IN15),0)</f>
        <v>0</v>
      </c>
      <c r="IO15" s="93">
        <v>0</v>
      </c>
      <c r="IP15" s="93">
        <f t="shared" ref="IP15:IP23" ca="1" si="109">OFFSET(IP15,0,-1) * OFFSET(IP15,9 - ROW(IP15),0)</f>
        <v>0</v>
      </c>
      <c r="IQ15" s="93">
        <v>0</v>
      </c>
      <c r="IR15" s="93">
        <f t="shared" ref="IR15:IR23" ca="1" si="110">OFFSET(IR15,0,-1) * OFFSET(IR15,9 - ROW(IR15),0)</f>
        <v>0</v>
      </c>
      <c r="IS15" s="93">
        <v>0</v>
      </c>
      <c r="IT15" s="93">
        <f t="shared" ref="IT15:IT23" ca="1" si="111">OFFSET(IT15,0,-1) * OFFSET(IT15,9 - ROW(IT15),0)</f>
        <v>0</v>
      </c>
      <c r="IU15" s="93">
        <v>0</v>
      </c>
      <c r="IV15" s="93">
        <f t="shared" ref="IV15:IV23" ca="1" si="112">OFFSET(IV15,0,-1) * OFFSET(IV15,9 - ROW(IV15),0)</f>
        <v>0</v>
      </c>
      <c r="IW15" s="93">
        <v>0</v>
      </c>
      <c r="IX15" s="93">
        <f t="shared" ref="IX15:IX23" ca="1" si="113">OFFSET(IX15,0,-1) * OFFSET(IX15,9 - ROW(IX15),0)</f>
        <v>0</v>
      </c>
      <c r="IY15" s="93">
        <v>0</v>
      </c>
      <c r="IZ15" s="93">
        <f t="shared" ref="IZ15:IZ23" ca="1" si="114">OFFSET(IZ15,0,-1) * OFFSET(IZ15,9 - ROW(IZ15),0)</f>
        <v>0</v>
      </c>
      <c r="JA15" s="93">
        <v>0</v>
      </c>
      <c r="JB15" s="93">
        <f t="shared" ref="JB15:JB23" ca="1" si="115">OFFSET(JB15,0,-1) * OFFSET(JB15,9 - ROW(JB15),0)</f>
        <v>0</v>
      </c>
      <c r="JC15" s="93">
        <v>0</v>
      </c>
      <c r="JD15" s="93">
        <f t="shared" ref="JD15:JD23" ca="1" si="116">OFFSET(JD15,0,-1) * OFFSET(JD15,9 - ROW(JD15),0)</f>
        <v>0</v>
      </c>
      <c r="JE15" s="93">
        <v>0</v>
      </c>
      <c r="JF15" s="93">
        <f t="shared" ref="JF15:JF23" ca="1" si="117">OFFSET(JF15,0,-1) * OFFSET(JF15,9 - ROW(JF15),0)</f>
        <v>0</v>
      </c>
      <c r="JG15" s="93">
        <v>0</v>
      </c>
      <c r="JH15" s="93">
        <f t="shared" ref="JH15:JH23" ca="1" si="118">OFFSET(JH15,0,-1) * OFFSET(JH15,9 - ROW(JH15),0)</f>
        <v>0</v>
      </c>
      <c r="JI15" s="93">
        <v>0</v>
      </c>
      <c r="JJ15" s="93">
        <f t="shared" ref="JJ15:JJ23" ca="1" si="119">OFFSET(JJ15,0,-1) * OFFSET(JJ15,9 - ROW(JJ15),0)</f>
        <v>0</v>
      </c>
      <c r="JK15" s="93">
        <v>58</v>
      </c>
      <c r="JL15" s="93">
        <f t="shared" ref="JL15:JT23" ca="1" si="120">OFFSET(JL15,0,-1) * OFFSET(JL15,9 - ROW(JL15),0)</f>
        <v>3193886</v>
      </c>
      <c r="JM15" s="93"/>
      <c r="JN15" s="93">
        <f t="shared" ca="1" si="120"/>
        <v>0</v>
      </c>
      <c r="JO15" s="93">
        <v>35</v>
      </c>
      <c r="JP15" s="93">
        <f t="shared" ca="1" si="120"/>
        <v>1927345</v>
      </c>
      <c r="JQ15" s="93">
        <v>0</v>
      </c>
      <c r="JR15" s="93">
        <f t="shared" ca="1" si="120"/>
        <v>0</v>
      </c>
      <c r="JS15" s="93">
        <v>0</v>
      </c>
      <c r="JT15" s="93">
        <f t="shared" ca="1" si="120"/>
        <v>0</v>
      </c>
      <c r="JU15" s="93">
        <f ca="1">SUM(IL15,IN15,IP15,IR15,IT15,IV15,IX15,IZ15,JB15,JD15,JF15,JH15,JJ15,JL15,JN15,JP15,JR15,JT15)</f>
        <v>5121231</v>
      </c>
      <c r="JV15" s="93">
        <v>0</v>
      </c>
      <c r="JW15" s="93">
        <f t="shared" ref="JW15:JY23" ca="1" si="121">OFFSET(JW15,0,-1) * OFFSET(JW15,9 - ROW(JW15),0)</f>
        <v>0</v>
      </c>
      <c r="JX15" s="93">
        <v>0</v>
      </c>
      <c r="JY15" s="93">
        <f t="shared" ca="1" si="121"/>
        <v>0</v>
      </c>
      <c r="JZ15" s="93">
        <v>0</v>
      </c>
      <c r="KA15" s="93">
        <f t="shared" ref="KA15:KA23" ca="1" si="122">OFFSET(KA15,0,-1) * OFFSET(KA15,9 - ROW(KA15),0)</f>
        <v>0</v>
      </c>
      <c r="KB15" s="93">
        <v>0</v>
      </c>
      <c r="KC15" s="93">
        <f t="shared" ref="KC15:KC23" ca="1" si="123">OFFSET(KC15,0,-1) * OFFSET(KC15,9 - ROW(KC15),0)</f>
        <v>0</v>
      </c>
      <c r="KD15" s="93">
        <v>15</v>
      </c>
      <c r="KE15" s="93">
        <f t="shared" ref="KE15:KE23" ca="1" si="124">OFFSET(KE15,0,-1) * OFFSET(KE15,9 - ROW(KE15),0)</f>
        <v>1375200</v>
      </c>
      <c r="KF15" s="93">
        <v>0</v>
      </c>
      <c r="KG15" s="93">
        <f t="shared" ref="KG15:KG23" ca="1" si="125">OFFSET(KG15,0,-1) * OFFSET(KG15,9 - ROW(KG15),0)</f>
        <v>0</v>
      </c>
      <c r="KH15" s="93">
        <v>0</v>
      </c>
      <c r="KI15" s="93">
        <f t="shared" ref="KI15:KI23" ca="1" si="126">OFFSET(KI15,0,-1) * OFFSET(KI15,9 - ROW(KI15),0)</f>
        <v>0</v>
      </c>
      <c r="KJ15" s="93">
        <v>75</v>
      </c>
      <c r="KK15" s="93">
        <f t="shared" ref="KK15:KK23" ca="1" si="127">OFFSET(KK15,0,-1) * OFFSET(KK15,9 - ROW(KK15),0)</f>
        <v>7494450</v>
      </c>
      <c r="KL15" s="93">
        <f ca="1">SUM(JW15,JY15,KA15,KC15,KE15,KG15,KI15,KK15)</f>
        <v>8869650</v>
      </c>
      <c r="KM15" s="93">
        <v>0</v>
      </c>
      <c r="KN15" s="93">
        <f t="shared" ref="KN15:KN23" ca="1" si="128">OFFSET(KN15,0,-1) * OFFSET(KN15,9 - ROW(KN15),0)</f>
        <v>0</v>
      </c>
      <c r="KO15" s="93">
        <v>0</v>
      </c>
      <c r="KP15" s="93">
        <f t="shared" ref="KP15:KP23" ca="1" si="129">OFFSET(KP15,0,-1) * OFFSET(KP15,9 - ROW(KP15),0)</f>
        <v>0</v>
      </c>
      <c r="KQ15" s="93">
        <v>0</v>
      </c>
      <c r="KR15" s="93">
        <f t="shared" ref="KR15:KR23" ca="1" si="130">OFFSET(KR15,0,-1) * OFFSET(KR15,9 - ROW(KR15),0)</f>
        <v>0</v>
      </c>
      <c r="KS15" s="93">
        <v>0</v>
      </c>
      <c r="KT15" s="93">
        <f t="shared" ref="KT15:KT23" ca="1" si="131">OFFSET(KT15,0,-1) * OFFSET(KT15,9 - ROW(KT15),0)</f>
        <v>0</v>
      </c>
      <c r="KU15" s="93">
        <v>0</v>
      </c>
      <c r="KV15" s="93">
        <f t="shared" ref="KV15:KV23" ca="1" si="132">OFFSET(KV15,0,-1) * OFFSET(KV15,9 - ROW(KV15),0)</f>
        <v>0</v>
      </c>
      <c r="KW15" s="93">
        <v>0</v>
      </c>
      <c r="KX15" s="93">
        <f t="shared" ref="KX15:KX23" ca="1" si="133">OFFSET(KX15,0,-1) * OFFSET(KX15,9 - ROW(KX15),0)</f>
        <v>0</v>
      </c>
      <c r="KY15" s="93">
        <v>0</v>
      </c>
      <c r="KZ15" s="93">
        <f t="shared" ref="KZ15:KZ23" ca="1" si="134">OFFSET(KZ15,0,-1) * OFFSET(KZ15,9 - ROW(KZ15),0)</f>
        <v>0</v>
      </c>
      <c r="LA15" s="93">
        <v>0</v>
      </c>
      <c r="LB15" s="93">
        <f t="shared" ref="LB15:LB23" ca="1" si="135">OFFSET(LB15,0,-1) * OFFSET(LB15,9 - ROW(LB15),0)</f>
        <v>0</v>
      </c>
      <c r="LC15" s="37">
        <f ca="1">SUM(KN15,KP15,KR15,KT15,KV15,KX15,KZ15,LB15)</f>
        <v>0</v>
      </c>
      <c r="LD15" s="93"/>
      <c r="LE15" s="93">
        <f t="shared" ca="1" si="20"/>
        <v>520108461</v>
      </c>
      <c r="LF15" s="93">
        <f>SUM(C15,E15,I15,K15,O15,Q15,AZ15,BB15,BF15,BH15,BL15,BN15,DA15,DC15,DG15,DI15,DM15,DO15,EF15,EH15,EL15,EN15,ER15,ET15,FK15,FM15,FQ15,FS15,FW15,FY15,GX15,GZ15,HB15,HD15,HF15,HH15,HJ15,HL15,HN15,HQ15,HS15,HU15,HW15,HY15,IA15,IC15,IE15,IG15,IK15,IO15,IQ15,IY15,JA15,JE15,JG15,JK15,JO15,KM15,KO15,KQ15,KW15,KY15,LA15)</f>
        <v>4089</v>
      </c>
      <c r="LG15" s="93">
        <f t="shared" ref="LG15:LG40" ca="1" si="136">OFFSET(LG15,0,-1) * OFFSET(LG15,10 - ROW(LG15),0)</f>
        <v>3263022</v>
      </c>
      <c r="LH15" s="93">
        <f>SUM(G15,M15,S15,BD15,BJ15,BP15,DE15,DK15,DQ15,EJ15,EP15,EV15,FO15,FU15,GA15,GQ15,GS15,GU15,IM15,IS15,JC15,JI15,JM15,JS15)</f>
        <v>172</v>
      </c>
      <c r="LI15" s="93">
        <f t="shared" ref="LI15:LI40" ca="1" si="137">OFFSET(LI15,0,-1) * OFFSET(LI15,10 - ROW(LI15),0)</f>
        <v>3690432</v>
      </c>
      <c r="LJ15" s="93">
        <f>SUM(JV15,JX15,JZ15,KB15,KD15,KF15,KH15,KJ15)</f>
        <v>90</v>
      </c>
      <c r="LK15" s="93">
        <f t="shared" ref="LK15:LK40" ca="1" si="138">OFFSET(LK15,0,-1) * OFFSET(LK15,10 - ROW(LK15),0)</f>
        <v>40590</v>
      </c>
      <c r="LL15" s="93">
        <f t="shared" ref="LL15:LL26" ca="1" si="139">SUM(LG15,LI15,LK15)</f>
        <v>6994044</v>
      </c>
      <c r="LM15" s="93">
        <f>SUM(LH15,)</f>
        <v>172</v>
      </c>
      <c r="LN15" s="93">
        <f t="shared" ref="LN15:LN40" ca="1" si="140">OFFSET(LN15,0,-1) * OFFSET(LN15,10 - ROW(LN15),0)</f>
        <v>177160</v>
      </c>
      <c r="LO15" s="93">
        <f>SUM(LF15,LJ15)</f>
        <v>4179</v>
      </c>
      <c r="LP15" s="93">
        <f t="shared" ref="LP15:LP40" ca="1" si="141">OFFSET(LP15,0,-1) * OFFSET(LP15,10 - ROW(LP15),0)</f>
        <v>309246</v>
      </c>
      <c r="LQ15" s="93">
        <f ca="1">SUM(LN15,LP15)</f>
        <v>486406</v>
      </c>
      <c r="LR15" s="93">
        <f t="shared" ref="LR15:LR40" si="142">SUM(C15,E15,AZ15,BB15,DA15,DC15,EF15,EH15,FK15,FM15,GX15,GZ15,HB15,HQ15,HS15,HU15,JV15,JX15,KM15,KW15)</f>
        <v>1660</v>
      </c>
      <c r="LS15" s="93">
        <f t="shared" ref="LS15:LS40" ca="1" si="143">OFFSET(LS15,0,-1) * OFFSET(LS15,10 - ROW(LS15),0)</f>
        <v>3564186</v>
      </c>
      <c r="LT15" s="93">
        <f t="shared" ref="LT15:LT29" si="144">SUM(I15,K15,BF15,BH15,DG15,DI15,EL15,EN15,FQ15,FS15,HD15,HF15,HH15,HW15,HY15,IA15,IK15,IY15,JA15,JK15,JZ15,KD15,KO15,KY15)</f>
        <v>2083</v>
      </c>
      <c r="LU15" s="93">
        <f t="shared" ref="LU15:LU40" ca="1" si="145">OFFSET(LU15,0,-1) * OFFSET(LU15,10 - ROW(LU15),0)</f>
        <v>6180635.9399999995</v>
      </c>
      <c r="LV15" s="93">
        <f t="shared" ref="LV15:LV29" si="146">SUM(O15,Q15,BL15,BN15,DM15,DO15,ER15,ET15,FW15,FY15,HJ15,HL15,HN15,IC15,IE15,IG15,IO15,IQ15,JE15,JG15,JO15,KF15,KJ15,KQ15,LA15)</f>
        <v>436</v>
      </c>
      <c r="LW15" s="93">
        <f t="shared" ref="LW15:LW40" ca="1" si="147">OFFSET(LW15,0,-1) * OFFSET(LW15,10 - ROW(LW15),0)</f>
        <v>1508490.24</v>
      </c>
      <c r="LX15" s="93">
        <v>786</v>
      </c>
      <c r="LY15" s="93">
        <f t="shared" ref="LY15:MC40" ca="1" si="148">OFFSET(LY15,0,-1) * OFFSET(LY15,10 - ROW(LY15),0)</f>
        <v>1687620.5999999999</v>
      </c>
      <c r="LZ15" s="93">
        <v>1060</v>
      </c>
      <c r="MA15" s="93">
        <f t="shared" ca="1" si="148"/>
        <v>3145210.8</v>
      </c>
      <c r="MB15" s="93">
        <v>106</v>
      </c>
      <c r="MC15" s="93">
        <f t="shared" ca="1" si="148"/>
        <v>366743.04000000004</v>
      </c>
      <c r="MD15" s="93">
        <f ca="1">SUM(LS15,LU15,LW15,LY15,MA15,MC15)</f>
        <v>16452886.619999997</v>
      </c>
      <c r="ME15" s="93"/>
      <c r="MF15" s="135">
        <f t="shared" ref="MF15:MF39" ca="1" si="149">SUM(LE15,LL15,LQ15,MD15)</f>
        <v>544041797.62</v>
      </c>
      <c r="MI15" s="124">
        <f ca="1">MF15-MH15</f>
        <v>544041797.62</v>
      </c>
      <c r="MK15" s="124"/>
    </row>
    <row r="16" spans="1:349" ht="30">
      <c r="A16" s="15" t="s">
        <v>196</v>
      </c>
      <c r="B16" s="175" t="s">
        <v>987</v>
      </c>
      <c r="C16" s="171">
        <v>0</v>
      </c>
      <c r="D16" s="93">
        <f t="shared" ca="1" si="33"/>
        <v>0</v>
      </c>
      <c r="E16" s="93">
        <v>0</v>
      </c>
      <c r="F16" s="93">
        <f t="shared" ca="1" si="34"/>
        <v>0</v>
      </c>
      <c r="G16" s="93">
        <v>49</v>
      </c>
      <c r="H16" s="93">
        <f t="shared" ca="1" si="35"/>
        <v>65372076</v>
      </c>
      <c r="I16" s="93">
        <v>0</v>
      </c>
      <c r="J16" s="93">
        <f t="shared" ca="1" si="36"/>
        <v>0</v>
      </c>
      <c r="K16" s="93">
        <v>0</v>
      </c>
      <c r="L16" s="93">
        <f t="shared" ca="1" si="37"/>
        <v>0</v>
      </c>
      <c r="M16" s="93">
        <v>72</v>
      </c>
      <c r="N16" s="93">
        <f t="shared" ca="1" si="38"/>
        <v>120557448</v>
      </c>
      <c r="O16" s="93">
        <v>0</v>
      </c>
      <c r="P16" s="93">
        <f t="shared" ca="1" si="39"/>
        <v>0</v>
      </c>
      <c r="Q16" s="93">
        <v>0</v>
      </c>
      <c r="R16" s="93">
        <f t="shared" ca="1" si="40"/>
        <v>0</v>
      </c>
      <c r="S16" s="93">
        <v>0</v>
      </c>
      <c r="T16" s="93">
        <f t="shared" ca="1" si="41"/>
        <v>0</v>
      </c>
      <c r="U16" s="93">
        <v>0</v>
      </c>
      <c r="V16" s="93">
        <f t="shared" ca="1" si="42"/>
        <v>0</v>
      </c>
      <c r="W16" s="93">
        <v>0</v>
      </c>
      <c r="X16" s="93">
        <f t="shared" ca="1" si="43"/>
        <v>0</v>
      </c>
      <c r="Y16" s="93">
        <v>0</v>
      </c>
      <c r="Z16" s="93">
        <f t="shared" ca="1" si="44"/>
        <v>0</v>
      </c>
      <c r="AA16" s="93">
        <v>0</v>
      </c>
      <c r="AB16" s="93">
        <f t="shared" ca="1" si="45"/>
        <v>0</v>
      </c>
      <c r="AC16" s="93">
        <v>4</v>
      </c>
      <c r="AD16" s="93">
        <f t="shared" ca="1" si="45"/>
        <v>1814856</v>
      </c>
      <c r="AE16" s="93">
        <v>0</v>
      </c>
      <c r="AF16" s="93">
        <f t="shared" ca="1" si="45"/>
        <v>0</v>
      </c>
      <c r="AG16" s="93">
        <v>0</v>
      </c>
      <c r="AH16" s="93">
        <f t="shared" ca="1" si="45"/>
        <v>0</v>
      </c>
      <c r="AI16" s="93">
        <v>0</v>
      </c>
      <c r="AJ16" s="93">
        <f t="shared" ca="1" si="45"/>
        <v>0</v>
      </c>
      <c r="AK16" s="93">
        <v>1</v>
      </c>
      <c r="AL16" s="93">
        <f t="shared" ca="1" si="45"/>
        <v>37840</v>
      </c>
      <c r="AM16" s="93">
        <v>0</v>
      </c>
      <c r="AN16" s="93">
        <f t="shared" ca="1" si="45"/>
        <v>0</v>
      </c>
      <c r="AO16" s="93">
        <v>0</v>
      </c>
      <c r="AP16" s="93">
        <f t="shared" ca="1" si="45"/>
        <v>0</v>
      </c>
      <c r="AQ16" s="93">
        <v>5</v>
      </c>
      <c r="AR16" s="93">
        <f t="shared" ca="1" si="45"/>
        <v>771765</v>
      </c>
      <c r="AS16" s="93">
        <v>0</v>
      </c>
      <c r="AT16" s="93">
        <f t="shared" ca="1" si="45"/>
        <v>0</v>
      </c>
      <c r="AU16" s="93">
        <v>0</v>
      </c>
      <c r="AV16" s="93">
        <f t="shared" ca="1" si="45"/>
        <v>0</v>
      </c>
      <c r="AW16" s="93">
        <v>0</v>
      </c>
      <c r="AX16" s="93">
        <f t="shared" ca="1" si="45"/>
        <v>0</v>
      </c>
      <c r="AY16" s="93">
        <f t="shared" ca="1" si="23"/>
        <v>188553985</v>
      </c>
      <c r="AZ16" s="93">
        <v>0</v>
      </c>
      <c r="BA16" s="93">
        <f t="shared" ca="1" si="46"/>
        <v>0</v>
      </c>
      <c r="BB16" s="93">
        <v>0</v>
      </c>
      <c r="BC16" s="93">
        <f t="shared" ca="1" si="47"/>
        <v>0</v>
      </c>
      <c r="BD16" s="93">
        <v>0</v>
      </c>
      <c r="BE16" s="93">
        <f t="shared" ca="1" si="48"/>
        <v>0</v>
      </c>
      <c r="BF16" s="93">
        <v>0</v>
      </c>
      <c r="BG16" s="93">
        <f t="shared" ca="1" si="49"/>
        <v>0</v>
      </c>
      <c r="BH16" s="93">
        <v>0</v>
      </c>
      <c r="BI16" s="93">
        <f t="shared" ca="1" si="50"/>
        <v>0</v>
      </c>
      <c r="BJ16" s="93">
        <v>0</v>
      </c>
      <c r="BK16" s="93">
        <f t="shared" ca="1" si="51"/>
        <v>0</v>
      </c>
      <c r="BL16" s="93">
        <v>0</v>
      </c>
      <c r="BM16" s="93">
        <f t="shared" ca="1" si="52"/>
        <v>0</v>
      </c>
      <c r="BN16" s="93">
        <v>0</v>
      </c>
      <c r="BO16" s="93">
        <f t="shared" ca="1" si="53"/>
        <v>0</v>
      </c>
      <c r="BP16" s="93">
        <v>18</v>
      </c>
      <c r="BQ16" s="93">
        <f t="shared" ca="1" si="54"/>
        <v>38620512</v>
      </c>
      <c r="BR16" s="93">
        <v>0</v>
      </c>
      <c r="BS16" s="93">
        <f t="shared" ca="1" si="55"/>
        <v>0</v>
      </c>
      <c r="BT16" s="93">
        <v>0</v>
      </c>
      <c r="BU16" s="93">
        <v>0</v>
      </c>
      <c r="BV16" s="93">
        <v>0</v>
      </c>
      <c r="BW16" s="93">
        <f t="shared" ca="1" si="56"/>
        <v>0</v>
      </c>
      <c r="BX16" s="93">
        <v>0</v>
      </c>
      <c r="BY16" s="93">
        <f t="shared" ca="1" si="57"/>
        <v>0</v>
      </c>
      <c r="BZ16" s="93">
        <v>0</v>
      </c>
      <c r="CA16" s="93">
        <f t="shared" ca="1" si="58"/>
        <v>0</v>
      </c>
      <c r="CB16" s="93">
        <v>0</v>
      </c>
      <c r="CC16" s="93">
        <f t="shared" ca="1" si="59"/>
        <v>0</v>
      </c>
      <c r="CD16" s="93">
        <v>0</v>
      </c>
      <c r="CE16" s="93">
        <v>0</v>
      </c>
      <c r="CF16" s="93">
        <v>0</v>
      </c>
      <c r="CG16" s="93">
        <v>0</v>
      </c>
      <c r="CH16" s="93">
        <v>0</v>
      </c>
      <c r="CI16" s="93">
        <f t="shared" ca="1" si="60"/>
        <v>0</v>
      </c>
      <c r="CJ16" s="93">
        <v>0</v>
      </c>
      <c r="CK16" s="93">
        <v>0</v>
      </c>
      <c r="CL16" s="93">
        <v>0</v>
      </c>
      <c r="CM16" s="93">
        <f t="shared" ca="1" si="61"/>
        <v>0</v>
      </c>
      <c r="CN16" s="93">
        <v>0</v>
      </c>
      <c r="CO16" s="93">
        <f t="shared" ca="1" si="62"/>
        <v>0</v>
      </c>
      <c r="CP16" s="93">
        <v>0</v>
      </c>
      <c r="CQ16" s="93">
        <f t="shared" ca="1" si="63"/>
        <v>0</v>
      </c>
      <c r="CR16" s="93">
        <v>0</v>
      </c>
      <c r="CS16" s="93">
        <f t="shared" ca="1" si="64"/>
        <v>0</v>
      </c>
      <c r="CT16" s="93">
        <v>0</v>
      </c>
      <c r="CU16" s="93">
        <f t="shared" ca="1" si="65"/>
        <v>0</v>
      </c>
      <c r="CV16" s="93">
        <v>0</v>
      </c>
      <c r="CW16" s="93">
        <f t="shared" ca="1" si="66"/>
        <v>0</v>
      </c>
      <c r="CX16" s="93">
        <v>0</v>
      </c>
      <c r="CY16" s="93">
        <f t="shared" ca="1" si="67"/>
        <v>0</v>
      </c>
      <c r="CZ16" s="93">
        <f t="shared" ca="1" si="24"/>
        <v>38620512</v>
      </c>
      <c r="DA16" s="117">
        <v>0</v>
      </c>
      <c r="DB16" s="93">
        <f t="shared" ca="1" si="67"/>
        <v>0</v>
      </c>
      <c r="DC16" s="118">
        <v>0</v>
      </c>
      <c r="DD16" s="118">
        <v>0</v>
      </c>
      <c r="DE16" s="117">
        <v>0</v>
      </c>
      <c r="DF16" s="118">
        <v>0</v>
      </c>
      <c r="DG16" s="117">
        <v>0</v>
      </c>
      <c r="DH16" s="93">
        <f t="shared" ca="1" si="68"/>
        <v>0</v>
      </c>
      <c r="DI16" s="118">
        <v>0</v>
      </c>
      <c r="DJ16" s="93">
        <f t="shared" ca="1" si="69"/>
        <v>0</v>
      </c>
      <c r="DK16" s="117">
        <v>0</v>
      </c>
      <c r="DL16" s="118">
        <v>0</v>
      </c>
      <c r="DM16" s="117">
        <v>0</v>
      </c>
      <c r="DN16" s="118">
        <v>0</v>
      </c>
      <c r="DO16" s="118">
        <v>0</v>
      </c>
      <c r="DP16" s="118">
        <v>0</v>
      </c>
      <c r="DQ16" s="117">
        <v>0</v>
      </c>
      <c r="DR16" s="119">
        <v>0</v>
      </c>
      <c r="DS16" s="117">
        <v>0</v>
      </c>
      <c r="DT16" s="93">
        <f t="shared" ca="1" si="70"/>
        <v>0</v>
      </c>
      <c r="DU16" s="118">
        <v>0</v>
      </c>
      <c r="DV16" s="118">
        <v>0</v>
      </c>
      <c r="DW16" s="117">
        <v>0</v>
      </c>
      <c r="DX16" s="118">
        <v>0</v>
      </c>
      <c r="DY16" s="117">
        <v>0</v>
      </c>
      <c r="DZ16" s="93">
        <f t="shared" ca="1" si="25"/>
        <v>0</v>
      </c>
      <c r="EA16" s="118">
        <v>0</v>
      </c>
      <c r="EB16" s="118">
        <v>0</v>
      </c>
      <c r="EC16" s="117">
        <v>0</v>
      </c>
      <c r="ED16" s="93">
        <f t="shared" ca="1" si="71"/>
        <v>0</v>
      </c>
      <c r="EE16" s="93">
        <f t="shared" ca="1" si="26"/>
        <v>0</v>
      </c>
      <c r="EF16" s="93">
        <v>0</v>
      </c>
      <c r="EG16" s="93">
        <f t="shared" ca="1" si="72"/>
        <v>0</v>
      </c>
      <c r="EH16" s="93">
        <v>0</v>
      </c>
      <c r="EI16" s="93">
        <v>0</v>
      </c>
      <c r="EJ16" s="93">
        <v>0</v>
      </c>
      <c r="EK16" s="93">
        <v>0</v>
      </c>
      <c r="EL16" s="93">
        <v>0</v>
      </c>
      <c r="EM16" s="93">
        <f t="shared" ca="1" si="73"/>
        <v>0</v>
      </c>
      <c r="EN16" s="93">
        <v>0</v>
      </c>
      <c r="EO16" s="93">
        <v>0</v>
      </c>
      <c r="EP16" s="93">
        <v>0</v>
      </c>
      <c r="EQ16" s="93">
        <v>0</v>
      </c>
      <c r="ER16" s="93">
        <v>0</v>
      </c>
      <c r="ES16" s="93">
        <v>0</v>
      </c>
      <c r="ET16" s="93">
        <v>0</v>
      </c>
      <c r="EU16" s="93">
        <v>0</v>
      </c>
      <c r="EV16" s="93">
        <v>0</v>
      </c>
      <c r="EW16" s="93">
        <v>0</v>
      </c>
      <c r="EX16" s="93">
        <v>0</v>
      </c>
      <c r="EY16" s="93">
        <f t="shared" ca="1" si="74"/>
        <v>0</v>
      </c>
      <c r="EZ16" s="93">
        <v>0</v>
      </c>
      <c r="FA16" s="93">
        <v>0</v>
      </c>
      <c r="FB16" s="93">
        <v>0</v>
      </c>
      <c r="FC16" s="93">
        <v>0</v>
      </c>
      <c r="FD16" s="93">
        <v>0</v>
      </c>
      <c r="FE16" s="93">
        <f t="shared" ca="1" si="75"/>
        <v>0</v>
      </c>
      <c r="FF16" s="93">
        <v>0</v>
      </c>
      <c r="FG16" s="93">
        <v>0</v>
      </c>
      <c r="FH16" s="93">
        <v>0</v>
      </c>
      <c r="FI16" s="93">
        <f t="shared" ca="1" si="76"/>
        <v>0</v>
      </c>
      <c r="FJ16" s="93">
        <f t="shared" ref="FJ16:FJ40" ca="1" si="150">SUM(EG16,EI16,EK16,EM16,EO16,EQ16,ES16,EU16,EW16,EY16,FA16,FC16,FE16,FG16,FI16)</f>
        <v>0</v>
      </c>
      <c r="FK16" s="93">
        <v>0</v>
      </c>
      <c r="FL16" s="93">
        <f t="shared" ca="1" si="77"/>
        <v>0</v>
      </c>
      <c r="FM16" s="93">
        <v>0</v>
      </c>
      <c r="FN16" s="93">
        <f t="shared" ca="1" si="78"/>
        <v>0</v>
      </c>
      <c r="FO16" s="93">
        <v>8</v>
      </c>
      <c r="FP16" s="93">
        <f t="shared" ca="1" si="79"/>
        <v>13654960</v>
      </c>
      <c r="FQ16" s="93">
        <v>0</v>
      </c>
      <c r="FR16" s="93">
        <f t="shared" ca="1" si="80"/>
        <v>0</v>
      </c>
      <c r="FS16" s="93">
        <v>0</v>
      </c>
      <c r="FT16" s="93">
        <f t="shared" ca="1" si="81"/>
        <v>0</v>
      </c>
      <c r="FU16" s="93">
        <v>4</v>
      </c>
      <c r="FV16" s="93">
        <f t="shared" ca="1" si="82"/>
        <v>8460848</v>
      </c>
      <c r="FW16" s="93">
        <v>0</v>
      </c>
      <c r="FX16" s="93">
        <f t="shared" ca="1" si="83"/>
        <v>0</v>
      </c>
      <c r="FY16" s="93">
        <v>0</v>
      </c>
      <c r="FZ16" s="93">
        <v>0</v>
      </c>
      <c r="GA16" s="93">
        <v>0</v>
      </c>
      <c r="GB16" s="93">
        <f t="shared" ca="1" si="84"/>
        <v>0</v>
      </c>
      <c r="GC16" s="93">
        <v>0</v>
      </c>
      <c r="GD16" s="93">
        <f t="shared" ca="1" si="85"/>
        <v>0</v>
      </c>
      <c r="GE16" s="93">
        <v>0</v>
      </c>
      <c r="GF16" s="93">
        <v>0</v>
      </c>
      <c r="GG16" s="93">
        <v>0</v>
      </c>
      <c r="GH16" s="93">
        <v>0</v>
      </c>
      <c r="GI16" s="93">
        <v>0</v>
      </c>
      <c r="GJ16" s="93">
        <f t="shared" ca="1" si="86"/>
        <v>0</v>
      </c>
      <c r="GK16" s="93">
        <v>0</v>
      </c>
      <c r="GL16" s="93">
        <v>0</v>
      </c>
      <c r="GM16" s="93">
        <v>0</v>
      </c>
      <c r="GN16" s="93">
        <f t="shared" ca="1" si="87"/>
        <v>0</v>
      </c>
      <c r="GO16" s="93">
        <f ca="1">SUM(FL16,FN16,FP16,FR16,FT16,FV16,FX16,FZ16,GB16,GD16,GF16,GH16,GJ16,GL16,GN16)</f>
        <v>22115808</v>
      </c>
      <c r="GP16" s="93">
        <f t="shared" ca="1" si="18"/>
        <v>22115808</v>
      </c>
      <c r="GQ16" s="93">
        <v>0</v>
      </c>
      <c r="GR16" s="93">
        <f t="shared" ca="1" si="88"/>
        <v>0</v>
      </c>
      <c r="GS16" s="93">
        <v>0</v>
      </c>
      <c r="GT16" s="93">
        <f t="shared" ca="1" si="89"/>
        <v>0</v>
      </c>
      <c r="GU16" s="93">
        <v>0</v>
      </c>
      <c r="GV16" s="93">
        <f t="shared" ca="1" si="90"/>
        <v>0</v>
      </c>
      <c r="GW16" s="93">
        <f t="shared" ca="1" si="28"/>
        <v>0</v>
      </c>
      <c r="GX16" s="117">
        <v>0</v>
      </c>
      <c r="GY16" s="93">
        <f t="shared" ca="1" si="91"/>
        <v>0</v>
      </c>
      <c r="GZ16" s="93">
        <v>0</v>
      </c>
      <c r="HA16" s="93">
        <f t="shared" ca="1" si="92"/>
        <v>0</v>
      </c>
      <c r="HB16" s="93">
        <v>0</v>
      </c>
      <c r="HC16" s="93">
        <f t="shared" ca="1" si="93"/>
        <v>0</v>
      </c>
      <c r="HD16" s="93">
        <v>0</v>
      </c>
      <c r="HE16" s="93">
        <f t="shared" ca="1" si="94"/>
        <v>0</v>
      </c>
      <c r="HF16" s="93">
        <v>0</v>
      </c>
      <c r="HG16" s="93">
        <f t="shared" ca="1" si="95"/>
        <v>0</v>
      </c>
      <c r="HH16" s="93">
        <v>0</v>
      </c>
      <c r="HI16" s="93">
        <f t="shared" ca="1" si="96"/>
        <v>0</v>
      </c>
      <c r="HJ16" s="93">
        <v>0</v>
      </c>
      <c r="HK16" s="93">
        <f t="shared" ca="1" si="97"/>
        <v>0</v>
      </c>
      <c r="HL16" s="93">
        <v>0</v>
      </c>
      <c r="HM16" s="93">
        <f t="shared" ca="1" si="98"/>
        <v>0</v>
      </c>
      <c r="HN16" s="93">
        <v>1</v>
      </c>
      <c r="HO16" s="93">
        <f t="shared" ca="1" si="98"/>
        <v>113345</v>
      </c>
      <c r="HP16" s="93">
        <f t="shared" ca="1" si="29"/>
        <v>113345</v>
      </c>
      <c r="HQ16" s="93">
        <v>0</v>
      </c>
      <c r="HR16" s="93">
        <f t="shared" ca="1" si="99"/>
        <v>0</v>
      </c>
      <c r="HS16" s="93">
        <v>0</v>
      </c>
      <c r="HT16" s="93">
        <v>0</v>
      </c>
      <c r="HU16" s="93">
        <v>1</v>
      </c>
      <c r="HV16" s="93">
        <f t="shared" ca="1" si="100"/>
        <v>2400</v>
      </c>
      <c r="HW16" s="93">
        <v>0</v>
      </c>
      <c r="HX16" s="93">
        <f t="shared" ca="1" si="101"/>
        <v>0</v>
      </c>
      <c r="HY16" s="93">
        <v>0</v>
      </c>
      <c r="HZ16" s="93">
        <f t="shared" ca="1" si="102"/>
        <v>0</v>
      </c>
      <c r="IA16" s="93">
        <v>0</v>
      </c>
      <c r="IB16" s="93">
        <f t="shared" ca="1" si="103"/>
        <v>0</v>
      </c>
      <c r="IC16" s="93">
        <v>0</v>
      </c>
      <c r="ID16" s="93">
        <f t="shared" ca="1" si="104"/>
        <v>0</v>
      </c>
      <c r="IE16" s="93">
        <v>0</v>
      </c>
      <c r="IF16" s="93">
        <f t="shared" ca="1" si="105"/>
        <v>0</v>
      </c>
      <c r="IG16" s="93">
        <v>0</v>
      </c>
      <c r="IH16" s="93">
        <f t="shared" ca="1" si="106"/>
        <v>0</v>
      </c>
      <c r="II16" s="93">
        <f t="shared" ca="1" si="30"/>
        <v>2400</v>
      </c>
      <c r="IJ16" s="93">
        <f t="shared" ca="1" si="31"/>
        <v>249406050</v>
      </c>
      <c r="IK16" s="93">
        <v>0</v>
      </c>
      <c r="IL16" s="93">
        <f t="shared" ca="1" si="107"/>
        <v>0</v>
      </c>
      <c r="IM16" s="93">
        <v>0</v>
      </c>
      <c r="IN16" s="93">
        <f t="shared" ca="1" si="108"/>
        <v>0</v>
      </c>
      <c r="IO16" s="93">
        <v>0</v>
      </c>
      <c r="IP16" s="93">
        <f t="shared" ca="1" si="109"/>
        <v>0</v>
      </c>
      <c r="IQ16" s="93">
        <v>0</v>
      </c>
      <c r="IR16" s="93">
        <f t="shared" ca="1" si="110"/>
        <v>0</v>
      </c>
      <c r="IS16" s="93">
        <v>0</v>
      </c>
      <c r="IT16" s="93">
        <f t="shared" ca="1" si="111"/>
        <v>0</v>
      </c>
      <c r="IU16" s="93">
        <v>0</v>
      </c>
      <c r="IV16" s="93">
        <f t="shared" ca="1" si="112"/>
        <v>0</v>
      </c>
      <c r="IW16" s="93">
        <v>0</v>
      </c>
      <c r="IX16" s="93">
        <f t="shared" ca="1" si="113"/>
        <v>0</v>
      </c>
      <c r="IY16" s="93">
        <v>0</v>
      </c>
      <c r="IZ16" s="93">
        <f t="shared" ca="1" si="114"/>
        <v>0</v>
      </c>
      <c r="JA16" s="93">
        <v>0</v>
      </c>
      <c r="JB16" s="93">
        <f t="shared" ca="1" si="115"/>
        <v>0</v>
      </c>
      <c r="JC16" s="93">
        <v>0</v>
      </c>
      <c r="JD16" s="93">
        <f t="shared" ca="1" si="116"/>
        <v>0</v>
      </c>
      <c r="JE16" s="93">
        <v>0</v>
      </c>
      <c r="JF16" s="93">
        <f t="shared" ca="1" si="117"/>
        <v>0</v>
      </c>
      <c r="JG16" s="93">
        <v>0</v>
      </c>
      <c r="JH16" s="93">
        <f t="shared" ca="1" si="118"/>
        <v>0</v>
      </c>
      <c r="JI16" s="93">
        <v>0</v>
      </c>
      <c r="JJ16" s="93">
        <f t="shared" ca="1" si="119"/>
        <v>0</v>
      </c>
      <c r="JK16" s="93">
        <v>0</v>
      </c>
      <c r="JL16" s="93">
        <f t="shared" ca="1" si="120"/>
        <v>0</v>
      </c>
      <c r="JM16" s="93"/>
      <c r="JN16" s="93">
        <f t="shared" ca="1" si="120"/>
        <v>0</v>
      </c>
      <c r="JO16" s="93">
        <v>0</v>
      </c>
      <c r="JP16" s="93">
        <f t="shared" ca="1" si="120"/>
        <v>0</v>
      </c>
      <c r="JQ16" s="93">
        <v>0</v>
      </c>
      <c r="JR16" s="93">
        <f t="shared" ca="1" si="120"/>
        <v>0</v>
      </c>
      <c r="JS16" s="93">
        <v>0</v>
      </c>
      <c r="JT16" s="93">
        <f t="shared" ca="1" si="120"/>
        <v>0</v>
      </c>
      <c r="JU16" s="93">
        <f t="shared" ref="JU16:JU40" ca="1" si="151">SUM(IL16,IN16,IP16,IR16,IT16,IV16,IX16,IZ16,JB16,JD16,JF16,JH16,JJ16,JL16,JN16,JP16,JR16,JT16)</f>
        <v>0</v>
      </c>
      <c r="JV16" s="93">
        <v>0</v>
      </c>
      <c r="JW16" s="93">
        <f t="shared" ca="1" si="121"/>
        <v>0</v>
      </c>
      <c r="JX16" s="93">
        <v>0</v>
      </c>
      <c r="JY16" s="93">
        <f t="shared" ca="1" si="121"/>
        <v>0</v>
      </c>
      <c r="JZ16" s="93">
        <v>0</v>
      </c>
      <c r="KA16" s="93">
        <f t="shared" ca="1" si="122"/>
        <v>0</v>
      </c>
      <c r="KB16" s="93">
        <v>0</v>
      </c>
      <c r="KC16" s="93">
        <f t="shared" ca="1" si="123"/>
        <v>0</v>
      </c>
      <c r="KD16" s="93">
        <v>0</v>
      </c>
      <c r="KE16" s="93">
        <f t="shared" ca="1" si="124"/>
        <v>0</v>
      </c>
      <c r="KF16" s="93">
        <v>0</v>
      </c>
      <c r="KG16" s="93">
        <f t="shared" ca="1" si="125"/>
        <v>0</v>
      </c>
      <c r="KH16" s="93">
        <v>0</v>
      </c>
      <c r="KI16" s="93">
        <f t="shared" ca="1" si="126"/>
        <v>0</v>
      </c>
      <c r="KJ16" s="93">
        <v>0</v>
      </c>
      <c r="KK16" s="93">
        <f t="shared" ca="1" si="127"/>
        <v>0</v>
      </c>
      <c r="KL16" s="93">
        <f t="shared" ref="KL16:KL39" ca="1" si="152">SUM(JW16,JY16,KA16,KC16,KE16,KG16,KI16,KK16)</f>
        <v>0</v>
      </c>
      <c r="KM16" s="93">
        <v>0</v>
      </c>
      <c r="KN16" s="93">
        <f t="shared" ca="1" si="128"/>
        <v>0</v>
      </c>
      <c r="KO16" s="93">
        <v>0</v>
      </c>
      <c r="KP16" s="93">
        <f t="shared" ca="1" si="129"/>
        <v>0</v>
      </c>
      <c r="KQ16" s="93">
        <v>0</v>
      </c>
      <c r="KR16" s="93">
        <f t="shared" ca="1" si="130"/>
        <v>0</v>
      </c>
      <c r="KS16" s="93">
        <v>0</v>
      </c>
      <c r="KT16" s="93">
        <f t="shared" ca="1" si="131"/>
        <v>0</v>
      </c>
      <c r="KU16" s="93">
        <v>0</v>
      </c>
      <c r="KV16" s="93">
        <f t="shared" ca="1" si="132"/>
        <v>0</v>
      </c>
      <c r="KW16" s="93">
        <v>0</v>
      </c>
      <c r="KX16" s="93">
        <f t="shared" ca="1" si="133"/>
        <v>0</v>
      </c>
      <c r="KY16" s="93">
        <v>0</v>
      </c>
      <c r="KZ16" s="93">
        <f t="shared" ca="1" si="134"/>
        <v>0</v>
      </c>
      <c r="LA16" s="93">
        <v>0</v>
      </c>
      <c r="LB16" s="93">
        <f t="shared" ca="1" si="135"/>
        <v>0</v>
      </c>
      <c r="LC16" s="37">
        <f t="shared" ref="LC16:LC40" ca="1" si="153">SUM(KN16,KP16,KR16,KT16,KV16,KX16,KZ16,LB16)</f>
        <v>0</v>
      </c>
      <c r="LD16" s="93"/>
      <c r="LE16" s="93">
        <f t="shared" ca="1" si="20"/>
        <v>249406050</v>
      </c>
      <c r="LF16" s="93">
        <f t="shared" ref="LF16:LF40" si="154">SUM(C16,E16,I16,K16,O16,Q16,AZ16,BB16,BF16,BH16,BL16,BN16,DA16,DC16,DG16,DI16,DM16,DO16,EF16,EH16,EL16,EN16,ER16,ET16,FK16,FM16,FQ16,FS16,FW16,FY16,GX16,GZ16,HB16,HD16,HF16,HH16,HJ16,HL16,HN16,HQ16,HS16,HU16,HW16,HY16,IA16,IC16,IE16,IG16,IK16,IO16,IQ16,IY16,JA16,JE16,JG16,JK16,JO16,KM16,KO16,KQ16,KW16,KY16,LA16)</f>
        <v>2</v>
      </c>
      <c r="LG16" s="93">
        <f t="shared" ca="1" si="136"/>
        <v>1596</v>
      </c>
      <c r="LH16" s="93">
        <f t="shared" ref="LH16:LH40" si="155">SUM(G16,M16,S16,BD16,BJ16,BP16,DE16,DK16,DQ16,EJ16,EP16,EV16,FO16,FU16,GA16,GQ16,GS16,GU16,IM16,IS16,JC16,JI16,JM16,JS16)</f>
        <v>151</v>
      </c>
      <c r="LI16" s="93">
        <f t="shared" ca="1" si="137"/>
        <v>3239856</v>
      </c>
      <c r="LJ16" s="93">
        <f t="shared" ref="LJ16:LJ40" si="156">SUM(JV16,JX16,JZ16,KB16,KD16,KF16,KH16,KJ16)</f>
        <v>0</v>
      </c>
      <c r="LK16" s="93">
        <f t="shared" ca="1" si="138"/>
        <v>0</v>
      </c>
      <c r="LL16" s="93">
        <f t="shared" ca="1" si="139"/>
        <v>3241452</v>
      </c>
      <c r="LM16" s="93">
        <f t="shared" ref="LM16:LM40" si="157">SUM(LH16,)</f>
        <v>151</v>
      </c>
      <c r="LN16" s="93">
        <f t="shared" ca="1" si="140"/>
        <v>155530</v>
      </c>
      <c r="LO16" s="93">
        <f t="shared" ref="LO16:LO40" si="158">SUM(LF16,LJ16)</f>
        <v>2</v>
      </c>
      <c r="LP16" s="93">
        <f t="shared" ca="1" si="141"/>
        <v>148</v>
      </c>
      <c r="LQ16" s="93">
        <f t="shared" ref="LQ16:LQ39" ca="1" si="159">SUM(LN16,LP16)</f>
        <v>155678</v>
      </c>
      <c r="LR16" s="93">
        <f t="shared" si="142"/>
        <v>1</v>
      </c>
      <c r="LS16" s="93">
        <f t="shared" ca="1" si="143"/>
        <v>2147.1</v>
      </c>
      <c r="LT16" s="93">
        <f t="shared" si="144"/>
        <v>0</v>
      </c>
      <c r="LU16" s="93">
        <f t="shared" ca="1" si="145"/>
        <v>0</v>
      </c>
      <c r="LV16" s="93">
        <f t="shared" si="146"/>
        <v>1</v>
      </c>
      <c r="LW16" s="93">
        <f t="shared" ca="1" si="147"/>
        <v>3459.84</v>
      </c>
      <c r="LX16" s="93">
        <v>480</v>
      </c>
      <c r="LY16" s="93">
        <f t="shared" ca="1" si="148"/>
        <v>1030608</v>
      </c>
      <c r="LZ16" s="93">
        <v>718</v>
      </c>
      <c r="MA16" s="93">
        <f t="shared" ca="1" si="148"/>
        <v>2130435.2399999998</v>
      </c>
      <c r="MB16" s="93">
        <v>121</v>
      </c>
      <c r="MC16" s="93">
        <f t="shared" ca="1" si="148"/>
        <v>418640.64000000001</v>
      </c>
      <c r="MD16" s="93">
        <f t="shared" ref="MD16:MD39" ca="1" si="160">SUM(LS16,LU16,LW16,LY16,MA16,MC16)</f>
        <v>3585290.82</v>
      </c>
      <c r="ME16" s="93"/>
      <c r="MF16" s="135">
        <f t="shared" ca="1" si="149"/>
        <v>256388470.81999999</v>
      </c>
      <c r="MI16" s="124">
        <f t="shared" ref="MI16:MI39" ca="1" si="161">MF16-MH16</f>
        <v>256388470.81999999</v>
      </c>
      <c r="MK16" s="124"/>
    </row>
    <row r="17" spans="1:349" ht="30">
      <c r="A17" s="15" t="s">
        <v>197</v>
      </c>
      <c r="B17" s="175" t="s">
        <v>988</v>
      </c>
      <c r="C17" s="171">
        <v>0</v>
      </c>
      <c r="D17" s="93">
        <f t="shared" ca="1" si="33"/>
        <v>0</v>
      </c>
      <c r="E17" s="93">
        <v>0</v>
      </c>
      <c r="F17" s="93">
        <f t="shared" ca="1" si="34"/>
        <v>0</v>
      </c>
      <c r="G17" s="93">
        <v>34</v>
      </c>
      <c r="H17" s="93">
        <f t="shared" ca="1" si="35"/>
        <v>45360216</v>
      </c>
      <c r="I17" s="93">
        <v>0</v>
      </c>
      <c r="J17" s="93">
        <f t="shared" ca="1" si="36"/>
        <v>0</v>
      </c>
      <c r="K17" s="93">
        <v>0</v>
      </c>
      <c r="L17" s="93">
        <f t="shared" ca="1" si="37"/>
        <v>0</v>
      </c>
      <c r="M17" s="93">
        <v>37</v>
      </c>
      <c r="N17" s="93">
        <f t="shared" ca="1" si="38"/>
        <v>61953133</v>
      </c>
      <c r="O17" s="93">
        <v>0</v>
      </c>
      <c r="P17" s="93">
        <f t="shared" ca="1" si="39"/>
        <v>0</v>
      </c>
      <c r="Q17" s="93">
        <v>0</v>
      </c>
      <c r="R17" s="93">
        <f t="shared" ca="1" si="40"/>
        <v>0</v>
      </c>
      <c r="S17" s="93">
        <v>9</v>
      </c>
      <c r="T17" s="93">
        <f t="shared" ca="1" si="41"/>
        <v>16110954</v>
      </c>
      <c r="U17" s="93">
        <v>0</v>
      </c>
      <c r="V17" s="93">
        <f t="shared" ca="1" si="42"/>
        <v>0</v>
      </c>
      <c r="W17" s="93">
        <v>0</v>
      </c>
      <c r="X17" s="93">
        <f t="shared" ca="1" si="43"/>
        <v>0</v>
      </c>
      <c r="Y17" s="93">
        <v>0</v>
      </c>
      <c r="Z17" s="93">
        <f t="shared" ca="1" si="44"/>
        <v>0</v>
      </c>
      <c r="AA17" s="93">
        <v>0</v>
      </c>
      <c r="AB17" s="93">
        <f t="shared" ca="1" si="45"/>
        <v>0</v>
      </c>
      <c r="AC17" s="93">
        <v>6</v>
      </c>
      <c r="AD17" s="93">
        <f t="shared" ca="1" si="45"/>
        <v>2722284</v>
      </c>
      <c r="AE17" s="93">
        <v>0</v>
      </c>
      <c r="AF17" s="93">
        <f t="shared" ca="1" si="45"/>
        <v>0</v>
      </c>
      <c r="AG17" s="93">
        <v>0</v>
      </c>
      <c r="AH17" s="93">
        <f t="shared" ca="1" si="45"/>
        <v>0</v>
      </c>
      <c r="AI17" s="93">
        <v>0</v>
      </c>
      <c r="AJ17" s="93">
        <f t="shared" ca="1" si="45"/>
        <v>0</v>
      </c>
      <c r="AK17" s="93">
        <v>1</v>
      </c>
      <c r="AL17" s="93">
        <f t="shared" ca="1" si="45"/>
        <v>37840</v>
      </c>
      <c r="AM17" s="93">
        <v>0</v>
      </c>
      <c r="AN17" s="93">
        <f t="shared" ca="1" si="45"/>
        <v>0</v>
      </c>
      <c r="AO17" s="93">
        <v>0</v>
      </c>
      <c r="AP17" s="93">
        <f t="shared" ca="1" si="45"/>
        <v>0</v>
      </c>
      <c r="AQ17" s="93">
        <v>5</v>
      </c>
      <c r="AR17" s="93">
        <f t="shared" ca="1" si="45"/>
        <v>771765</v>
      </c>
      <c r="AS17" s="93">
        <v>0</v>
      </c>
      <c r="AT17" s="93">
        <f t="shared" ca="1" si="45"/>
        <v>0</v>
      </c>
      <c r="AU17" s="93">
        <v>0</v>
      </c>
      <c r="AV17" s="93">
        <f t="shared" ca="1" si="45"/>
        <v>0</v>
      </c>
      <c r="AW17" s="93">
        <v>0</v>
      </c>
      <c r="AX17" s="93">
        <f t="shared" ca="1" si="45"/>
        <v>0</v>
      </c>
      <c r="AY17" s="93">
        <f t="shared" ca="1" si="23"/>
        <v>126956192</v>
      </c>
      <c r="AZ17" s="93">
        <v>0</v>
      </c>
      <c r="BA17" s="93">
        <f t="shared" ca="1" si="46"/>
        <v>0</v>
      </c>
      <c r="BB17" s="93">
        <v>0</v>
      </c>
      <c r="BC17" s="93">
        <f t="shared" ca="1" si="47"/>
        <v>0</v>
      </c>
      <c r="BD17" s="93">
        <v>0</v>
      </c>
      <c r="BE17" s="93">
        <f t="shared" ca="1" si="48"/>
        <v>0</v>
      </c>
      <c r="BF17" s="93">
        <v>0</v>
      </c>
      <c r="BG17" s="93">
        <f t="shared" ca="1" si="49"/>
        <v>0</v>
      </c>
      <c r="BH17" s="93">
        <v>0</v>
      </c>
      <c r="BI17" s="93">
        <f t="shared" ca="1" si="50"/>
        <v>0</v>
      </c>
      <c r="BJ17" s="93">
        <v>9</v>
      </c>
      <c r="BK17" s="93">
        <f t="shared" ca="1" si="51"/>
        <v>18112788</v>
      </c>
      <c r="BL17" s="93">
        <v>0</v>
      </c>
      <c r="BM17" s="93">
        <f t="shared" ca="1" si="52"/>
        <v>0</v>
      </c>
      <c r="BN17" s="93">
        <v>0</v>
      </c>
      <c r="BO17" s="93">
        <f t="shared" ca="1" si="53"/>
        <v>0</v>
      </c>
      <c r="BP17" s="93">
        <v>6</v>
      </c>
      <c r="BQ17" s="93">
        <f t="shared" ca="1" si="54"/>
        <v>12873504</v>
      </c>
      <c r="BR17" s="93">
        <v>0</v>
      </c>
      <c r="BS17" s="93">
        <f t="shared" ca="1" si="55"/>
        <v>0</v>
      </c>
      <c r="BT17" s="93">
        <v>0</v>
      </c>
      <c r="BU17" s="93">
        <v>0</v>
      </c>
      <c r="BV17" s="93">
        <v>0</v>
      </c>
      <c r="BW17" s="93">
        <f t="shared" ca="1" si="56"/>
        <v>0</v>
      </c>
      <c r="BX17" s="93">
        <v>0</v>
      </c>
      <c r="BY17" s="93">
        <f t="shared" ca="1" si="57"/>
        <v>0</v>
      </c>
      <c r="BZ17" s="93">
        <v>0</v>
      </c>
      <c r="CA17" s="93">
        <f t="shared" ca="1" si="58"/>
        <v>0</v>
      </c>
      <c r="CB17" s="93">
        <v>4</v>
      </c>
      <c r="CC17" s="93">
        <f t="shared" ca="1" si="59"/>
        <v>2087084</v>
      </c>
      <c r="CD17" s="93">
        <v>0</v>
      </c>
      <c r="CE17" s="93">
        <v>0</v>
      </c>
      <c r="CF17" s="93">
        <v>0</v>
      </c>
      <c r="CG17" s="93">
        <v>0</v>
      </c>
      <c r="CH17" s="93">
        <v>0</v>
      </c>
      <c r="CI17" s="93">
        <f t="shared" ca="1" si="60"/>
        <v>0</v>
      </c>
      <c r="CJ17" s="93">
        <v>0</v>
      </c>
      <c r="CK17" s="93">
        <v>0</v>
      </c>
      <c r="CL17" s="93">
        <v>0</v>
      </c>
      <c r="CM17" s="93">
        <f t="shared" ca="1" si="61"/>
        <v>0</v>
      </c>
      <c r="CN17" s="93">
        <v>0</v>
      </c>
      <c r="CO17" s="93">
        <f t="shared" ca="1" si="62"/>
        <v>0</v>
      </c>
      <c r="CP17" s="93">
        <v>0</v>
      </c>
      <c r="CQ17" s="93">
        <f t="shared" ca="1" si="63"/>
        <v>0</v>
      </c>
      <c r="CR17" s="93">
        <v>4</v>
      </c>
      <c r="CS17" s="93">
        <f t="shared" ca="1" si="64"/>
        <v>710024</v>
      </c>
      <c r="CT17" s="93">
        <v>0</v>
      </c>
      <c r="CU17" s="93">
        <f t="shared" ca="1" si="65"/>
        <v>0</v>
      </c>
      <c r="CV17" s="93">
        <v>0</v>
      </c>
      <c r="CW17" s="93">
        <f t="shared" ca="1" si="66"/>
        <v>0</v>
      </c>
      <c r="CX17" s="93">
        <v>0</v>
      </c>
      <c r="CY17" s="93">
        <f t="shared" ca="1" si="67"/>
        <v>0</v>
      </c>
      <c r="CZ17" s="93">
        <f t="shared" ca="1" si="24"/>
        <v>33783400</v>
      </c>
      <c r="DA17" s="117">
        <v>0</v>
      </c>
      <c r="DB17" s="93">
        <f t="shared" ca="1" si="67"/>
        <v>0</v>
      </c>
      <c r="DC17" s="118">
        <v>0</v>
      </c>
      <c r="DD17" s="118">
        <v>0</v>
      </c>
      <c r="DE17" s="117">
        <v>0</v>
      </c>
      <c r="DF17" s="118">
        <v>0</v>
      </c>
      <c r="DG17" s="117">
        <v>0</v>
      </c>
      <c r="DH17" s="93">
        <f t="shared" ca="1" si="68"/>
        <v>0</v>
      </c>
      <c r="DI17" s="118">
        <v>0</v>
      </c>
      <c r="DJ17" s="93">
        <f t="shared" ca="1" si="69"/>
        <v>0</v>
      </c>
      <c r="DK17" s="117">
        <v>0</v>
      </c>
      <c r="DL17" s="118">
        <v>0</v>
      </c>
      <c r="DM17" s="117">
        <v>0</v>
      </c>
      <c r="DN17" s="118">
        <v>0</v>
      </c>
      <c r="DO17" s="118">
        <v>0</v>
      </c>
      <c r="DP17" s="118">
        <v>0</v>
      </c>
      <c r="DQ17" s="117">
        <v>0</v>
      </c>
      <c r="DR17" s="119">
        <v>0</v>
      </c>
      <c r="DS17" s="117">
        <v>0</v>
      </c>
      <c r="DT17" s="93">
        <f t="shared" ca="1" si="70"/>
        <v>0</v>
      </c>
      <c r="DU17" s="118">
        <v>0</v>
      </c>
      <c r="DV17" s="118">
        <v>0</v>
      </c>
      <c r="DW17" s="117">
        <v>0</v>
      </c>
      <c r="DX17" s="118">
        <v>0</v>
      </c>
      <c r="DY17" s="117">
        <v>0</v>
      </c>
      <c r="DZ17" s="93">
        <f t="shared" ca="1" si="25"/>
        <v>0</v>
      </c>
      <c r="EA17" s="118">
        <v>0</v>
      </c>
      <c r="EB17" s="118">
        <v>0</v>
      </c>
      <c r="EC17" s="117">
        <v>0</v>
      </c>
      <c r="ED17" s="93">
        <f t="shared" ca="1" si="71"/>
        <v>0</v>
      </c>
      <c r="EE17" s="93">
        <f t="shared" ca="1" si="26"/>
        <v>0</v>
      </c>
      <c r="EF17" s="93">
        <v>0</v>
      </c>
      <c r="EG17" s="93">
        <f t="shared" ca="1" si="72"/>
        <v>0</v>
      </c>
      <c r="EH17" s="93">
        <v>0</v>
      </c>
      <c r="EI17" s="93">
        <v>0</v>
      </c>
      <c r="EJ17" s="93">
        <v>0</v>
      </c>
      <c r="EK17" s="93">
        <v>0</v>
      </c>
      <c r="EL17" s="93">
        <v>0</v>
      </c>
      <c r="EM17" s="93">
        <f t="shared" ca="1" si="73"/>
        <v>0</v>
      </c>
      <c r="EN17" s="93">
        <v>0</v>
      </c>
      <c r="EO17" s="93">
        <v>0</v>
      </c>
      <c r="EP17" s="93">
        <v>0</v>
      </c>
      <c r="EQ17" s="93">
        <v>0</v>
      </c>
      <c r="ER17" s="93">
        <v>0</v>
      </c>
      <c r="ES17" s="93">
        <v>0</v>
      </c>
      <c r="ET17" s="93">
        <v>0</v>
      </c>
      <c r="EU17" s="93">
        <v>0</v>
      </c>
      <c r="EV17" s="93">
        <v>0</v>
      </c>
      <c r="EW17" s="93">
        <v>0</v>
      </c>
      <c r="EX17" s="93">
        <v>0</v>
      </c>
      <c r="EY17" s="93">
        <f t="shared" ca="1" si="74"/>
        <v>0</v>
      </c>
      <c r="EZ17" s="93">
        <v>0</v>
      </c>
      <c r="FA17" s="93">
        <v>0</v>
      </c>
      <c r="FB17" s="93">
        <v>0</v>
      </c>
      <c r="FC17" s="93">
        <v>0</v>
      </c>
      <c r="FD17" s="93">
        <v>0</v>
      </c>
      <c r="FE17" s="93">
        <f t="shared" ca="1" si="75"/>
        <v>0</v>
      </c>
      <c r="FF17" s="93">
        <v>0</v>
      </c>
      <c r="FG17" s="93">
        <v>0</v>
      </c>
      <c r="FH17" s="93">
        <v>0</v>
      </c>
      <c r="FI17" s="93">
        <f t="shared" ca="1" si="76"/>
        <v>0</v>
      </c>
      <c r="FJ17" s="93">
        <f t="shared" ca="1" si="150"/>
        <v>0</v>
      </c>
      <c r="FK17" s="93">
        <v>0</v>
      </c>
      <c r="FL17" s="93">
        <f t="shared" ca="1" si="77"/>
        <v>0</v>
      </c>
      <c r="FM17" s="93">
        <v>0</v>
      </c>
      <c r="FN17" s="93">
        <f t="shared" ca="1" si="78"/>
        <v>0</v>
      </c>
      <c r="FO17" s="93">
        <v>2</v>
      </c>
      <c r="FP17" s="93">
        <f t="shared" ca="1" si="79"/>
        <v>3413740</v>
      </c>
      <c r="FQ17" s="93">
        <v>0</v>
      </c>
      <c r="FR17" s="93">
        <f t="shared" ca="1" si="80"/>
        <v>0</v>
      </c>
      <c r="FS17" s="93">
        <v>0</v>
      </c>
      <c r="FT17" s="93">
        <f t="shared" ca="1" si="81"/>
        <v>0</v>
      </c>
      <c r="FU17" s="93">
        <v>1</v>
      </c>
      <c r="FV17" s="93">
        <f t="shared" ca="1" si="82"/>
        <v>2115212</v>
      </c>
      <c r="FW17" s="93">
        <v>0</v>
      </c>
      <c r="FX17" s="93">
        <f t="shared" ca="1" si="83"/>
        <v>0</v>
      </c>
      <c r="FY17" s="93">
        <v>0</v>
      </c>
      <c r="FZ17" s="93">
        <v>0</v>
      </c>
      <c r="GA17" s="93">
        <v>0</v>
      </c>
      <c r="GB17" s="93">
        <f t="shared" ca="1" si="84"/>
        <v>0</v>
      </c>
      <c r="GC17" s="93">
        <v>0</v>
      </c>
      <c r="GD17" s="93">
        <f t="shared" ca="1" si="85"/>
        <v>0</v>
      </c>
      <c r="GE17" s="93">
        <v>0</v>
      </c>
      <c r="GF17" s="93">
        <v>0</v>
      </c>
      <c r="GG17" s="93">
        <v>0</v>
      </c>
      <c r="GH17" s="93">
        <v>0</v>
      </c>
      <c r="GI17" s="93">
        <v>0</v>
      </c>
      <c r="GJ17" s="93">
        <f t="shared" ca="1" si="86"/>
        <v>0</v>
      </c>
      <c r="GK17" s="93">
        <v>0</v>
      </c>
      <c r="GL17" s="93">
        <v>0</v>
      </c>
      <c r="GM17" s="93">
        <v>0</v>
      </c>
      <c r="GN17" s="93">
        <f t="shared" ca="1" si="87"/>
        <v>0</v>
      </c>
      <c r="GO17" s="93">
        <f t="shared" ca="1" si="17"/>
        <v>5528952</v>
      </c>
      <c r="GP17" s="93">
        <f t="shared" ca="1" si="18"/>
        <v>5528952</v>
      </c>
      <c r="GQ17" s="93">
        <v>0</v>
      </c>
      <c r="GR17" s="93">
        <f t="shared" ca="1" si="88"/>
        <v>0</v>
      </c>
      <c r="GS17" s="93">
        <v>0</v>
      </c>
      <c r="GT17" s="93">
        <f t="shared" ca="1" si="89"/>
        <v>0</v>
      </c>
      <c r="GU17" s="93">
        <v>0</v>
      </c>
      <c r="GV17" s="93">
        <f t="shared" ca="1" si="90"/>
        <v>0</v>
      </c>
      <c r="GW17" s="93">
        <f t="shared" ca="1" si="28"/>
        <v>0</v>
      </c>
      <c r="GX17" s="117">
        <v>0</v>
      </c>
      <c r="GY17" s="93">
        <f t="shared" ca="1" si="91"/>
        <v>0</v>
      </c>
      <c r="GZ17" s="93">
        <v>0</v>
      </c>
      <c r="HA17" s="93">
        <f t="shared" ca="1" si="92"/>
        <v>0</v>
      </c>
      <c r="HB17" s="93">
        <v>3</v>
      </c>
      <c r="HC17" s="93">
        <f t="shared" ca="1" si="93"/>
        <v>297531</v>
      </c>
      <c r="HD17" s="93">
        <v>0</v>
      </c>
      <c r="HE17" s="93">
        <f t="shared" ca="1" si="94"/>
        <v>0</v>
      </c>
      <c r="HF17" s="93">
        <v>0</v>
      </c>
      <c r="HG17" s="93">
        <f t="shared" ca="1" si="95"/>
        <v>0</v>
      </c>
      <c r="HH17" s="93">
        <v>4</v>
      </c>
      <c r="HI17" s="93">
        <f t="shared" ca="1" si="96"/>
        <v>368372</v>
      </c>
      <c r="HJ17" s="93">
        <v>0</v>
      </c>
      <c r="HK17" s="93">
        <f t="shared" ca="1" si="97"/>
        <v>0</v>
      </c>
      <c r="HL17" s="93">
        <v>0</v>
      </c>
      <c r="HM17" s="93">
        <f t="shared" ca="1" si="98"/>
        <v>0</v>
      </c>
      <c r="HN17" s="93">
        <v>0</v>
      </c>
      <c r="HO17" s="93">
        <f t="shared" ca="1" si="98"/>
        <v>0</v>
      </c>
      <c r="HP17" s="93">
        <f t="shared" ca="1" si="29"/>
        <v>665903</v>
      </c>
      <c r="HQ17" s="93">
        <v>0</v>
      </c>
      <c r="HR17" s="93">
        <f t="shared" ca="1" si="99"/>
        <v>0</v>
      </c>
      <c r="HS17" s="93">
        <v>0</v>
      </c>
      <c r="HT17" s="93">
        <v>0</v>
      </c>
      <c r="HU17" s="93">
        <v>0</v>
      </c>
      <c r="HV17" s="93">
        <f t="shared" ca="1" si="100"/>
        <v>0</v>
      </c>
      <c r="HW17" s="93">
        <v>0</v>
      </c>
      <c r="HX17" s="93">
        <f t="shared" ca="1" si="101"/>
        <v>0</v>
      </c>
      <c r="HY17" s="93">
        <v>0</v>
      </c>
      <c r="HZ17" s="93">
        <f t="shared" ca="1" si="102"/>
        <v>0</v>
      </c>
      <c r="IA17" s="93">
        <v>0</v>
      </c>
      <c r="IB17" s="93">
        <f t="shared" ca="1" si="103"/>
        <v>0</v>
      </c>
      <c r="IC17" s="93">
        <v>0</v>
      </c>
      <c r="ID17" s="93">
        <f t="shared" ca="1" si="104"/>
        <v>0</v>
      </c>
      <c r="IE17" s="93">
        <v>0</v>
      </c>
      <c r="IF17" s="93">
        <f t="shared" ca="1" si="105"/>
        <v>0</v>
      </c>
      <c r="IG17" s="93">
        <v>0</v>
      </c>
      <c r="IH17" s="93">
        <f t="shared" ca="1" si="106"/>
        <v>0</v>
      </c>
      <c r="II17" s="93">
        <f t="shared" ca="1" si="30"/>
        <v>0</v>
      </c>
      <c r="IJ17" s="93">
        <f t="shared" ca="1" si="31"/>
        <v>166934447</v>
      </c>
      <c r="IK17" s="93">
        <v>0</v>
      </c>
      <c r="IL17" s="93">
        <f t="shared" ca="1" si="107"/>
        <v>0</v>
      </c>
      <c r="IM17" s="93">
        <v>0</v>
      </c>
      <c r="IN17" s="93">
        <f t="shared" ca="1" si="108"/>
        <v>0</v>
      </c>
      <c r="IO17" s="93">
        <v>0</v>
      </c>
      <c r="IP17" s="93">
        <f t="shared" ca="1" si="109"/>
        <v>0</v>
      </c>
      <c r="IQ17" s="93">
        <v>0</v>
      </c>
      <c r="IR17" s="93">
        <f t="shared" ca="1" si="110"/>
        <v>0</v>
      </c>
      <c r="IS17" s="93">
        <v>0</v>
      </c>
      <c r="IT17" s="93">
        <f t="shared" ca="1" si="111"/>
        <v>0</v>
      </c>
      <c r="IU17" s="93">
        <v>0</v>
      </c>
      <c r="IV17" s="93">
        <f t="shared" ca="1" si="112"/>
        <v>0</v>
      </c>
      <c r="IW17" s="93">
        <v>0</v>
      </c>
      <c r="IX17" s="93">
        <f t="shared" ca="1" si="113"/>
        <v>0</v>
      </c>
      <c r="IY17" s="93">
        <v>0</v>
      </c>
      <c r="IZ17" s="93">
        <f t="shared" ca="1" si="114"/>
        <v>0</v>
      </c>
      <c r="JA17" s="93">
        <v>0</v>
      </c>
      <c r="JB17" s="93">
        <f t="shared" ca="1" si="115"/>
        <v>0</v>
      </c>
      <c r="JC17" s="93">
        <v>0</v>
      </c>
      <c r="JD17" s="93">
        <f t="shared" ca="1" si="116"/>
        <v>0</v>
      </c>
      <c r="JE17" s="93">
        <v>0</v>
      </c>
      <c r="JF17" s="93">
        <f t="shared" ca="1" si="117"/>
        <v>0</v>
      </c>
      <c r="JG17" s="93">
        <v>0</v>
      </c>
      <c r="JH17" s="93">
        <f t="shared" ca="1" si="118"/>
        <v>0</v>
      </c>
      <c r="JI17" s="93">
        <v>0</v>
      </c>
      <c r="JJ17" s="93">
        <f t="shared" ca="1" si="119"/>
        <v>0</v>
      </c>
      <c r="JK17" s="93">
        <v>0</v>
      </c>
      <c r="JL17" s="93">
        <f t="shared" ca="1" si="120"/>
        <v>0</v>
      </c>
      <c r="JM17" s="93"/>
      <c r="JN17" s="93">
        <f t="shared" ca="1" si="120"/>
        <v>0</v>
      </c>
      <c r="JO17" s="93">
        <v>0</v>
      </c>
      <c r="JP17" s="93">
        <f t="shared" ca="1" si="120"/>
        <v>0</v>
      </c>
      <c r="JQ17" s="93">
        <v>0</v>
      </c>
      <c r="JR17" s="93">
        <f t="shared" ca="1" si="120"/>
        <v>0</v>
      </c>
      <c r="JS17" s="93">
        <v>0</v>
      </c>
      <c r="JT17" s="93">
        <f t="shared" ca="1" si="120"/>
        <v>0</v>
      </c>
      <c r="JU17" s="93">
        <f t="shared" ca="1" si="151"/>
        <v>0</v>
      </c>
      <c r="JV17" s="93">
        <v>0</v>
      </c>
      <c r="JW17" s="93">
        <f t="shared" ca="1" si="121"/>
        <v>0</v>
      </c>
      <c r="JX17" s="93">
        <v>0</v>
      </c>
      <c r="JY17" s="93">
        <f t="shared" ca="1" si="121"/>
        <v>0</v>
      </c>
      <c r="JZ17" s="93">
        <v>0</v>
      </c>
      <c r="KA17" s="93">
        <f t="shared" ca="1" si="122"/>
        <v>0</v>
      </c>
      <c r="KB17" s="93">
        <v>0</v>
      </c>
      <c r="KC17" s="93">
        <f t="shared" ca="1" si="123"/>
        <v>0</v>
      </c>
      <c r="KD17" s="93">
        <v>0</v>
      </c>
      <c r="KE17" s="93">
        <f t="shared" ca="1" si="124"/>
        <v>0</v>
      </c>
      <c r="KF17" s="93">
        <v>0</v>
      </c>
      <c r="KG17" s="93">
        <f t="shared" ca="1" si="125"/>
        <v>0</v>
      </c>
      <c r="KH17" s="93">
        <v>0</v>
      </c>
      <c r="KI17" s="93">
        <f t="shared" ca="1" si="126"/>
        <v>0</v>
      </c>
      <c r="KJ17" s="93">
        <v>0</v>
      </c>
      <c r="KK17" s="93">
        <f t="shared" ca="1" si="127"/>
        <v>0</v>
      </c>
      <c r="KL17" s="93">
        <f t="shared" ca="1" si="152"/>
        <v>0</v>
      </c>
      <c r="KM17" s="93">
        <v>0</v>
      </c>
      <c r="KN17" s="93">
        <f t="shared" ca="1" si="128"/>
        <v>0</v>
      </c>
      <c r="KO17" s="93">
        <v>0</v>
      </c>
      <c r="KP17" s="93">
        <f t="shared" ca="1" si="129"/>
        <v>0</v>
      </c>
      <c r="KQ17" s="93">
        <v>0</v>
      </c>
      <c r="KR17" s="93">
        <f t="shared" ca="1" si="130"/>
        <v>0</v>
      </c>
      <c r="KS17" s="93">
        <v>0</v>
      </c>
      <c r="KT17" s="93">
        <f t="shared" ca="1" si="131"/>
        <v>0</v>
      </c>
      <c r="KU17" s="93">
        <v>0</v>
      </c>
      <c r="KV17" s="93">
        <f t="shared" ca="1" si="132"/>
        <v>0</v>
      </c>
      <c r="KW17" s="93">
        <v>0</v>
      </c>
      <c r="KX17" s="93">
        <f t="shared" ca="1" si="133"/>
        <v>0</v>
      </c>
      <c r="KY17" s="93">
        <v>0</v>
      </c>
      <c r="KZ17" s="93">
        <f t="shared" ca="1" si="134"/>
        <v>0</v>
      </c>
      <c r="LA17" s="93">
        <v>0</v>
      </c>
      <c r="LB17" s="93">
        <f t="shared" ca="1" si="135"/>
        <v>0</v>
      </c>
      <c r="LC17" s="37">
        <f t="shared" ca="1" si="153"/>
        <v>0</v>
      </c>
      <c r="LD17" s="93"/>
      <c r="LE17" s="93">
        <f t="shared" ca="1" si="20"/>
        <v>166934447</v>
      </c>
      <c r="LF17" s="93">
        <f t="shared" si="154"/>
        <v>7</v>
      </c>
      <c r="LG17" s="93">
        <f t="shared" ca="1" si="136"/>
        <v>5586</v>
      </c>
      <c r="LH17" s="93">
        <f t="shared" si="155"/>
        <v>98</v>
      </c>
      <c r="LI17" s="93">
        <f t="shared" ca="1" si="137"/>
        <v>2102688</v>
      </c>
      <c r="LJ17" s="93">
        <f t="shared" si="156"/>
        <v>0</v>
      </c>
      <c r="LK17" s="93">
        <f t="shared" ca="1" si="138"/>
        <v>0</v>
      </c>
      <c r="LL17" s="93">
        <f t="shared" ca="1" si="139"/>
        <v>2108274</v>
      </c>
      <c r="LM17" s="93">
        <f t="shared" si="157"/>
        <v>98</v>
      </c>
      <c r="LN17" s="93">
        <f t="shared" ca="1" si="140"/>
        <v>100940</v>
      </c>
      <c r="LO17" s="93">
        <f t="shared" si="158"/>
        <v>7</v>
      </c>
      <c r="LP17" s="93">
        <f t="shared" ca="1" si="141"/>
        <v>518</v>
      </c>
      <c r="LQ17" s="93">
        <f t="shared" ca="1" si="159"/>
        <v>101458</v>
      </c>
      <c r="LR17" s="93">
        <f t="shared" si="142"/>
        <v>3</v>
      </c>
      <c r="LS17" s="93">
        <f t="shared" ca="1" si="143"/>
        <v>6441.2999999999993</v>
      </c>
      <c r="LT17" s="93">
        <f t="shared" si="144"/>
        <v>4</v>
      </c>
      <c r="LU17" s="93">
        <f t="shared" ca="1" si="145"/>
        <v>11868.72</v>
      </c>
      <c r="LV17" s="93">
        <f t="shared" si="146"/>
        <v>0</v>
      </c>
      <c r="LW17" s="93">
        <f t="shared" ca="1" si="147"/>
        <v>0</v>
      </c>
      <c r="LX17" s="93">
        <v>419</v>
      </c>
      <c r="LY17" s="93">
        <f t="shared" ca="1" si="148"/>
        <v>899634.89999999991</v>
      </c>
      <c r="LZ17" s="93">
        <v>570</v>
      </c>
      <c r="MA17" s="93">
        <f t="shared" ca="1" si="148"/>
        <v>1691292.5999999999</v>
      </c>
      <c r="MB17" s="93">
        <v>97</v>
      </c>
      <c r="MC17" s="93">
        <f t="shared" ca="1" si="148"/>
        <v>335604.48000000004</v>
      </c>
      <c r="MD17" s="93">
        <f t="shared" ca="1" si="160"/>
        <v>2944841.9999999995</v>
      </c>
      <c r="ME17" s="93"/>
      <c r="MF17" s="135">
        <f t="shared" ca="1" si="149"/>
        <v>172089021</v>
      </c>
      <c r="MI17" s="124">
        <f t="shared" ca="1" si="161"/>
        <v>172089021</v>
      </c>
      <c r="MK17" s="124"/>
    </row>
    <row r="18" spans="1:349" ht="30">
      <c r="A18" s="15" t="s">
        <v>198</v>
      </c>
      <c r="B18" s="175" t="s">
        <v>989</v>
      </c>
      <c r="C18" s="171">
        <v>0</v>
      </c>
      <c r="D18" s="93">
        <f t="shared" ca="1" si="33"/>
        <v>0</v>
      </c>
      <c r="E18" s="93">
        <v>0</v>
      </c>
      <c r="F18" s="93">
        <f t="shared" ca="1" si="34"/>
        <v>0</v>
      </c>
      <c r="G18" s="93">
        <v>47</v>
      </c>
      <c r="H18" s="93">
        <f t="shared" ca="1" si="35"/>
        <v>62703828</v>
      </c>
      <c r="I18" s="93">
        <v>0</v>
      </c>
      <c r="J18" s="93">
        <f t="shared" ca="1" si="36"/>
        <v>0</v>
      </c>
      <c r="K18" s="93">
        <v>0</v>
      </c>
      <c r="L18" s="93">
        <f t="shared" ca="1" si="37"/>
        <v>0</v>
      </c>
      <c r="M18" s="93">
        <v>71</v>
      </c>
      <c r="N18" s="93">
        <f t="shared" ca="1" si="38"/>
        <v>118883039</v>
      </c>
      <c r="O18" s="93">
        <v>0</v>
      </c>
      <c r="P18" s="93">
        <f t="shared" ca="1" si="39"/>
        <v>0</v>
      </c>
      <c r="Q18" s="93">
        <v>0</v>
      </c>
      <c r="R18" s="93">
        <f t="shared" ca="1" si="40"/>
        <v>0</v>
      </c>
      <c r="S18" s="93">
        <v>8</v>
      </c>
      <c r="T18" s="93">
        <f t="shared" ca="1" si="41"/>
        <v>14320848</v>
      </c>
      <c r="U18" s="93">
        <v>0</v>
      </c>
      <c r="V18" s="93">
        <f t="shared" ca="1" si="42"/>
        <v>0</v>
      </c>
      <c r="W18" s="93">
        <v>0</v>
      </c>
      <c r="X18" s="93">
        <f t="shared" ca="1" si="43"/>
        <v>0</v>
      </c>
      <c r="Y18" s="93">
        <v>0</v>
      </c>
      <c r="Z18" s="93">
        <f t="shared" ca="1" si="44"/>
        <v>0</v>
      </c>
      <c r="AA18" s="93">
        <v>0</v>
      </c>
      <c r="AB18" s="93">
        <f t="shared" ca="1" si="45"/>
        <v>0</v>
      </c>
      <c r="AC18" s="93">
        <v>15</v>
      </c>
      <c r="AD18" s="93">
        <f t="shared" ca="1" si="45"/>
        <v>6805710</v>
      </c>
      <c r="AE18" s="93">
        <v>0</v>
      </c>
      <c r="AF18" s="93">
        <f t="shared" ca="1" si="45"/>
        <v>0</v>
      </c>
      <c r="AG18" s="93">
        <v>0</v>
      </c>
      <c r="AH18" s="93">
        <f t="shared" ca="1" si="45"/>
        <v>0</v>
      </c>
      <c r="AI18" s="93">
        <v>0</v>
      </c>
      <c r="AJ18" s="93">
        <f t="shared" ca="1" si="45"/>
        <v>0</v>
      </c>
      <c r="AK18" s="93">
        <v>16</v>
      </c>
      <c r="AL18" s="93">
        <f t="shared" ca="1" si="45"/>
        <v>605440</v>
      </c>
      <c r="AM18" s="93">
        <v>0</v>
      </c>
      <c r="AN18" s="93">
        <f t="shared" ca="1" si="45"/>
        <v>0</v>
      </c>
      <c r="AO18" s="93">
        <v>0</v>
      </c>
      <c r="AP18" s="93">
        <f t="shared" ca="1" si="45"/>
        <v>0</v>
      </c>
      <c r="AQ18" s="93">
        <v>20</v>
      </c>
      <c r="AR18" s="93">
        <f t="shared" ca="1" si="45"/>
        <v>3087060</v>
      </c>
      <c r="AS18" s="93">
        <v>0</v>
      </c>
      <c r="AT18" s="93">
        <f t="shared" ca="1" si="45"/>
        <v>0</v>
      </c>
      <c r="AU18" s="93">
        <v>0</v>
      </c>
      <c r="AV18" s="93">
        <f t="shared" ca="1" si="45"/>
        <v>0</v>
      </c>
      <c r="AW18" s="93">
        <v>4</v>
      </c>
      <c r="AX18" s="93">
        <f t="shared" ca="1" si="45"/>
        <v>1233736</v>
      </c>
      <c r="AY18" s="93">
        <f t="shared" ca="1" si="23"/>
        <v>207639661</v>
      </c>
      <c r="AZ18" s="93">
        <v>0</v>
      </c>
      <c r="BA18" s="93">
        <f t="shared" ca="1" si="46"/>
        <v>0</v>
      </c>
      <c r="BB18" s="93">
        <v>0</v>
      </c>
      <c r="BC18" s="93">
        <f t="shared" ca="1" si="47"/>
        <v>0</v>
      </c>
      <c r="BD18" s="93">
        <v>1</v>
      </c>
      <c r="BE18" s="93">
        <f t="shared" ca="1" si="48"/>
        <v>1621204</v>
      </c>
      <c r="BF18" s="93">
        <v>0</v>
      </c>
      <c r="BG18" s="93">
        <f t="shared" ca="1" si="49"/>
        <v>0</v>
      </c>
      <c r="BH18" s="93">
        <v>0</v>
      </c>
      <c r="BI18" s="93">
        <f t="shared" ca="1" si="50"/>
        <v>0</v>
      </c>
      <c r="BJ18" s="93">
        <v>2</v>
      </c>
      <c r="BK18" s="93">
        <f t="shared" ca="1" si="51"/>
        <v>4025064</v>
      </c>
      <c r="BL18" s="93">
        <v>0</v>
      </c>
      <c r="BM18" s="93">
        <f t="shared" ca="1" si="52"/>
        <v>0</v>
      </c>
      <c r="BN18" s="93">
        <v>0</v>
      </c>
      <c r="BO18" s="93">
        <f t="shared" ca="1" si="53"/>
        <v>0</v>
      </c>
      <c r="BP18" s="93">
        <v>3</v>
      </c>
      <c r="BQ18" s="93">
        <f t="shared" ca="1" si="54"/>
        <v>6436752</v>
      </c>
      <c r="BR18" s="93">
        <v>0</v>
      </c>
      <c r="BS18" s="93">
        <f t="shared" ca="1" si="55"/>
        <v>0</v>
      </c>
      <c r="BT18" s="93">
        <v>0</v>
      </c>
      <c r="BU18" s="93">
        <v>0</v>
      </c>
      <c r="BV18" s="93">
        <v>1</v>
      </c>
      <c r="BW18" s="93">
        <f t="shared" ca="1" si="56"/>
        <v>521771</v>
      </c>
      <c r="BX18" s="93">
        <v>0</v>
      </c>
      <c r="BY18" s="93">
        <f t="shared" ca="1" si="57"/>
        <v>0</v>
      </c>
      <c r="BZ18" s="93">
        <v>0</v>
      </c>
      <c r="CA18" s="93">
        <f t="shared" ca="1" si="58"/>
        <v>0</v>
      </c>
      <c r="CB18" s="93">
        <v>0</v>
      </c>
      <c r="CC18" s="93">
        <f t="shared" ca="1" si="59"/>
        <v>0</v>
      </c>
      <c r="CD18" s="93">
        <v>0</v>
      </c>
      <c r="CE18" s="93">
        <v>0</v>
      </c>
      <c r="CF18" s="93">
        <v>0</v>
      </c>
      <c r="CG18" s="93">
        <v>0</v>
      </c>
      <c r="CH18" s="93">
        <v>0</v>
      </c>
      <c r="CI18" s="93">
        <f t="shared" ca="1" si="60"/>
        <v>0</v>
      </c>
      <c r="CJ18" s="93">
        <v>0</v>
      </c>
      <c r="CK18" s="93">
        <v>0</v>
      </c>
      <c r="CL18" s="93">
        <v>0</v>
      </c>
      <c r="CM18" s="93">
        <f t="shared" ca="1" si="61"/>
        <v>0</v>
      </c>
      <c r="CN18" s="93">
        <v>0</v>
      </c>
      <c r="CO18" s="93">
        <f t="shared" ca="1" si="62"/>
        <v>0</v>
      </c>
      <c r="CP18" s="93">
        <v>0</v>
      </c>
      <c r="CQ18" s="93">
        <f t="shared" ca="1" si="63"/>
        <v>0</v>
      </c>
      <c r="CR18" s="93">
        <v>0</v>
      </c>
      <c r="CS18" s="93">
        <f t="shared" ca="1" si="64"/>
        <v>0</v>
      </c>
      <c r="CT18" s="93">
        <v>0</v>
      </c>
      <c r="CU18" s="93">
        <f t="shared" ca="1" si="65"/>
        <v>0</v>
      </c>
      <c r="CV18" s="93">
        <v>0</v>
      </c>
      <c r="CW18" s="93">
        <f t="shared" ca="1" si="66"/>
        <v>0</v>
      </c>
      <c r="CX18" s="93">
        <v>0</v>
      </c>
      <c r="CY18" s="93">
        <f t="shared" ca="1" si="67"/>
        <v>0</v>
      </c>
      <c r="CZ18" s="93">
        <f t="shared" ca="1" si="24"/>
        <v>12604791</v>
      </c>
      <c r="DA18" s="117">
        <v>0</v>
      </c>
      <c r="DB18" s="93">
        <f t="shared" ca="1" si="67"/>
        <v>0</v>
      </c>
      <c r="DC18" s="118">
        <v>0</v>
      </c>
      <c r="DD18" s="118">
        <v>0</v>
      </c>
      <c r="DE18" s="117">
        <v>0</v>
      </c>
      <c r="DF18" s="118">
        <v>0</v>
      </c>
      <c r="DG18" s="117">
        <v>0</v>
      </c>
      <c r="DH18" s="93">
        <f t="shared" ca="1" si="68"/>
        <v>0</v>
      </c>
      <c r="DI18" s="118">
        <v>0</v>
      </c>
      <c r="DJ18" s="93">
        <f t="shared" ca="1" si="69"/>
        <v>0</v>
      </c>
      <c r="DK18" s="117">
        <v>0</v>
      </c>
      <c r="DL18" s="118">
        <v>0</v>
      </c>
      <c r="DM18" s="117">
        <v>0</v>
      </c>
      <c r="DN18" s="118">
        <v>0</v>
      </c>
      <c r="DO18" s="118">
        <v>0</v>
      </c>
      <c r="DP18" s="118">
        <v>0</v>
      </c>
      <c r="DQ18" s="117">
        <v>0</v>
      </c>
      <c r="DR18" s="119">
        <v>0</v>
      </c>
      <c r="DS18" s="117">
        <v>0</v>
      </c>
      <c r="DT18" s="93">
        <f t="shared" ca="1" si="70"/>
        <v>0</v>
      </c>
      <c r="DU18" s="118">
        <v>0</v>
      </c>
      <c r="DV18" s="118">
        <v>0</v>
      </c>
      <c r="DW18" s="117">
        <v>0</v>
      </c>
      <c r="DX18" s="118">
        <v>0</v>
      </c>
      <c r="DY18" s="117">
        <v>0</v>
      </c>
      <c r="DZ18" s="93">
        <f t="shared" ca="1" si="25"/>
        <v>0</v>
      </c>
      <c r="EA18" s="118">
        <v>0</v>
      </c>
      <c r="EB18" s="118">
        <v>0</v>
      </c>
      <c r="EC18" s="117">
        <v>0</v>
      </c>
      <c r="ED18" s="93">
        <f t="shared" ca="1" si="71"/>
        <v>0</v>
      </c>
      <c r="EE18" s="93">
        <f t="shared" ca="1" si="26"/>
        <v>0</v>
      </c>
      <c r="EF18" s="93">
        <v>0</v>
      </c>
      <c r="EG18" s="93">
        <f t="shared" ca="1" si="72"/>
        <v>0</v>
      </c>
      <c r="EH18" s="93">
        <v>0</v>
      </c>
      <c r="EI18" s="93">
        <v>0</v>
      </c>
      <c r="EJ18" s="93">
        <v>0</v>
      </c>
      <c r="EK18" s="93">
        <v>0</v>
      </c>
      <c r="EL18" s="93">
        <v>0</v>
      </c>
      <c r="EM18" s="93">
        <f t="shared" ca="1" si="73"/>
        <v>0</v>
      </c>
      <c r="EN18" s="93">
        <v>0</v>
      </c>
      <c r="EO18" s="93">
        <v>0</v>
      </c>
      <c r="EP18" s="93">
        <v>0</v>
      </c>
      <c r="EQ18" s="93">
        <v>0</v>
      </c>
      <c r="ER18" s="93">
        <v>0</v>
      </c>
      <c r="ES18" s="93">
        <v>0</v>
      </c>
      <c r="ET18" s="93">
        <v>0</v>
      </c>
      <c r="EU18" s="93">
        <v>0</v>
      </c>
      <c r="EV18" s="93">
        <v>0</v>
      </c>
      <c r="EW18" s="93">
        <v>0</v>
      </c>
      <c r="EX18" s="93">
        <v>0</v>
      </c>
      <c r="EY18" s="93">
        <f t="shared" ca="1" si="74"/>
        <v>0</v>
      </c>
      <c r="EZ18" s="93">
        <v>0</v>
      </c>
      <c r="FA18" s="93">
        <v>0</v>
      </c>
      <c r="FB18" s="93">
        <v>0</v>
      </c>
      <c r="FC18" s="93">
        <v>0</v>
      </c>
      <c r="FD18" s="93">
        <v>0</v>
      </c>
      <c r="FE18" s="93">
        <f t="shared" ca="1" si="75"/>
        <v>0</v>
      </c>
      <c r="FF18" s="93">
        <v>0</v>
      </c>
      <c r="FG18" s="93">
        <v>0</v>
      </c>
      <c r="FH18" s="93">
        <v>0</v>
      </c>
      <c r="FI18" s="93">
        <f t="shared" ca="1" si="76"/>
        <v>0</v>
      </c>
      <c r="FJ18" s="93">
        <f t="shared" ca="1" si="150"/>
        <v>0</v>
      </c>
      <c r="FK18" s="93">
        <v>0</v>
      </c>
      <c r="FL18" s="93">
        <f t="shared" ca="1" si="77"/>
        <v>0</v>
      </c>
      <c r="FM18" s="93">
        <v>0</v>
      </c>
      <c r="FN18" s="93">
        <f t="shared" ca="1" si="78"/>
        <v>0</v>
      </c>
      <c r="FO18" s="93">
        <v>2</v>
      </c>
      <c r="FP18" s="93">
        <f t="shared" ca="1" si="79"/>
        <v>3413740</v>
      </c>
      <c r="FQ18" s="93">
        <v>0</v>
      </c>
      <c r="FR18" s="93">
        <f t="shared" ca="1" si="80"/>
        <v>0</v>
      </c>
      <c r="FS18" s="93">
        <v>0</v>
      </c>
      <c r="FT18" s="93">
        <f t="shared" ca="1" si="81"/>
        <v>0</v>
      </c>
      <c r="FU18" s="93">
        <v>0</v>
      </c>
      <c r="FV18" s="93">
        <f t="shared" ca="1" si="82"/>
        <v>0</v>
      </c>
      <c r="FW18" s="93">
        <v>0</v>
      </c>
      <c r="FX18" s="93">
        <f t="shared" ca="1" si="83"/>
        <v>0</v>
      </c>
      <c r="FY18" s="93">
        <v>0</v>
      </c>
      <c r="FZ18" s="93">
        <v>0</v>
      </c>
      <c r="GA18" s="93">
        <v>0</v>
      </c>
      <c r="GB18" s="93">
        <f t="shared" ca="1" si="84"/>
        <v>0</v>
      </c>
      <c r="GC18" s="93">
        <v>0</v>
      </c>
      <c r="GD18" s="93">
        <f t="shared" ca="1" si="85"/>
        <v>0</v>
      </c>
      <c r="GE18" s="93">
        <v>0</v>
      </c>
      <c r="GF18" s="93">
        <v>0</v>
      </c>
      <c r="GG18" s="93">
        <v>0</v>
      </c>
      <c r="GH18" s="93">
        <v>0</v>
      </c>
      <c r="GI18" s="93">
        <v>0</v>
      </c>
      <c r="GJ18" s="93">
        <f t="shared" ca="1" si="86"/>
        <v>0</v>
      </c>
      <c r="GK18" s="93">
        <v>0</v>
      </c>
      <c r="GL18" s="93">
        <v>0</v>
      </c>
      <c r="GM18" s="93">
        <v>0</v>
      </c>
      <c r="GN18" s="93">
        <f t="shared" ca="1" si="87"/>
        <v>0</v>
      </c>
      <c r="GO18" s="93">
        <f t="shared" ca="1" si="17"/>
        <v>3413740</v>
      </c>
      <c r="GP18" s="93">
        <f t="shared" ca="1" si="18"/>
        <v>3413740</v>
      </c>
      <c r="GQ18" s="93">
        <v>0</v>
      </c>
      <c r="GR18" s="93">
        <f t="shared" ca="1" si="88"/>
        <v>0</v>
      </c>
      <c r="GS18" s="93">
        <v>0</v>
      </c>
      <c r="GT18" s="93">
        <f t="shared" ca="1" si="89"/>
        <v>0</v>
      </c>
      <c r="GU18" s="93">
        <v>0</v>
      </c>
      <c r="GV18" s="93">
        <f t="shared" ca="1" si="90"/>
        <v>0</v>
      </c>
      <c r="GW18" s="93">
        <f t="shared" ca="1" si="28"/>
        <v>0</v>
      </c>
      <c r="GX18" s="117">
        <v>0</v>
      </c>
      <c r="GY18" s="93">
        <f t="shared" ca="1" si="91"/>
        <v>0</v>
      </c>
      <c r="GZ18" s="93">
        <v>0</v>
      </c>
      <c r="HA18" s="93">
        <f t="shared" ca="1" si="92"/>
        <v>0</v>
      </c>
      <c r="HB18" s="93">
        <v>4</v>
      </c>
      <c r="HC18" s="93">
        <f t="shared" ca="1" si="93"/>
        <v>396708</v>
      </c>
      <c r="HD18" s="93">
        <v>0</v>
      </c>
      <c r="HE18" s="93">
        <f t="shared" ca="1" si="94"/>
        <v>0</v>
      </c>
      <c r="HF18" s="93">
        <v>0</v>
      </c>
      <c r="HG18" s="93">
        <f t="shared" ca="1" si="95"/>
        <v>0</v>
      </c>
      <c r="HH18" s="93">
        <v>2</v>
      </c>
      <c r="HI18" s="93">
        <f t="shared" ca="1" si="96"/>
        <v>184186</v>
      </c>
      <c r="HJ18" s="93">
        <v>0</v>
      </c>
      <c r="HK18" s="93">
        <f t="shared" ca="1" si="97"/>
        <v>0</v>
      </c>
      <c r="HL18" s="93">
        <v>0</v>
      </c>
      <c r="HM18" s="93">
        <f t="shared" ca="1" si="98"/>
        <v>0</v>
      </c>
      <c r="HN18" s="93">
        <v>1</v>
      </c>
      <c r="HO18" s="93">
        <f t="shared" ca="1" si="98"/>
        <v>113345</v>
      </c>
      <c r="HP18" s="93">
        <f t="shared" ca="1" si="29"/>
        <v>694239</v>
      </c>
      <c r="HQ18" s="93">
        <v>0</v>
      </c>
      <c r="HR18" s="93">
        <f t="shared" ca="1" si="99"/>
        <v>0</v>
      </c>
      <c r="HS18" s="93">
        <v>0</v>
      </c>
      <c r="HT18" s="93">
        <v>0</v>
      </c>
      <c r="HU18" s="93">
        <v>0</v>
      </c>
      <c r="HV18" s="93">
        <f t="shared" ca="1" si="100"/>
        <v>0</v>
      </c>
      <c r="HW18" s="93">
        <v>0</v>
      </c>
      <c r="HX18" s="93">
        <f t="shared" ca="1" si="101"/>
        <v>0</v>
      </c>
      <c r="HY18" s="93">
        <v>0</v>
      </c>
      <c r="HZ18" s="93">
        <f t="shared" ca="1" si="102"/>
        <v>0</v>
      </c>
      <c r="IA18" s="93">
        <v>0</v>
      </c>
      <c r="IB18" s="93">
        <f t="shared" ca="1" si="103"/>
        <v>0</v>
      </c>
      <c r="IC18" s="93">
        <v>0</v>
      </c>
      <c r="ID18" s="93">
        <f t="shared" ca="1" si="104"/>
        <v>0</v>
      </c>
      <c r="IE18" s="93">
        <v>0</v>
      </c>
      <c r="IF18" s="93">
        <f t="shared" ca="1" si="105"/>
        <v>0</v>
      </c>
      <c r="IG18" s="93">
        <v>0</v>
      </c>
      <c r="IH18" s="93">
        <f t="shared" ca="1" si="106"/>
        <v>0</v>
      </c>
      <c r="II18" s="93">
        <f t="shared" ca="1" si="30"/>
        <v>0</v>
      </c>
      <c r="IJ18" s="93">
        <f t="shared" ca="1" si="31"/>
        <v>224352431</v>
      </c>
      <c r="IK18" s="93">
        <v>0</v>
      </c>
      <c r="IL18" s="93">
        <f t="shared" ca="1" si="107"/>
        <v>0</v>
      </c>
      <c r="IM18" s="93">
        <v>0</v>
      </c>
      <c r="IN18" s="93">
        <f t="shared" ca="1" si="108"/>
        <v>0</v>
      </c>
      <c r="IO18" s="93">
        <v>0</v>
      </c>
      <c r="IP18" s="93">
        <f t="shared" ca="1" si="109"/>
        <v>0</v>
      </c>
      <c r="IQ18" s="93">
        <v>0</v>
      </c>
      <c r="IR18" s="93">
        <f t="shared" ca="1" si="110"/>
        <v>0</v>
      </c>
      <c r="IS18" s="93">
        <v>0</v>
      </c>
      <c r="IT18" s="93">
        <f t="shared" ca="1" si="111"/>
        <v>0</v>
      </c>
      <c r="IU18" s="93">
        <v>0</v>
      </c>
      <c r="IV18" s="93">
        <f t="shared" ca="1" si="112"/>
        <v>0</v>
      </c>
      <c r="IW18" s="93">
        <v>0</v>
      </c>
      <c r="IX18" s="93">
        <f t="shared" ca="1" si="113"/>
        <v>0</v>
      </c>
      <c r="IY18" s="93">
        <v>0</v>
      </c>
      <c r="IZ18" s="93">
        <f t="shared" ca="1" si="114"/>
        <v>0</v>
      </c>
      <c r="JA18" s="93">
        <v>0</v>
      </c>
      <c r="JB18" s="93">
        <f t="shared" ca="1" si="115"/>
        <v>0</v>
      </c>
      <c r="JC18" s="93">
        <v>0</v>
      </c>
      <c r="JD18" s="93">
        <f t="shared" ca="1" si="116"/>
        <v>0</v>
      </c>
      <c r="JE18" s="93">
        <v>0</v>
      </c>
      <c r="JF18" s="93">
        <f t="shared" ca="1" si="117"/>
        <v>0</v>
      </c>
      <c r="JG18" s="93">
        <v>0</v>
      </c>
      <c r="JH18" s="93">
        <f t="shared" ca="1" si="118"/>
        <v>0</v>
      </c>
      <c r="JI18" s="93">
        <v>0</v>
      </c>
      <c r="JJ18" s="93">
        <f t="shared" ca="1" si="119"/>
        <v>0</v>
      </c>
      <c r="JK18" s="93">
        <v>0</v>
      </c>
      <c r="JL18" s="93">
        <f t="shared" ca="1" si="120"/>
        <v>0</v>
      </c>
      <c r="JM18" s="93"/>
      <c r="JN18" s="93">
        <f t="shared" ca="1" si="120"/>
        <v>0</v>
      </c>
      <c r="JO18" s="93">
        <v>0</v>
      </c>
      <c r="JP18" s="93">
        <f t="shared" ca="1" si="120"/>
        <v>0</v>
      </c>
      <c r="JQ18" s="93">
        <v>0</v>
      </c>
      <c r="JR18" s="93">
        <f t="shared" ca="1" si="120"/>
        <v>0</v>
      </c>
      <c r="JS18" s="93">
        <v>0</v>
      </c>
      <c r="JT18" s="93">
        <f t="shared" ca="1" si="120"/>
        <v>0</v>
      </c>
      <c r="JU18" s="93">
        <f t="shared" ca="1" si="151"/>
        <v>0</v>
      </c>
      <c r="JV18" s="93">
        <v>0</v>
      </c>
      <c r="JW18" s="93">
        <f t="shared" ca="1" si="121"/>
        <v>0</v>
      </c>
      <c r="JX18" s="93">
        <v>0</v>
      </c>
      <c r="JY18" s="93">
        <f t="shared" ca="1" si="121"/>
        <v>0</v>
      </c>
      <c r="JZ18" s="93">
        <v>0</v>
      </c>
      <c r="KA18" s="93">
        <f t="shared" ca="1" si="122"/>
        <v>0</v>
      </c>
      <c r="KB18" s="93">
        <v>0</v>
      </c>
      <c r="KC18" s="93">
        <f t="shared" ca="1" si="123"/>
        <v>0</v>
      </c>
      <c r="KD18" s="93">
        <v>0</v>
      </c>
      <c r="KE18" s="93">
        <f t="shared" ca="1" si="124"/>
        <v>0</v>
      </c>
      <c r="KF18" s="93">
        <v>0</v>
      </c>
      <c r="KG18" s="93">
        <f t="shared" ca="1" si="125"/>
        <v>0</v>
      </c>
      <c r="KH18" s="93">
        <v>0</v>
      </c>
      <c r="KI18" s="93">
        <f t="shared" ca="1" si="126"/>
        <v>0</v>
      </c>
      <c r="KJ18" s="93">
        <v>0</v>
      </c>
      <c r="KK18" s="93">
        <f t="shared" ca="1" si="127"/>
        <v>0</v>
      </c>
      <c r="KL18" s="93">
        <f t="shared" ca="1" si="152"/>
        <v>0</v>
      </c>
      <c r="KM18" s="93">
        <v>0</v>
      </c>
      <c r="KN18" s="93">
        <f t="shared" ca="1" si="128"/>
        <v>0</v>
      </c>
      <c r="KO18" s="93">
        <v>0</v>
      </c>
      <c r="KP18" s="93">
        <f t="shared" ca="1" si="129"/>
        <v>0</v>
      </c>
      <c r="KQ18" s="93">
        <v>0</v>
      </c>
      <c r="KR18" s="93">
        <f t="shared" ca="1" si="130"/>
        <v>0</v>
      </c>
      <c r="KS18" s="93">
        <v>0</v>
      </c>
      <c r="KT18" s="93">
        <f t="shared" ca="1" si="131"/>
        <v>0</v>
      </c>
      <c r="KU18" s="93">
        <v>0</v>
      </c>
      <c r="KV18" s="93">
        <f t="shared" ca="1" si="132"/>
        <v>0</v>
      </c>
      <c r="KW18" s="93">
        <v>0</v>
      </c>
      <c r="KX18" s="93">
        <f t="shared" ca="1" si="133"/>
        <v>0</v>
      </c>
      <c r="KY18" s="93">
        <v>0</v>
      </c>
      <c r="KZ18" s="93">
        <f t="shared" ca="1" si="134"/>
        <v>0</v>
      </c>
      <c r="LA18" s="93">
        <v>0</v>
      </c>
      <c r="LB18" s="93">
        <f t="shared" ca="1" si="135"/>
        <v>0</v>
      </c>
      <c r="LC18" s="37">
        <f t="shared" ca="1" si="153"/>
        <v>0</v>
      </c>
      <c r="LD18" s="93"/>
      <c r="LE18" s="93">
        <f t="shared" ca="1" si="20"/>
        <v>224352431</v>
      </c>
      <c r="LF18" s="93">
        <f t="shared" si="154"/>
        <v>7</v>
      </c>
      <c r="LG18" s="93">
        <f t="shared" ca="1" si="136"/>
        <v>5586</v>
      </c>
      <c r="LH18" s="93">
        <f t="shared" si="155"/>
        <v>134</v>
      </c>
      <c r="LI18" s="93">
        <f t="shared" ca="1" si="137"/>
        <v>2875104</v>
      </c>
      <c r="LJ18" s="93">
        <f t="shared" si="156"/>
        <v>0</v>
      </c>
      <c r="LK18" s="93">
        <f t="shared" ca="1" si="138"/>
        <v>0</v>
      </c>
      <c r="LL18" s="93">
        <f t="shared" ca="1" si="139"/>
        <v>2880690</v>
      </c>
      <c r="LM18" s="93">
        <f t="shared" si="157"/>
        <v>134</v>
      </c>
      <c r="LN18" s="93">
        <f t="shared" ca="1" si="140"/>
        <v>138020</v>
      </c>
      <c r="LO18" s="93">
        <f t="shared" si="158"/>
        <v>7</v>
      </c>
      <c r="LP18" s="93">
        <f t="shared" ca="1" si="141"/>
        <v>518</v>
      </c>
      <c r="LQ18" s="93">
        <f t="shared" ca="1" si="159"/>
        <v>138538</v>
      </c>
      <c r="LR18" s="93">
        <f t="shared" si="142"/>
        <v>4</v>
      </c>
      <c r="LS18" s="93">
        <f t="shared" ca="1" si="143"/>
        <v>8588.4</v>
      </c>
      <c r="LT18" s="93">
        <f t="shared" si="144"/>
        <v>2</v>
      </c>
      <c r="LU18" s="93">
        <f t="shared" ca="1" si="145"/>
        <v>5934.36</v>
      </c>
      <c r="LV18" s="93">
        <f t="shared" si="146"/>
        <v>1</v>
      </c>
      <c r="LW18" s="93">
        <f t="shared" ca="1" si="147"/>
        <v>3459.84</v>
      </c>
      <c r="LX18" s="93">
        <v>638</v>
      </c>
      <c r="LY18" s="93">
        <f t="shared" ca="1" si="148"/>
        <v>1369849.8</v>
      </c>
      <c r="LZ18" s="93">
        <v>932</v>
      </c>
      <c r="MA18" s="93">
        <f t="shared" ca="1" si="148"/>
        <v>2765411.76</v>
      </c>
      <c r="MB18" s="93">
        <v>107</v>
      </c>
      <c r="MC18" s="93">
        <f t="shared" ca="1" si="148"/>
        <v>370202.88</v>
      </c>
      <c r="MD18" s="93">
        <f t="shared" ca="1" si="160"/>
        <v>4523447.04</v>
      </c>
      <c r="ME18" s="93"/>
      <c r="MF18" s="135">
        <f t="shared" ca="1" si="149"/>
        <v>231895106.03999999</v>
      </c>
      <c r="MH18" s="141"/>
      <c r="MI18" s="124">
        <f t="shared" ca="1" si="161"/>
        <v>231895106.03999999</v>
      </c>
      <c r="MK18" s="124"/>
    </row>
    <row r="19" spans="1:349" ht="30">
      <c r="A19" s="15" t="s">
        <v>199</v>
      </c>
      <c r="B19" s="175" t="s">
        <v>990</v>
      </c>
      <c r="C19" s="171">
        <v>442</v>
      </c>
      <c r="D19" s="93">
        <f t="shared" ca="1" si="33"/>
        <v>18110950</v>
      </c>
      <c r="E19" s="93">
        <v>0</v>
      </c>
      <c r="F19" s="93">
        <f t="shared" ca="1" si="34"/>
        <v>0</v>
      </c>
      <c r="G19" s="93">
        <v>34</v>
      </c>
      <c r="H19" s="93">
        <f t="shared" ca="1" si="35"/>
        <v>45360216</v>
      </c>
      <c r="I19" s="93">
        <v>485</v>
      </c>
      <c r="J19" s="93">
        <f t="shared" ca="1" si="36"/>
        <v>24950825</v>
      </c>
      <c r="K19" s="93">
        <v>0</v>
      </c>
      <c r="L19" s="93">
        <f t="shared" ca="1" si="37"/>
        <v>0</v>
      </c>
      <c r="M19" s="93">
        <v>50</v>
      </c>
      <c r="N19" s="93">
        <f t="shared" ca="1" si="38"/>
        <v>83720450</v>
      </c>
      <c r="O19" s="93">
        <v>76</v>
      </c>
      <c r="P19" s="93">
        <f t="shared" ca="1" si="39"/>
        <v>4180380</v>
      </c>
      <c r="Q19" s="93">
        <v>0</v>
      </c>
      <c r="R19" s="93">
        <f t="shared" ca="1" si="40"/>
        <v>0</v>
      </c>
      <c r="S19" s="93">
        <v>16</v>
      </c>
      <c r="T19" s="93">
        <f t="shared" ca="1" si="41"/>
        <v>28641696</v>
      </c>
      <c r="U19" s="93">
        <v>175</v>
      </c>
      <c r="V19" s="93">
        <f t="shared" ca="1" si="42"/>
        <v>2443175</v>
      </c>
      <c r="W19" s="93">
        <v>0</v>
      </c>
      <c r="X19" s="93">
        <f t="shared" ca="1" si="43"/>
        <v>0</v>
      </c>
      <c r="Y19" s="93">
        <v>0</v>
      </c>
      <c r="Z19" s="93">
        <f t="shared" ca="1" si="44"/>
        <v>0</v>
      </c>
      <c r="AA19" s="93">
        <v>0</v>
      </c>
      <c r="AB19" s="93">
        <f t="shared" ca="1" si="45"/>
        <v>0</v>
      </c>
      <c r="AC19" s="93">
        <v>10</v>
      </c>
      <c r="AD19" s="93">
        <f t="shared" ca="1" si="45"/>
        <v>4537140</v>
      </c>
      <c r="AE19" s="93">
        <v>0</v>
      </c>
      <c r="AF19" s="93">
        <f t="shared" ca="1" si="45"/>
        <v>0</v>
      </c>
      <c r="AG19" s="93">
        <v>127</v>
      </c>
      <c r="AH19" s="93">
        <f t="shared" ca="1" si="45"/>
        <v>147828</v>
      </c>
      <c r="AI19" s="93">
        <v>0</v>
      </c>
      <c r="AJ19" s="93">
        <f t="shared" ca="1" si="45"/>
        <v>0</v>
      </c>
      <c r="AK19" s="93">
        <v>6</v>
      </c>
      <c r="AL19" s="93">
        <f t="shared" ca="1" si="45"/>
        <v>227040</v>
      </c>
      <c r="AM19" s="93">
        <v>370</v>
      </c>
      <c r="AN19" s="93">
        <f t="shared" ca="1" si="45"/>
        <v>1757130</v>
      </c>
      <c r="AO19" s="93">
        <v>0</v>
      </c>
      <c r="AP19" s="93">
        <f t="shared" ca="1" si="45"/>
        <v>0</v>
      </c>
      <c r="AQ19" s="93">
        <v>10</v>
      </c>
      <c r="AR19" s="93">
        <f t="shared" ca="1" si="45"/>
        <v>1543530</v>
      </c>
      <c r="AS19" s="93">
        <v>52</v>
      </c>
      <c r="AT19" s="93">
        <f t="shared" ca="1" si="45"/>
        <v>493532</v>
      </c>
      <c r="AU19" s="93">
        <v>0</v>
      </c>
      <c r="AV19" s="93">
        <f t="shared" ca="1" si="45"/>
        <v>0</v>
      </c>
      <c r="AW19" s="93">
        <v>1</v>
      </c>
      <c r="AX19" s="93">
        <f t="shared" ca="1" si="45"/>
        <v>308434</v>
      </c>
      <c r="AY19" s="93">
        <f t="shared" ca="1" si="23"/>
        <v>216422326</v>
      </c>
      <c r="AZ19" s="93">
        <v>0</v>
      </c>
      <c r="BA19" s="93">
        <f t="shared" ca="1" si="46"/>
        <v>0</v>
      </c>
      <c r="BB19" s="93">
        <v>0</v>
      </c>
      <c r="BC19" s="93">
        <f t="shared" ca="1" si="47"/>
        <v>0</v>
      </c>
      <c r="BD19" s="93">
        <v>0</v>
      </c>
      <c r="BE19" s="93">
        <f t="shared" ca="1" si="48"/>
        <v>0</v>
      </c>
      <c r="BF19" s="93">
        <v>60</v>
      </c>
      <c r="BG19" s="93">
        <f t="shared" ca="1" si="49"/>
        <v>3710280</v>
      </c>
      <c r="BH19" s="93">
        <v>0</v>
      </c>
      <c r="BI19" s="93">
        <f t="shared" ca="1" si="50"/>
        <v>0</v>
      </c>
      <c r="BJ19" s="93">
        <v>0</v>
      </c>
      <c r="BK19" s="93">
        <f t="shared" ca="1" si="51"/>
        <v>0</v>
      </c>
      <c r="BL19" s="93">
        <v>36</v>
      </c>
      <c r="BM19" s="93">
        <f t="shared" ca="1" si="52"/>
        <v>2373552</v>
      </c>
      <c r="BN19" s="93">
        <v>0</v>
      </c>
      <c r="BO19" s="93">
        <f t="shared" ca="1" si="53"/>
        <v>0</v>
      </c>
      <c r="BP19" s="93">
        <v>0</v>
      </c>
      <c r="BQ19" s="93">
        <f t="shared" ca="1" si="54"/>
        <v>0</v>
      </c>
      <c r="BR19" s="93">
        <v>0</v>
      </c>
      <c r="BS19" s="93">
        <f t="shared" ca="1" si="55"/>
        <v>0</v>
      </c>
      <c r="BT19" s="93">
        <v>0</v>
      </c>
      <c r="BU19" s="93">
        <v>0</v>
      </c>
      <c r="BV19" s="93">
        <v>0</v>
      </c>
      <c r="BW19" s="93">
        <f t="shared" ca="1" si="56"/>
        <v>0</v>
      </c>
      <c r="BX19" s="93">
        <v>0</v>
      </c>
      <c r="BY19" s="93">
        <f t="shared" ca="1" si="57"/>
        <v>0</v>
      </c>
      <c r="BZ19" s="93">
        <v>0</v>
      </c>
      <c r="CA19" s="93">
        <f t="shared" ca="1" si="58"/>
        <v>0</v>
      </c>
      <c r="CB19" s="93">
        <v>0</v>
      </c>
      <c r="CC19" s="93">
        <f t="shared" ca="1" si="59"/>
        <v>0</v>
      </c>
      <c r="CD19" s="93">
        <v>0</v>
      </c>
      <c r="CE19" s="93">
        <v>0</v>
      </c>
      <c r="CF19" s="93">
        <v>0</v>
      </c>
      <c r="CG19" s="93">
        <v>0</v>
      </c>
      <c r="CH19" s="93">
        <v>0</v>
      </c>
      <c r="CI19" s="93">
        <f t="shared" ca="1" si="60"/>
        <v>0</v>
      </c>
      <c r="CJ19" s="93">
        <v>0</v>
      </c>
      <c r="CK19" s="93">
        <v>0</v>
      </c>
      <c r="CL19" s="93">
        <v>0</v>
      </c>
      <c r="CM19" s="93">
        <f t="shared" ca="1" si="61"/>
        <v>0</v>
      </c>
      <c r="CN19" s="93">
        <v>60</v>
      </c>
      <c r="CO19" s="93">
        <f t="shared" ca="1" si="62"/>
        <v>327720</v>
      </c>
      <c r="CP19" s="93">
        <v>0</v>
      </c>
      <c r="CQ19" s="93">
        <f t="shared" ca="1" si="63"/>
        <v>0</v>
      </c>
      <c r="CR19" s="93">
        <v>0</v>
      </c>
      <c r="CS19" s="93">
        <f t="shared" ca="1" si="64"/>
        <v>0</v>
      </c>
      <c r="CT19" s="93">
        <v>25</v>
      </c>
      <c r="CU19" s="93">
        <f t="shared" ca="1" si="65"/>
        <v>272850</v>
      </c>
      <c r="CV19" s="93">
        <v>0</v>
      </c>
      <c r="CW19" s="93">
        <f t="shared" ca="1" si="66"/>
        <v>0</v>
      </c>
      <c r="CX19" s="93">
        <v>0</v>
      </c>
      <c r="CY19" s="93">
        <f t="shared" ca="1" si="67"/>
        <v>0</v>
      </c>
      <c r="CZ19" s="93">
        <f t="shared" ca="1" si="24"/>
        <v>6684402</v>
      </c>
      <c r="DA19" s="117">
        <v>0</v>
      </c>
      <c r="DB19" s="93">
        <f t="shared" ca="1" si="67"/>
        <v>0</v>
      </c>
      <c r="DC19" s="118">
        <v>0</v>
      </c>
      <c r="DD19" s="118">
        <v>0</v>
      </c>
      <c r="DE19" s="117">
        <v>0</v>
      </c>
      <c r="DF19" s="118">
        <v>0</v>
      </c>
      <c r="DG19" s="117">
        <v>0</v>
      </c>
      <c r="DH19" s="93">
        <f t="shared" ca="1" si="68"/>
        <v>0</v>
      </c>
      <c r="DI19" s="118">
        <v>0</v>
      </c>
      <c r="DJ19" s="93">
        <f t="shared" ca="1" si="69"/>
        <v>0</v>
      </c>
      <c r="DK19" s="117">
        <v>0</v>
      </c>
      <c r="DL19" s="118">
        <v>0</v>
      </c>
      <c r="DM19" s="117">
        <v>0</v>
      </c>
      <c r="DN19" s="118">
        <v>0</v>
      </c>
      <c r="DO19" s="118">
        <v>0</v>
      </c>
      <c r="DP19" s="118">
        <v>0</v>
      </c>
      <c r="DQ19" s="117">
        <v>0</v>
      </c>
      <c r="DR19" s="119">
        <v>0</v>
      </c>
      <c r="DS19" s="117">
        <v>0</v>
      </c>
      <c r="DT19" s="93">
        <f t="shared" ca="1" si="70"/>
        <v>0</v>
      </c>
      <c r="DU19" s="118">
        <v>0</v>
      </c>
      <c r="DV19" s="118">
        <v>0</v>
      </c>
      <c r="DW19" s="117">
        <v>0</v>
      </c>
      <c r="DX19" s="118">
        <v>0</v>
      </c>
      <c r="DY19" s="117">
        <v>0</v>
      </c>
      <c r="DZ19" s="93">
        <f t="shared" ca="1" si="25"/>
        <v>0</v>
      </c>
      <c r="EA19" s="118">
        <v>0</v>
      </c>
      <c r="EB19" s="118">
        <v>0</v>
      </c>
      <c r="EC19" s="117">
        <v>0</v>
      </c>
      <c r="ED19" s="93">
        <f t="shared" ca="1" si="71"/>
        <v>0</v>
      </c>
      <c r="EE19" s="93">
        <f t="shared" ca="1" si="26"/>
        <v>0</v>
      </c>
      <c r="EF19" s="93">
        <v>0</v>
      </c>
      <c r="EG19" s="93">
        <f t="shared" ca="1" si="72"/>
        <v>0</v>
      </c>
      <c r="EH19" s="93">
        <v>0</v>
      </c>
      <c r="EI19" s="93">
        <v>0</v>
      </c>
      <c r="EJ19" s="93">
        <v>0</v>
      </c>
      <c r="EK19" s="93">
        <v>0</v>
      </c>
      <c r="EL19" s="93">
        <v>0</v>
      </c>
      <c r="EM19" s="93">
        <f t="shared" ca="1" si="73"/>
        <v>0</v>
      </c>
      <c r="EN19" s="93">
        <v>0</v>
      </c>
      <c r="EO19" s="93">
        <v>0</v>
      </c>
      <c r="EP19" s="93">
        <v>0</v>
      </c>
      <c r="EQ19" s="93">
        <v>0</v>
      </c>
      <c r="ER19" s="93">
        <v>0</v>
      </c>
      <c r="ES19" s="93">
        <v>0</v>
      </c>
      <c r="ET19" s="93">
        <v>0</v>
      </c>
      <c r="EU19" s="93">
        <v>0</v>
      </c>
      <c r="EV19" s="93">
        <v>0</v>
      </c>
      <c r="EW19" s="93">
        <v>0</v>
      </c>
      <c r="EX19" s="93">
        <v>0</v>
      </c>
      <c r="EY19" s="93">
        <f t="shared" ca="1" si="74"/>
        <v>0</v>
      </c>
      <c r="EZ19" s="93">
        <v>0</v>
      </c>
      <c r="FA19" s="93">
        <v>0</v>
      </c>
      <c r="FB19" s="93">
        <v>0</v>
      </c>
      <c r="FC19" s="93">
        <v>0</v>
      </c>
      <c r="FD19" s="93">
        <v>0</v>
      </c>
      <c r="FE19" s="93">
        <f t="shared" ca="1" si="75"/>
        <v>0</v>
      </c>
      <c r="FF19" s="93">
        <v>0</v>
      </c>
      <c r="FG19" s="93">
        <v>0</v>
      </c>
      <c r="FH19" s="93">
        <v>0</v>
      </c>
      <c r="FI19" s="93">
        <f t="shared" ca="1" si="76"/>
        <v>0</v>
      </c>
      <c r="FJ19" s="93">
        <f t="shared" ca="1" si="150"/>
        <v>0</v>
      </c>
      <c r="FK19" s="93">
        <v>5</v>
      </c>
      <c r="FL19" s="93">
        <f t="shared" ca="1" si="77"/>
        <v>512185</v>
      </c>
      <c r="FM19" s="93">
        <v>0</v>
      </c>
      <c r="FN19" s="93">
        <f t="shared" ca="1" si="78"/>
        <v>0</v>
      </c>
      <c r="FO19" s="93">
        <v>0</v>
      </c>
      <c r="FP19" s="93">
        <f t="shared" ca="1" si="79"/>
        <v>0</v>
      </c>
      <c r="FQ19" s="93">
        <v>15</v>
      </c>
      <c r="FR19" s="93">
        <f t="shared" ca="1" si="80"/>
        <v>1929195</v>
      </c>
      <c r="FS19" s="93">
        <v>0</v>
      </c>
      <c r="FT19" s="93">
        <f t="shared" ca="1" si="81"/>
        <v>0</v>
      </c>
      <c r="FU19" s="93">
        <v>0</v>
      </c>
      <c r="FV19" s="93">
        <f t="shared" ca="1" si="82"/>
        <v>0</v>
      </c>
      <c r="FW19" s="93">
        <v>3</v>
      </c>
      <c r="FX19" s="93">
        <f t="shared" ca="1" si="83"/>
        <v>412539</v>
      </c>
      <c r="FY19" s="93">
        <v>0</v>
      </c>
      <c r="FZ19" s="93">
        <v>0</v>
      </c>
      <c r="GA19" s="93">
        <v>0</v>
      </c>
      <c r="GB19" s="93">
        <f t="shared" ca="1" si="84"/>
        <v>0</v>
      </c>
      <c r="GC19" s="93">
        <v>0</v>
      </c>
      <c r="GD19" s="93">
        <f t="shared" ca="1" si="85"/>
        <v>0</v>
      </c>
      <c r="GE19" s="93">
        <v>0</v>
      </c>
      <c r="GF19" s="93">
        <v>0</v>
      </c>
      <c r="GG19" s="93">
        <v>0</v>
      </c>
      <c r="GH19" s="93">
        <v>0</v>
      </c>
      <c r="GI19" s="93">
        <v>0</v>
      </c>
      <c r="GJ19" s="93">
        <f t="shared" ca="1" si="86"/>
        <v>0</v>
      </c>
      <c r="GK19" s="93">
        <v>0</v>
      </c>
      <c r="GL19" s="93">
        <v>0</v>
      </c>
      <c r="GM19" s="93">
        <v>0</v>
      </c>
      <c r="GN19" s="93">
        <f t="shared" ca="1" si="87"/>
        <v>0</v>
      </c>
      <c r="GO19" s="93">
        <f t="shared" ca="1" si="17"/>
        <v>2853919</v>
      </c>
      <c r="GP19" s="93">
        <f t="shared" ca="1" si="18"/>
        <v>2853919</v>
      </c>
      <c r="GQ19" s="93">
        <v>0</v>
      </c>
      <c r="GR19" s="93">
        <f t="shared" ca="1" si="88"/>
        <v>0</v>
      </c>
      <c r="GS19" s="93">
        <v>0</v>
      </c>
      <c r="GT19" s="93">
        <f t="shared" ca="1" si="89"/>
        <v>0</v>
      </c>
      <c r="GU19" s="93">
        <v>0</v>
      </c>
      <c r="GV19" s="93">
        <f t="shared" ca="1" si="90"/>
        <v>0</v>
      </c>
      <c r="GW19" s="93">
        <f t="shared" ca="1" si="28"/>
        <v>0</v>
      </c>
      <c r="GX19" s="117">
        <v>3</v>
      </c>
      <c r="GY19" s="93">
        <f t="shared" ca="1" si="91"/>
        <v>238023</v>
      </c>
      <c r="GZ19" s="93">
        <v>0</v>
      </c>
      <c r="HA19" s="93">
        <f t="shared" ca="1" si="92"/>
        <v>0</v>
      </c>
      <c r="HB19" s="93">
        <v>9</v>
      </c>
      <c r="HC19" s="93">
        <f t="shared" ca="1" si="93"/>
        <v>892593</v>
      </c>
      <c r="HD19" s="93">
        <v>2</v>
      </c>
      <c r="HE19" s="93">
        <f t="shared" ca="1" si="94"/>
        <v>147348</v>
      </c>
      <c r="HF19" s="93">
        <v>0</v>
      </c>
      <c r="HG19" s="93">
        <f t="shared" ca="1" si="95"/>
        <v>0</v>
      </c>
      <c r="HH19" s="93">
        <v>2</v>
      </c>
      <c r="HI19" s="93">
        <f t="shared" ca="1" si="96"/>
        <v>184186</v>
      </c>
      <c r="HJ19" s="93">
        <v>2</v>
      </c>
      <c r="HK19" s="93">
        <f t="shared" ca="1" si="97"/>
        <v>181352</v>
      </c>
      <c r="HL19" s="93">
        <v>0</v>
      </c>
      <c r="HM19" s="93">
        <f t="shared" ca="1" si="98"/>
        <v>0</v>
      </c>
      <c r="HN19" s="93">
        <v>1</v>
      </c>
      <c r="HO19" s="93">
        <f t="shared" ca="1" si="98"/>
        <v>113345</v>
      </c>
      <c r="HP19" s="93">
        <f t="shared" ca="1" si="29"/>
        <v>1756847</v>
      </c>
      <c r="HQ19" s="93">
        <v>4</v>
      </c>
      <c r="HR19" s="93">
        <f t="shared" ca="1" si="99"/>
        <v>7680</v>
      </c>
      <c r="HS19" s="93">
        <v>0</v>
      </c>
      <c r="HT19" s="93">
        <v>0</v>
      </c>
      <c r="HU19" s="93">
        <v>1</v>
      </c>
      <c r="HV19" s="93">
        <f t="shared" ca="1" si="100"/>
        <v>2400</v>
      </c>
      <c r="HW19" s="93">
        <v>2</v>
      </c>
      <c r="HX19" s="93">
        <f t="shared" ca="1" si="101"/>
        <v>5934</v>
      </c>
      <c r="HY19" s="93">
        <v>0</v>
      </c>
      <c r="HZ19" s="93">
        <f t="shared" ca="1" si="102"/>
        <v>0</v>
      </c>
      <c r="IA19" s="93">
        <v>0</v>
      </c>
      <c r="IB19" s="93">
        <f t="shared" ca="1" si="103"/>
        <v>0</v>
      </c>
      <c r="IC19" s="93">
        <v>0</v>
      </c>
      <c r="ID19" s="93">
        <f t="shared" ca="1" si="104"/>
        <v>0</v>
      </c>
      <c r="IE19" s="93">
        <v>0</v>
      </c>
      <c r="IF19" s="93">
        <f t="shared" ca="1" si="105"/>
        <v>0</v>
      </c>
      <c r="IG19" s="93">
        <v>0</v>
      </c>
      <c r="IH19" s="93">
        <f t="shared" ca="1" si="106"/>
        <v>0</v>
      </c>
      <c r="II19" s="93">
        <f t="shared" ca="1" si="30"/>
        <v>16014</v>
      </c>
      <c r="IJ19" s="93">
        <f t="shared" ca="1" si="31"/>
        <v>227733508</v>
      </c>
      <c r="IK19" s="93">
        <v>0</v>
      </c>
      <c r="IL19" s="93">
        <f t="shared" ca="1" si="107"/>
        <v>0</v>
      </c>
      <c r="IM19" s="93">
        <v>0</v>
      </c>
      <c r="IN19" s="93">
        <f t="shared" ca="1" si="108"/>
        <v>0</v>
      </c>
      <c r="IO19" s="93">
        <v>0</v>
      </c>
      <c r="IP19" s="93">
        <f t="shared" ca="1" si="109"/>
        <v>0</v>
      </c>
      <c r="IQ19" s="93">
        <v>0</v>
      </c>
      <c r="IR19" s="93">
        <f t="shared" ca="1" si="110"/>
        <v>0</v>
      </c>
      <c r="IS19" s="93">
        <v>0</v>
      </c>
      <c r="IT19" s="93">
        <f t="shared" ca="1" si="111"/>
        <v>0</v>
      </c>
      <c r="IU19" s="93">
        <v>0</v>
      </c>
      <c r="IV19" s="93">
        <f t="shared" ca="1" si="112"/>
        <v>0</v>
      </c>
      <c r="IW19" s="93">
        <v>0</v>
      </c>
      <c r="IX19" s="93">
        <f t="shared" ca="1" si="113"/>
        <v>0</v>
      </c>
      <c r="IY19" s="93">
        <v>5</v>
      </c>
      <c r="IZ19" s="93">
        <f t="shared" ca="1" si="114"/>
        <v>162990</v>
      </c>
      <c r="JA19" s="93">
        <v>0</v>
      </c>
      <c r="JB19" s="93">
        <f t="shared" ca="1" si="115"/>
        <v>0</v>
      </c>
      <c r="JC19" s="93">
        <v>0</v>
      </c>
      <c r="JD19" s="93">
        <f t="shared" ca="1" si="116"/>
        <v>0</v>
      </c>
      <c r="JE19" s="93">
        <v>0</v>
      </c>
      <c r="JF19" s="93">
        <f t="shared" ca="1" si="117"/>
        <v>0</v>
      </c>
      <c r="JG19" s="93">
        <v>0</v>
      </c>
      <c r="JH19" s="93">
        <f t="shared" ca="1" si="118"/>
        <v>0</v>
      </c>
      <c r="JI19" s="93">
        <v>1</v>
      </c>
      <c r="JJ19" s="93">
        <f t="shared" ca="1" si="119"/>
        <v>1551700</v>
      </c>
      <c r="JK19" s="93">
        <v>3</v>
      </c>
      <c r="JL19" s="93">
        <f t="shared" ca="1" si="120"/>
        <v>165201</v>
      </c>
      <c r="JM19" s="93"/>
      <c r="JN19" s="93">
        <f t="shared" ca="1" si="120"/>
        <v>0</v>
      </c>
      <c r="JO19" s="93">
        <v>0</v>
      </c>
      <c r="JP19" s="93">
        <f t="shared" ca="1" si="120"/>
        <v>0</v>
      </c>
      <c r="JQ19" s="93">
        <v>0</v>
      </c>
      <c r="JR19" s="93">
        <f t="shared" ca="1" si="120"/>
        <v>0</v>
      </c>
      <c r="JS19" s="93">
        <v>0</v>
      </c>
      <c r="JT19" s="93">
        <f t="shared" ca="1" si="120"/>
        <v>0</v>
      </c>
      <c r="JU19" s="93">
        <f t="shared" ca="1" si="151"/>
        <v>1879891</v>
      </c>
      <c r="JV19" s="93">
        <v>0</v>
      </c>
      <c r="JW19" s="93">
        <f t="shared" ca="1" si="121"/>
        <v>0</v>
      </c>
      <c r="JX19" s="93">
        <v>0</v>
      </c>
      <c r="JY19" s="93">
        <f t="shared" ca="1" si="121"/>
        <v>0</v>
      </c>
      <c r="JZ19" s="93">
        <v>0</v>
      </c>
      <c r="KA19" s="93">
        <f t="shared" ca="1" si="122"/>
        <v>0</v>
      </c>
      <c r="KB19" s="93">
        <v>0</v>
      </c>
      <c r="KC19" s="93">
        <f t="shared" ca="1" si="123"/>
        <v>0</v>
      </c>
      <c r="KD19" s="93">
        <v>0</v>
      </c>
      <c r="KE19" s="93">
        <f t="shared" ca="1" si="124"/>
        <v>0</v>
      </c>
      <c r="KF19" s="93">
        <v>0</v>
      </c>
      <c r="KG19" s="93">
        <f t="shared" ca="1" si="125"/>
        <v>0</v>
      </c>
      <c r="KH19" s="93">
        <v>0</v>
      </c>
      <c r="KI19" s="93">
        <f t="shared" ca="1" si="126"/>
        <v>0</v>
      </c>
      <c r="KJ19" s="93">
        <v>0</v>
      </c>
      <c r="KK19" s="93">
        <f t="shared" ca="1" si="127"/>
        <v>0</v>
      </c>
      <c r="KL19" s="93">
        <f t="shared" ca="1" si="152"/>
        <v>0</v>
      </c>
      <c r="KM19" s="93">
        <v>0</v>
      </c>
      <c r="KN19" s="93">
        <f t="shared" ca="1" si="128"/>
        <v>0</v>
      </c>
      <c r="KO19" s="93">
        <v>0</v>
      </c>
      <c r="KP19" s="93">
        <f t="shared" ca="1" si="129"/>
        <v>0</v>
      </c>
      <c r="KQ19" s="93">
        <v>0</v>
      </c>
      <c r="KR19" s="93">
        <f t="shared" ca="1" si="130"/>
        <v>0</v>
      </c>
      <c r="KS19" s="93">
        <v>0</v>
      </c>
      <c r="KT19" s="93">
        <f t="shared" ca="1" si="131"/>
        <v>0</v>
      </c>
      <c r="KU19" s="93">
        <v>0</v>
      </c>
      <c r="KV19" s="93">
        <f t="shared" ca="1" si="132"/>
        <v>0</v>
      </c>
      <c r="KW19" s="93">
        <v>0</v>
      </c>
      <c r="KX19" s="93">
        <f t="shared" ca="1" si="133"/>
        <v>0</v>
      </c>
      <c r="KY19" s="93">
        <v>0</v>
      </c>
      <c r="KZ19" s="93">
        <f t="shared" ca="1" si="134"/>
        <v>0</v>
      </c>
      <c r="LA19" s="93">
        <v>0</v>
      </c>
      <c r="LB19" s="93">
        <f t="shared" ca="1" si="135"/>
        <v>0</v>
      </c>
      <c r="LC19" s="37">
        <f t="shared" ca="1" si="153"/>
        <v>0</v>
      </c>
      <c r="LD19" s="93"/>
      <c r="LE19" s="93">
        <f t="shared" ca="1" si="20"/>
        <v>229613399</v>
      </c>
      <c r="LF19" s="93">
        <f t="shared" si="154"/>
        <v>1156</v>
      </c>
      <c r="LG19" s="93">
        <f t="shared" ca="1" si="136"/>
        <v>922488</v>
      </c>
      <c r="LH19" s="93">
        <f t="shared" si="155"/>
        <v>101</v>
      </c>
      <c r="LI19" s="93">
        <f t="shared" ca="1" si="137"/>
        <v>2167056</v>
      </c>
      <c r="LJ19" s="93">
        <f t="shared" si="156"/>
        <v>0</v>
      </c>
      <c r="LK19" s="93">
        <f t="shared" ca="1" si="138"/>
        <v>0</v>
      </c>
      <c r="LL19" s="93">
        <f t="shared" ca="1" si="139"/>
        <v>3089544</v>
      </c>
      <c r="LM19" s="93">
        <f t="shared" si="157"/>
        <v>101</v>
      </c>
      <c r="LN19" s="93">
        <f t="shared" ca="1" si="140"/>
        <v>104030</v>
      </c>
      <c r="LO19" s="93">
        <f t="shared" si="158"/>
        <v>1156</v>
      </c>
      <c r="LP19" s="93">
        <f t="shared" ca="1" si="141"/>
        <v>85544</v>
      </c>
      <c r="LQ19" s="93">
        <f t="shared" ca="1" si="159"/>
        <v>189574</v>
      </c>
      <c r="LR19" s="93">
        <f t="shared" si="142"/>
        <v>464</v>
      </c>
      <c r="LS19" s="93">
        <f t="shared" ca="1" si="143"/>
        <v>996254.39999999991</v>
      </c>
      <c r="LT19" s="93">
        <f t="shared" si="144"/>
        <v>574</v>
      </c>
      <c r="LU19" s="93">
        <f t="shared" ca="1" si="145"/>
        <v>1703161.3199999998</v>
      </c>
      <c r="LV19" s="93">
        <f t="shared" si="146"/>
        <v>118</v>
      </c>
      <c r="LW19" s="93">
        <f t="shared" ca="1" si="147"/>
        <v>408261.12</v>
      </c>
      <c r="LX19" s="93">
        <v>406</v>
      </c>
      <c r="LY19" s="93">
        <f t="shared" ca="1" si="148"/>
        <v>871722.6</v>
      </c>
      <c r="LZ19" s="93">
        <v>502</v>
      </c>
      <c r="MA19" s="93">
        <f t="shared" ca="1" si="148"/>
        <v>1489524.3599999999</v>
      </c>
      <c r="MB19" s="93">
        <v>109</v>
      </c>
      <c r="MC19" s="93">
        <f t="shared" ca="1" si="148"/>
        <v>377122.56</v>
      </c>
      <c r="MD19" s="93">
        <f t="shared" ca="1" si="160"/>
        <v>5846046.3599999994</v>
      </c>
      <c r="ME19" s="93"/>
      <c r="MF19" s="135">
        <f t="shared" ca="1" si="149"/>
        <v>238738563.36000001</v>
      </c>
      <c r="MI19" s="124">
        <f t="shared" ca="1" si="161"/>
        <v>238738563.36000001</v>
      </c>
      <c r="MK19" s="124"/>
    </row>
    <row r="20" spans="1:349" ht="30">
      <c r="A20" s="15" t="s">
        <v>200</v>
      </c>
      <c r="B20" s="175" t="s">
        <v>991</v>
      </c>
      <c r="C20" s="171">
        <v>635</v>
      </c>
      <c r="D20" s="93">
        <f t="shared" ca="1" si="33"/>
        <v>26019125</v>
      </c>
      <c r="E20" s="93">
        <v>0</v>
      </c>
      <c r="F20" s="93">
        <f t="shared" ca="1" si="34"/>
        <v>0</v>
      </c>
      <c r="G20" s="93">
        <v>28</v>
      </c>
      <c r="H20" s="93">
        <f t="shared" ca="1" si="35"/>
        <v>37355472</v>
      </c>
      <c r="I20" s="93">
        <v>860</v>
      </c>
      <c r="J20" s="93">
        <f t="shared" ca="1" si="36"/>
        <v>44242700</v>
      </c>
      <c r="K20" s="93">
        <v>0</v>
      </c>
      <c r="L20" s="93">
        <f t="shared" ca="1" si="37"/>
        <v>0</v>
      </c>
      <c r="M20" s="93">
        <v>49</v>
      </c>
      <c r="N20" s="93">
        <f t="shared" ca="1" si="38"/>
        <v>82046041</v>
      </c>
      <c r="O20" s="93">
        <v>137</v>
      </c>
      <c r="P20" s="93">
        <f t="shared" ca="1" si="39"/>
        <v>7535685</v>
      </c>
      <c r="Q20" s="93">
        <v>0</v>
      </c>
      <c r="R20" s="93">
        <f t="shared" ca="1" si="40"/>
        <v>0</v>
      </c>
      <c r="S20" s="93">
        <v>8</v>
      </c>
      <c r="T20" s="93">
        <f t="shared" ca="1" si="41"/>
        <v>14320848</v>
      </c>
      <c r="U20" s="93">
        <v>25</v>
      </c>
      <c r="V20" s="93">
        <f t="shared" ca="1" si="42"/>
        <v>349025</v>
      </c>
      <c r="W20" s="93">
        <v>0</v>
      </c>
      <c r="X20" s="93">
        <f t="shared" ca="1" si="43"/>
        <v>0</v>
      </c>
      <c r="Y20" s="93">
        <v>0</v>
      </c>
      <c r="Z20" s="93">
        <f t="shared" ca="1" si="44"/>
        <v>0</v>
      </c>
      <c r="AA20" s="93">
        <v>0</v>
      </c>
      <c r="AB20" s="93">
        <f t="shared" ca="1" si="45"/>
        <v>0</v>
      </c>
      <c r="AC20" s="93">
        <v>5</v>
      </c>
      <c r="AD20" s="93">
        <f t="shared" ca="1" si="45"/>
        <v>2268570</v>
      </c>
      <c r="AE20" s="93">
        <v>0</v>
      </c>
      <c r="AF20" s="93">
        <f t="shared" ca="1" si="45"/>
        <v>0</v>
      </c>
      <c r="AG20" s="93">
        <v>422</v>
      </c>
      <c r="AH20" s="93">
        <f t="shared" ca="1" si="45"/>
        <v>491208</v>
      </c>
      <c r="AI20" s="93">
        <v>0</v>
      </c>
      <c r="AJ20" s="93">
        <f t="shared" ca="1" si="45"/>
        <v>0</v>
      </c>
      <c r="AK20" s="93">
        <v>0</v>
      </c>
      <c r="AL20" s="93">
        <f t="shared" ca="1" si="45"/>
        <v>0</v>
      </c>
      <c r="AM20" s="93">
        <v>648</v>
      </c>
      <c r="AN20" s="93">
        <f t="shared" ca="1" si="45"/>
        <v>3077352</v>
      </c>
      <c r="AO20" s="93">
        <v>0</v>
      </c>
      <c r="AP20" s="93">
        <f t="shared" ca="1" si="45"/>
        <v>0</v>
      </c>
      <c r="AQ20" s="93">
        <v>0</v>
      </c>
      <c r="AR20" s="93">
        <f t="shared" ca="1" si="45"/>
        <v>0</v>
      </c>
      <c r="AS20" s="93">
        <v>25</v>
      </c>
      <c r="AT20" s="93">
        <f t="shared" ca="1" si="45"/>
        <v>237275</v>
      </c>
      <c r="AU20" s="93">
        <v>0</v>
      </c>
      <c r="AV20" s="93">
        <f t="shared" ca="1" si="45"/>
        <v>0</v>
      </c>
      <c r="AW20" s="93">
        <v>0</v>
      </c>
      <c r="AX20" s="93">
        <f t="shared" ca="1" si="45"/>
        <v>0</v>
      </c>
      <c r="AY20" s="93">
        <f t="shared" ca="1" si="23"/>
        <v>217943301</v>
      </c>
      <c r="AZ20" s="93">
        <v>0</v>
      </c>
      <c r="BA20" s="93">
        <f t="shared" ca="1" si="46"/>
        <v>0</v>
      </c>
      <c r="BB20" s="93">
        <v>0</v>
      </c>
      <c r="BC20" s="93">
        <f t="shared" ca="1" si="47"/>
        <v>0</v>
      </c>
      <c r="BD20" s="93">
        <v>0</v>
      </c>
      <c r="BE20" s="93">
        <f t="shared" ca="1" si="48"/>
        <v>0</v>
      </c>
      <c r="BF20" s="93">
        <v>0</v>
      </c>
      <c r="BG20" s="93">
        <f t="shared" ca="1" si="49"/>
        <v>0</v>
      </c>
      <c r="BH20" s="93">
        <v>0</v>
      </c>
      <c r="BI20" s="93">
        <f t="shared" ca="1" si="50"/>
        <v>0</v>
      </c>
      <c r="BJ20" s="93">
        <v>0</v>
      </c>
      <c r="BK20" s="93">
        <f t="shared" ca="1" si="51"/>
        <v>0</v>
      </c>
      <c r="BL20" s="93">
        <v>0</v>
      </c>
      <c r="BM20" s="93">
        <f t="shared" ca="1" si="52"/>
        <v>0</v>
      </c>
      <c r="BN20" s="93">
        <v>0</v>
      </c>
      <c r="BO20" s="93">
        <f t="shared" ca="1" si="53"/>
        <v>0</v>
      </c>
      <c r="BP20" s="93">
        <v>0</v>
      </c>
      <c r="BQ20" s="93">
        <f t="shared" ca="1" si="54"/>
        <v>0</v>
      </c>
      <c r="BR20" s="93">
        <v>0</v>
      </c>
      <c r="BS20" s="93">
        <f t="shared" ca="1" si="55"/>
        <v>0</v>
      </c>
      <c r="BT20" s="93">
        <v>0</v>
      </c>
      <c r="BU20" s="93">
        <v>0</v>
      </c>
      <c r="BV20" s="93">
        <v>0</v>
      </c>
      <c r="BW20" s="93">
        <f t="shared" ca="1" si="56"/>
        <v>0</v>
      </c>
      <c r="BX20" s="93">
        <v>0</v>
      </c>
      <c r="BY20" s="93">
        <f t="shared" ca="1" si="57"/>
        <v>0</v>
      </c>
      <c r="BZ20" s="93">
        <v>0</v>
      </c>
      <c r="CA20" s="93">
        <f t="shared" ca="1" si="58"/>
        <v>0</v>
      </c>
      <c r="CB20" s="93">
        <v>0</v>
      </c>
      <c r="CC20" s="93">
        <f t="shared" ca="1" si="59"/>
        <v>0</v>
      </c>
      <c r="CD20" s="93">
        <v>0</v>
      </c>
      <c r="CE20" s="93">
        <v>0</v>
      </c>
      <c r="CF20" s="93">
        <v>0</v>
      </c>
      <c r="CG20" s="93">
        <v>0</v>
      </c>
      <c r="CH20" s="93">
        <v>0</v>
      </c>
      <c r="CI20" s="93">
        <f t="shared" ca="1" si="60"/>
        <v>0</v>
      </c>
      <c r="CJ20" s="93">
        <v>0</v>
      </c>
      <c r="CK20" s="93">
        <v>0</v>
      </c>
      <c r="CL20" s="93">
        <v>0</v>
      </c>
      <c r="CM20" s="93">
        <f t="shared" ca="1" si="61"/>
        <v>0</v>
      </c>
      <c r="CN20" s="93">
        <v>0</v>
      </c>
      <c r="CO20" s="93">
        <f t="shared" ca="1" si="62"/>
        <v>0</v>
      </c>
      <c r="CP20" s="93">
        <v>0</v>
      </c>
      <c r="CQ20" s="93">
        <f t="shared" ca="1" si="63"/>
        <v>0</v>
      </c>
      <c r="CR20" s="93">
        <v>0</v>
      </c>
      <c r="CS20" s="93">
        <f t="shared" ca="1" si="64"/>
        <v>0</v>
      </c>
      <c r="CT20" s="93">
        <v>0</v>
      </c>
      <c r="CU20" s="93">
        <f t="shared" ca="1" si="65"/>
        <v>0</v>
      </c>
      <c r="CV20" s="93">
        <v>0</v>
      </c>
      <c r="CW20" s="93">
        <f t="shared" ca="1" si="66"/>
        <v>0</v>
      </c>
      <c r="CX20" s="93">
        <v>0</v>
      </c>
      <c r="CY20" s="93">
        <f t="shared" ca="1" si="67"/>
        <v>0</v>
      </c>
      <c r="CZ20" s="93">
        <f t="shared" ca="1" si="24"/>
        <v>0</v>
      </c>
      <c r="DA20" s="117">
        <v>0</v>
      </c>
      <c r="DB20" s="93">
        <f t="shared" ca="1" si="67"/>
        <v>0</v>
      </c>
      <c r="DC20" s="118">
        <v>0</v>
      </c>
      <c r="DD20" s="118">
        <v>0</v>
      </c>
      <c r="DE20" s="117">
        <v>0</v>
      </c>
      <c r="DF20" s="118">
        <v>0</v>
      </c>
      <c r="DG20" s="117">
        <v>0</v>
      </c>
      <c r="DH20" s="93">
        <f t="shared" ca="1" si="68"/>
        <v>0</v>
      </c>
      <c r="DI20" s="118">
        <v>0</v>
      </c>
      <c r="DJ20" s="93">
        <f t="shared" ca="1" si="69"/>
        <v>0</v>
      </c>
      <c r="DK20" s="117">
        <v>0</v>
      </c>
      <c r="DL20" s="118">
        <v>0</v>
      </c>
      <c r="DM20" s="117">
        <v>0</v>
      </c>
      <c r="DN20" s="118">
        <v>0</v>
      </c>
      <c r="DO20" s="118">
        <v>0</v>
      </c>
      <c r="DP20" s="118">
        <v>0</v>
      </c>
      <c r="DQ20" s="117">
        <v>0</v>
      </c>
      <c r="DR20" s="119">
        <v>0</v>
      </c>
      <c r="DS20" s="117">
        <v>0</v>
      </c>
      <c r="DT20" s="93">
        <f t="shared" ca="1" si="70"/>
        <v>0</v>
      </c>
      <c r="DU20" s="118">
        <v>0</v>
      </c>
      <c r="DV20" s="118">
        <v>0</v>
      </c>
      <c r="DW20" s="117">
        <v>0</v>
      </c>
      <c r="DX20" s="118">
        <v>0</v>
      </c>
      <c r="DY20" s="117">
        <v>0</v>
      </c>
      <c r="DZ20" s="93">
        <f t="shared" ca="1" si="25"/>
        <v>0</v>
      </c>
      <c r="EA20" s="118">
        <v>0</v>
      </c>
      <c r="EB20" s="118">
        <v>0</v>
      </c>
      <c r="EC20" s="117">
        <v>0</v>
      </c>
      <c r="ED20" s="93">
        <f t="shared" ca="1" si="71"/>
        <v>0</v>
      </c>
      <c r="EE20" s="93">
        <f t="shared" ca="1" si="26"/>
        <v>0</v>
      </c>
      <c r="EF20" s="93">
        <v>0</v>
      </c>
      <c r="EG20" s="93">
        <f t="shared" ca="1" si="72"/>
        <v>0</v>
      </c>
      <c r="EH20" s="93">
        <v>0</v>
      </c>
      <c r="EI20" s="93">
        <v>0</v>
      </c>
      <c r="EJ20" s="93">
        <v>0</v>
      </c>
      <c r="EK20" s="93">
        <v>0</v>
      </c>
      <c r="EL20" s="93">
        <v>0</v>
      </c>
      <c r="EM20" s="93">
        <f t="shared" ca="1" si="73"/>
        <v>0</v>
      </c>
      <c r="EN20" s="93">
        <v>0</v>
      </c>
      <c r="EO20" s="93">
        <v>0</v>
      </c>
      <c r="EP20" s="93">
        <v>0</v>
      </c>
      <c r="EQ20" s="93">
        <v>0</v>
      </c>
      <c r="ER20" s="93">
        <v>0</v>
      </c>
      <c r="ES20" s="93">
        <v>0</v>
      </c>
      <c r="ET20" s="93">
        <v>0</v>
      </c>
      <c r="EU20" s="93">
        <v>0</v>
      </c>
      <c r="EV20" s="93">
        <v>0</v>
      </c>
      <c r="EW20" s="93">
        <v>0</v>
      </c>
      <c r="EX20" s="93">
        <v>0</v>
      </c>
      <c r="EY20" s="93">
        <f t="shared" ca="1" si="74"/>
        <v>0</v>
      </c>
      <c r="EZ20" s="93">
        <v>0</v>
      </c>
      <c r="FA20" s="93">
        <v>0</v>
      </c>
      <c r="FB20" s="93">
        <v>0</v>
      </c>
      <c r="FC20" s="93">
        <v>0</v>
      </c>
      <c r="FD20" s="93">
        <v>0</v>
      </c>
      <c r="FE20" s="93">
        <f t="shared" ca="1" si="75"/>
        <v>0</v>
      </c>
      <c r="FF20" s="93">
        <v>0</v>
      </c>
      <c r="FG20" s="93">
        <v>0</v>
      </c>
      <c r="FH20" s="93">
        <v>0</v>
      </c>
      <c r="FI20" s="93">
        <f t="shared" ca="1" si="76"/>
        <v>0</v>
      </c>
      <c r="FJ20" s="93">
        <f t="shared" ca="1" si="150"/>
        <v>0</v>
      </c>
      <c r="FK20" s="93">
        <v>47</v>
      </c>
      <c r="FL20" s="93">
        <f t="shared" ca="1" si="77"/>
        <v>4814539</v>
      </c>
      <c r="FM20" s="93">
        <v>0</v>
      </c>
      <c r="FN20" s="93">
        <f t="shared" ca="1" si="78"/>
        <v>0</v>
      </c>
      <c r="FO20" s="93">
        <v>0</v>
      </c>
      <c r="FP20" s="93">
        <f t="shared" ca="1" si="79"/>
        <v>0</v>
      </c>
      <c r="FQ20" s="93">
        <v>56</v>
      </c>
      <c r="FR20" s="93">
        <f t="shared" ca="1" si="80"/>
        <v>7202328</v>
      </c>
      <c r="FS20" s="93">
        <v>0</v>
      </c>
      <c r="FT20" s="93">
        <f t="shared" ca="1" si="81"/>
        <v>0</v>
      </c>
      <c r="FU20" s="93">
        <v>0</v>
      </c>
      <c r="FV20" s="93">
        <f t="shared" ca="1" si="82"/>
        <v>0</v>
      </c>
      <c r="FW20" s="93">
        <v>0</v>
      </c>
      <c r="FX20" s="93">
        <f t="shared" ca="1" si="83"/>
        <v>0</v>
      </c>
      <c r="FY20" s="93">
        <v>0</v>
      </c>
      <c r="FZ20" s="93">
        <v>0</v>
      </c>
      <c r="GA20" s="93">
        <v>0</v>
      </c>
      <c r="GB20" s="93">
        <f t="shared" ca="1" si="84"/>
        <v>0</v>
      </c>
      <c r="GC20" s="93">
        <v>0</v>
      </c>
      <c r="GD20" s="93">
        <f t="shared" ca="1" si="85"/>
        <v>0</v>
      </c>
      <c r="GE20" s="93">
        <v>0</v>
      </c>
      <c r="GF20" s="93">
        <v>0</v>
      </c>
      <c r="GG20" s="93">
        <v>0</v>
      </c>
      <c r="GH20" s="93">
        <v>0</v>
      </c>
      <c r="GI20" s="93">
        <v>0</v>
      </c>
      <c r="GJ20" s="93">
        <f t="shared" ca="1" si="86"/>
        <v>0</v>
      </c>
      <c r="GK20" s="93">
        <v>0</v>
      </c>
      <c r="GL20" s="93">
        <v>0</v>
      </c>
      <c r="GM20" s="93">
        <v>0</v>
      </c>
      <c r="GN20" s="93">
        <f t="shared" ca="1" si="87"/>
        <v>0</v>
      </c>
      <c r="GO20" s="93">
        <f t="shared" ca="1" si="17"/>
        <v>12016867</v>
      </c>
      <c r="GP20" s="93">
        <f t="shared" ca="1" si="18"/>
        <v>12016867</v>
      </c>
      <c r="GQ20" s="93">
        <v>0</v>
      </c>
      <c r="GR20" s="93">
        <f t="shared" ca="1" si="88"/>
        <v>0</v>
      </c>
      <c r="GS20" s="93">
        <v>0</v>
      </c>
      <c r="GT20" s="93">
        <f t="shared" ca="1" si="89"/>
        <v>0</v>
      </c>
      <c r="GU20" s="93">
        <v>0</v>
      </c>
      <c r="GV20" s="93">
        <f t="shared" ca="1" si="90"/>
        <v>0</v>
      </c>
      <c r="GW20" s="93">
        <f t="shared" ca="1" si="28"/>
        <v>0</v>
      </c>
      <c r="GX20" s="117">
        <v>5</v>
      </c>
      <c r="GY20" s="93">
        <f t="shared" ca="1" si="91"/>
        <v>396705</v>
      </c>
      <c r="GZ20" s="93">
        <v>0</v>
      </c>
      <c r="HA20" s="93">
        <f t="shared" ca="1" si="92"/>
        <v>0</v>
      </c>
      <c r="HB20" s="93">
        <v>1</v>
      </c>
      <c r="HC20" s="93">
        <f t="shared" ca="1" si="93"/>
        <v>99177</v>
      </c>
      <c r="HD20" s="93">
        <v>7</v>
      </c>
      <c r="HE20" s="93">
        <f t="shared" ca="1" si="94"/>
        <v>515718</v>
      </c>
      <c r="HF20" s="93">
        <v>0</v>
      </c>
      <c r="HG20" s="93">
        <f t="shared" ca="1" si="95"/>
        <v>0</v>
      </c>
      <c r="HH20" s="93">
        <v>0</v>
      </c>
      <c r="HI20" s="93">
        <f t="shared" ca="1" si="96"/>
        <v>0</v>
      </c>
      <c r="HJ20" s="93">
        <v>4</v>
      </c>
      <c r="HK20" s="93">
        <f t="shared" ca="1" si="97"/>
        <v>362704</v>
      </c>
      <c r="HL20" s="93">
        <v>0</v>
      </c>
      <c r="HM20" s="93">
        <f t="shared" ca="1" si="98"/>
        <v>0</v>
      </c>
      <c r="HN20" s="93">
        <v>0</v>
      </c>
      <c r="HO20" s="93">
        <f t="shared" ca="1" si="98"/>
        <v>0</v>
      </c>
      <c r="HP20" s="93">
        <f t="shared" ca="1" si="29"/>
        <v>1374304</v>
      </c>
      <c r="HQ20" s="93">
        <v>0</v>
      </c>
      <c r="HR20" s="93">
        <f t="shared" ca="1" si="99"/>
        <v>0</v>
      </c>
      <c r="HS20" s="93">
        <v>0</v>
      </c>
      <c r="HT20" s="93">
        <v>0</v>
      </c>
      <c r="HU20" s="93">
        <v>1</v>
      </c>
      <c r="HV20" s="93">
        <f t="shared" ca="1" si="100"/>
        <v>2400</v>
      </c>
      <c r="HW20" s="93">
        <v>0</v>
      </c>
      <c r="HX20" s="93">
        <f t="shared" ca="1" si="101"/>
        <v>0</v>
      </c>
      <c r="HY20" s="93">
        <v>0</v>
      </c>
      <c r="HZ20" s="93">
        <f t="shared" ca="1" si="102"/>
        <v>0</v>
      </c>
      <c r="IA20" s="93">
        <v>1</v>
      </c>
      <c r="IB20" s="93">
        <f t="shared" ca="1" si="103"/>
        <v>3708</v>
      </c>
      <c r="IC20" s="93">
        <v>0</v>
      </c>
      <c r="ID20" s="93">
        <f t="shared" ca="1" si="104"/>
        <v>0</v>
      </c>
      <c r="IE20" s="93">
        <v>0</v>
      </c>
      <c r="IF20" s="93">
        <f t="shared" ca="1" si="105"/>
        <v>0</v>
      </c>
      <c r="IG20" s="93">
        <v>0</v>
      </c>
      <c r="IH20" s="93">
        <f t="shared" ca="1" si="106"/>
        <v>0</v>
      </c>
      <c r="II20" s="93">
        <f t="shared" ca="1" si="30"/>
        <v>6108</v>
      </c>
      <c r="IJ20" s="93">
        <f t="shared" ca="1" si="31"/>
        <v>231340580</v>
      </c>
      <c r="IK20" s="93">
        <v>0</v>
      </c>
      <c r="IL20" s="93">
        <f t="shared" ca="1" si="107"/>
        <v>0</v>
      </c>
      <c r="IM20" s="93">
        <v>0</v>
      </c>
      <c r="IN20" s="93">
        <f t="shared" ca="1" si="108"/>
        <v>0</v>
      </c>
      <c r="IO20" s="93">
        <v>0</v>
      </c>
      <c r="IP20" s="93">
        <f t="shared" ca="1" si="109"/>
        <v>0</v>
      </c>
      <c r="IQ20" s="93">
        <v>0</v>
      </c>
      <c r="IR20" s="93">
        <f t="shared" ca="1" si="110"/>
        <v>0</v>
      </c>
      <c r="IS20" s="93">
        <v>0</v>
      </c>
      <c r="IT20" s="93">
        <f t="shared" ca="1" si="111"/>
        <v>0</v>
      </c>
      <c r="IU20" s="93">
        <v>0</v>
      </c>
      <c r="IV20" s="93">
        <f t="shared" ca="1" si="112"/>
        <v>0</v>
      </c>
      <c r="IW20" s="93">
        <v>0</v>
      </c>
      <c r="IX20" s="93">
        <f t="shared" ca="1" si="113"/>
        <v>0</v>
      </c>
      <c r="IY20" s="93">
        <v>0</v>
      </c>
      <c r="IZ20" s="93">
        <f t="shared" ca="1" si="114"/>
        <v>0</v>
      </c>
      <c r="JA20" s="93">
        <v>0</v>
      </c>
      <c r="JB20" s="93">
        <f t="shared" ca="1" si="115"/>
        <v>0</v>
      </c>
      <c r="JC20" s="93">
        <v>0</v>
      </c>
      <c r="JD20" s="93">
        <f t="shared" ca="1" si="116"/>
        <v>0</v>
      </c>
      <c r="JE20" s="93">
        <v>0</v>
      </c>
      <c r="JF20" s="93">
        <f t="shared" ca="1" si="117"/>
        <v>0</v>
      </c>
      <c r="JG20" s="93">
        <v>0</v>
      </c>
      <c r="JH20" s="93">
        <f t="shared" ca="1" si="118"/>
        <v>0</v>
      </c>
      <c r="JI20" s="93">
        <v>0</v>
      </c>
      <c r="JJ20" s="93">
        <f t="shared" ca="1" si="119"/>
        <v>0</v>
      </c>
      <c r="JK20" s="93">
        <v>3</v>
      </c>
      <c r="JL20" s="93">
        <f t="shared" ca="1" si="120"/>
        <v>165201</v>
      </c>
      <c r="JM20" s="93"/>
      <c r="JN20" s="93">
        <f t="shared" ca="1" si="120"/>
        <v>0</v>
      </c>
      <c r="JO20" s="93">
        <v>45</v>
      </c>
      <c r="JP20" s="93">
        <f t="shared" ca="1" si="120"/>
        <v>2478015</v>
      </c>
      <c r="JQ20" s="93">
        <v>0</v>
      </c>
      <c r="JR20" s="93">
        <f t="shared" ca="1" si="120"/>
        <v>0</v>
      </c>
      <c r="JS20" s="93">
        <v>0</v>
      </c>
      <c r="JT20" s="93">
        <f t="shared" ca="1" si="120"/>
        <v>0</v>
      </c>
      <c r="JU20" s="93">
        <f t="shared" ca="1" si="151"/>
        <v>2643216</v>
      </c>
      <c r="JV20" s="93">
        <v>0</v>
      </c>
      <c r="JW20" s="93">
        <f t="shared" ca="1" si="121"/>
        <v>0</v>
      </c>
      <c r="JX20" s="93">
        <v>0</v>
      </c>
      <c r="JY20" s="93">
        <f t="shared" ca="1" si="121"/>
        <v>0</v>
      </c>
      <c r="JZ20" s="93">
        <v>0</v>
      </c>
      <c r="KA20" s="93">
        <f t="shared" ca="1" si="122"/>
        <v>0</v>
      </c>
      <c r="KB20" s="93">
        <v>0</v>
      </c>
      <c r="KC20" s="93">
        <f t="shared" ca="1" si="123"/>
        <v>0</v>
      </c>
      <c r="KD20" s="93">
        <v>30</v>
      </c>
      <c r="KE20" s="93">
        <f t="shared" ca="1" si="124"/>
        <v>2750400</v>
      </c>
      <c r="KF20" s="93">
        <v>0</v>
      </c>
      <c r="KG20" s="93">
        <f t="shared" ca="1" si="125"/>
        <v>0</v>
      </c>
      <c r="KH20" s="93">
        <v>0</v>
      </c>
      <c r="KI20" s="93">
        <f t="shared" ca="1" si="126"/>
        <v>0</v>
      </c>
      <c r="KJ20" s="93">
        <v>130</v>
      </c>
      <c r="KK20" s="93">
        <f t="shared" ca="1" si="127"/>
        <v>12990380</v>
      </c>
      <c r="KL20" s="93">
        <f t="shared" ca="1" si="152"/>
        <v>15740780</v>
      </c>
      <c r="KM20" s="93">
        <v>0</v>
      </c>
      <c r="KN20" s="93">
        <f t="shared" ca="1" si="128"/>
        <v>0</v>
      </c>
      <c r="KO20" s="93">
        <v>0</v>
      </c>
      <c r="KP20" s="93">
        <f t="shared" ca="1" si="129"/>
        <v>0</v>
      </c>
      <c r="KQ20" s="93">
        <v>0</v>
      </c>
      <c r="KR20" s="93">
        <f t="shared" ca="1" si="130"/>
        <v>0</v>
      </c>
      <c r="KS20" s="93">
        <v>0</v>
      </c>
      <c r="KT20" s="93">
        <f t="shared" ca="1" si="131"/>
        <v>0</v>
      </c>
      <c r="KU20" s="93">
        <v>0</v>
      </c>
      <c r="KV20" s="93">
        <f t="shared" ca="1" si="132"/>
        <v>0</v>
      </c>
      <c r="KW20" s="93">
        <v>0</v>
      </c>
      <c r="KX20" s="93">
        <f t="shared" ca="1" si="133"/>
        <v>0</v>
      </c>
      <c r="KY20" s="93">
        <v>0</v>
      </c>
      <c r="KZ20" s="93">
        <f t="shared" ca="1" si="134"/>
        <v>0</v>
      </c>
      <c r="LA20" s="93">
        <v>0</v>
      </c>
      <c r="LB20" s="93">
        <f t="shared" ca="1" si="135"/>
        <v>0</v>
      </c>
      <c r="LC20" s="37">
        <f t="shared" ca="1" si="153"/>
        <v>0</v>
      </c>
      <c r="LD20" s="93"/>
      <c r="LE20" s="93">
        <f t="shared" ca="1" si="20"/>
        <v>249724576</v>
      </c>
      <c r="LF20" s="93">
        <f t="shared" si="154"/>
        <v>1802</v>
      </c>
      <c r="LG20" s="93">
        <f t="shared" ca="1" si="136"/>
        <v>1437996</v>
      </c>
      <c r="LH20" s="93">
        <f t="shared" si="155"/>
        <v>85</v>
      </c>
      <c r="LI20" s="93">
        <f t="shared" ca="1" si="137"/>
        <v>1823760</v>
      </c>
      <c r="LJ20" s="93">
        <f t="shared" si="156"/>
        <v>160</v>
      </c>
      <c r="LK20" s="93">
        <f t="shared" ca="1" si="138"/>
        <v>72160</v>
      </c>
      <c r="LL20" s="93">
        <f t="shared" ca="1" si="139"/>
        <v>3333916</v>
      </c>
      <c r="LM20" s="93">
        <f t="shared" si="157"/>
        <v>85</v>
      </c>
      <c r="LN20" s="93">
        <f t="shared" ca="1" si="140"/>
        <v>87550</v>
      </c>
      <c r="LO20" s="93">
        <f t="shared" si="158"/>
        <v>1962</v>
      </c>
      <c r="LP20" s="93">
        <f t="shared" ca="1" si="141"/>
        <v>145188</v>
      </c>
      <c r="LQ20" s="93">
        <f t="shared" ca="1" si="159"/>
        <v>232738</v>
      </c>
      <c r="LR20" s="93">
        <f t="shared" si="142"/>
        <v>689</v>
      </c>
      <c r="LS20" s="93">
        <f t="shared" ca="1" si="143"/>
        <v>1479351.9</v>
      </c>
      <c r="LT20" s="93">
        <f t="shared" si="144"/>
        <v>957</v>
      </c>
      <c r="LU20" s="93">
        <f t="shared" ca="1" si="145"/>
        <v>2839591.26</v>
      </c>
      <c r="LV20" s="93">
        <f t="shared" si="146"/>
        <v>316</v>
      </c>
      <c r="LW20" s="93">
        <f t="shared" ca="1" si="147"/>
        <v>1093309.4399999999</v>
      </c>
      <c r="LX20" s="93">
        <v>259</v>
      </c>
      <c r="LY20" s="93">
        <f t="shared" ca="1" si="148"/>
        <v>556098.9</v>
      </c>
      <c r="LZ20" s="93">
        <v>351</v>
      </c>
      <c r="MA20" s="93">
        <f t="shared" ca="1" si="148"/>
        <v>1041480.1799999999</v>
      </c>
      <c r="MB20" s="93">
        <v>52</v>
      </c>
      <c r="MC20" s="93">
        <f t="shared" ca="1" si="148"/>
        <v>179911.67999999999</v>
      </c>
      <c r="MD20" s="93">
        <f t="shared" ca="1" si="160"/>
        <v>7189743.3599999994</v>
      </c>
      <c r="ME20" s="93"/>
      <c r="MF20" s="135">
        <f t="shared" ca="1" si="149"/>
        <v>260480973.36000001</v>
      </c>
      <c r="MI20" s="124">
        <f t="shared" ca="1" si="161"/>
        <v>260480973.36000001</v>
      </c>
      <c r="MK20" s="124"/>
    </row>
    <row r="21" spans="1:349" ht="30">
      <c r="A21" s="15" t="s">
        <v>201</v>
      </c>
      <c r="B21" s="175" t="s">
        <v>992</v>
      </c>
      <c r="C21" s="171">
        <v>0</v>
      </c>
      <c r="D21" s="93">
        <f t="shared" ca="1" si="33"/>
        <v>0</v>
      </c>
      <c r="E21" s="93">
        <v>415</v>
      </c>
      <c r="F21" s="93">
        <f t="shared" ca="1" si="34"/>
        <v>18054990</v>
      </c>
      <c r="G21" s="93">
        <v>28</v>
      </c>
      <c r="H21" s="93">
        <f t="shared" ca="1" si="35"/>
        <v>37355472</v>
      </c>
      <c r="I21" s="93">
        <v>0</v>
      </c>
      <c r="J21" s="93">
        <f t="shared" ca="1" si="36"/>
        <v>0</v>
      </c>
      <c r="K21" s="93">
        <v>580</v>
      </c>
      <c r="L21" s="93">
        <f t="shared" ca="1" si="37"/>
        <v>31834460</v>
      </c>
      <c r="M21" s="93">
        <v>35</v>
      </c>
      <c r="N21" s="93">
        <f t="shared" ca="1" si="38"/>
        <v>58604315</v>
      </c>
      <c r="O21" s="93">
        <v>0</v>
      </c>
      <c r="P21" s="93">
        <f t="shared" ca="1" si="39"/>
        <v>0</v>
      </c>
      <c r="Q21" s="93">
        <v>0</v>
      </c>
      <c r="R21" s="93">
        <f t="shared" ca="1" si="40"/>
        <v>0</v>
      </c>
      <c r="S21" s="93">
        <v>0</v>
      </c>
      <c r="T21" s="93">
        <f t="shared" ca="1" si="41"/>
        <v>0</v>
      </c>
      <c r="U21" s="93">
        <v>0</v>
      </c>
      <c r="V21" s="93">
        <f t="shared" ca="1" si="42"/>
        <v>0</v>
      </c>
      <c r="W21" s="93">
        <v>0</v>
      </c>
      <c r="X21" s="93">
        <f t="shared" ca="1" si="43"/>
        <v>0</v>
      </c>
      <c r="Y21" s="93">
        <v>158</v>
      </c>
      <c r="Z21" s="93">
        <f t="shared" ca="1" si="44"/>
        <v>2205838</v>
      </c>
      <c r="AA21" s="93">
        <v>0</v>
      </c>
      <c r="AB21" s="93">
        <f t="shared" ca="1" si="45"/>
        <v>0</v>
      </c>
      <c r="AC21" s="93">
        <v>4</v>
      </c>
      <c r="AD21" s="93">
        <f t="shared" ca="1" si="45"/>
        <v>1814856</v>
      </c>
      <c r="AE21" s="93">
        <v>0</v>
      </c>
      <c r="AF21" s="93">
        <f t="shared" ca="1" si="45"/>
        <v>0</v>
      </c>
      <c r="AG21" s="93">
        <v>0</v>
      </c>
      <c r="AH21" s="93">
        <f t="shared" ca="1" si="45"/>
        <v>0</v>
      </c>
      <c r="AI21" s="93">
        <v>157</v>
      </c>
      <c r="AJ21" s="93">
        <f t="shared" ca="1" si="45"/>
        <v>198762</v>
      </c>
      <c r="AK21" s="93">
        <v>0</v>
      </c>
      <c r="AL21" s="93">
        <f t="shared" ca="1" si="45"/>
        <v>0</v>
      </c>
      <c r="AM21" s="93">
        <v>0</v>
      </c>
      <c r="AN21" s="93">
        <f t="shared" ca="1" si="45"/>
        <v>0</v>
      </c>
      <c r="AO21" s="93">
        <v>240</v>
      </c>
      <c r="AP21" s="93">
        <f t="shared" ca="1" si="45"/>
        <v>1238880</v>
      </c>
      <c r="AQ21" s="93">
        <v>0</v>
      </c>
      <c r="AR21" s="93">
        <f t="shared" ca="1" si="45"/>
        <v>0</v>
      </c>
      <c r="AS21" s="93">
        <v>0</v>
      </c>
      <c r="AT21" s="93">
        <f t="shared" ca="1" si="45"/>
        <v>0</v>
      </c>
      <c r="AU21" s="93">
        <v>0</v>
      </c>
      <c r="AV21" s="93">
        <f t="shared" ca="1" si="45"/>
        <v>0</v>
      </c>
      <c r="AW21" s="93">
        <v>0</v>
      </c>
      <c r="AX21" s="93">
        <f t="shared" ca="1" si="45"/>
        <v>0</v>
      </c>
      <c r="AY21" s="93">
        <f t="shared" ca="1" si="23"/>
        <v>151307573</v>
      </c>
      <c r="AZ21" s="93">
        <v>0</v>
      </c>
      <c r="BA21" s="93">
        <f t="shared" ca="1" si="46"/>
        <v>0</v>
      </c>
      <c r="BB21" s="93">
        <v>0</v>
      </c>
      <c r="BC21" s="93">
        <f t="shared" ca="1" si="47"/>
        <v>0</v>
      </c>
      <c r="BD21" s="93">
        <v>0</v>
      </c>
      <c r="BE21" s="93">
        <f t="shared" ca="1" si="48"/>
        <v>0</v>
      </c>
      <c r="BF21" s="93">
        <v>0</v>
      </c>
      <c r="BG21" s="93">
        <f t="shared" ca="1" si="49"/>
        <v>0</v>
      </c>
      <c r="BH21" s="93">
        <v>0</v>
      </c>
      <c r="BI21" s="93">
        <f t="shared" ca="1" si="50"/>
        <v>0</v>
      </c>
      <c r="BJ21" s="93">
        <v>0</v>
      </c>
      <c r="BK21" s="93">
        <f t="shared" ca="1" si="51"/>
        <v>0</v>
      </c>
      <c r="BL21" s="93">
        <v>0</v>
      </c>
      <c r="BM21" s="93">
        <f t="shared" ca="1" si="52"/>
        <v>0</v>
      </c>
      <c r="BN21" s="93">
        <v>79</v>
      </c>
      <c r="BO21" s="93">
        <f t="shared" ca="1" si="53"/>
        <v>5549434</v>
      </c>
      <c r="BP21" s="93">
        <v>8</v>
      </c>
      <c r="BQ21" s="93">
        <f t="shared" ca="1" si="54"/>
        <v>17164672</v>
      </c>
      <c r="BR21" s="93">
        <v>0</v>
      </c>
      <c r="BS21" s="93">
        <f t="shared" ca="1" si="55"/>
        <v>0</v>
      </c>
      <c r="BT21" s="93">
        <v>0</v>
      </c>
      <c r="BU21" s="93">
        <v>0</v>
      </c>
      <c r="BV21" s="93">
        <v>0</v>
      </c>
      <c r="BW21" s="93">
        <f t="shared" ca="1" si="56"/>
        <v>0</v>
      </c>
      <c r="BX21" s="93">
        <v>0</v>
      </c>
      <c r="BY21" s="93">
        <f t="shared" ca="1" si="57"/>
        <v>0</v>
      </c>
      <c r="BZ21" s="93">
        <v>0</v>
      </c>
      <c r="CA21" s="93">
        <f t="shared" ca="1" si="58"/>
        <v>0</v>
      </c>
      <c r="CB21" s="93">
        <v>0</v>
      </c>
      <c r="CC21" s="93">
        <f t="shared" ca="1" si="59"/>
        <v>0</v>
      </c>
      <c r="CD21" s="93">
        <v>0</v>
      </c>
      <c r="CE21" s="93">
        <v>0</v>
      </c>
      <c r="CF21" s="93">
        <v>0</v>
      </c>
      <c r="CG21" s="93">
        <v>0</v>
      </c>
      <c r="CH21" s="93">
        <v>0</v>
      </c>
      <c r="CI21" s="93">
        <f t="shared" ca="1" si="60"/>
        <v>0</v>
      </c>
      <c r="CJ21" s="93">
        <v>0</v>
      </c>
      <c r="CK21" s="93">
        <v>0</v>
      </c>
      <c r="CL21" s="93">
        <v>0</v>
      </c>
      <c r="CM21" s="93">
        <f t="shared" ca="1" si="61"/>
        <v>0</v>
      </c>
      <c r="CN21" s="93">
        <v>0</v>
      </c>
      <c r="CO21" s="93">
        <f t="shared" ca="1" si="62"/>
        <v>0</v>
      </c>
      <c r="CP21" s="93">
        <v>0</v>
      </c>
      <c r="CQ21" s="93">
        <f t="shared" ca="1" si="63"/>
        <v>0</v>
      </c>
      <c r="CR21" s="93">
        <v>0</v>
      </c>
      <c r="CS21" s="93">
        <f t="shared" ca="1" si="64"/>
        <v>0</v>
      </c>
      <c r="CT21" s="93">
        <v>0</v>
      </c>
      <c r="CU21" s="93">
        <f t="shared" ca="1" si="65"/>
        <v>0</v>
      </c>
      <c r="CV21" s="93">
        <v>0</v>
      </c>
      <c r="CW21" s="93">
        <f t="shared" ca="1" si="66"/>
        <v>0</v>
      </c>
      <c r="CX21" s="93">
        <v>0</v>
      </c>
      <c r="CY21" s="93">
        <f t="shared" ca="1" si="67"/>
        <v>0</v>
      </c>
      <c r="CZ21" s="93">
        <f t="shared" ca="1" si="24"/>
        <v>22714106</v>
      </c>
      <c r="DA21" s="117">
        <v>0</v>
      </c>
      <c r="DB21" s="93">
        <f t="shared" ca="1" si="67"/>
        <v>0</v>
      </c>
      <c r="DC21" s="118">
        <v>0</v>
      </c>
      <c r="DD21" s="118">
        <v>0</v>
      </c>
      <c r="DE21" s="117">
        <v>0</v>
      </c>
      <c r="DF21" s="118">
        <v>0</v>
      </c>
      <c r="DG21" s="117">
        <v>0</v>
      </c>
      <c r="DH21" s="93">
        <f t="shared" ca="1" si="68"/>
        <v>0</v>
      </c>
      <c r="DI21" s="118">
        <v>0</v>
      </c>
      <c r="DJ21" s="93">
        <f t="shared" ca="1" si="69"/>
        <v>0</v>
      </c>
      <c r="DK21" s="117">
        <v>0</v>
      </c>
      <c r="DL21" s="118">
        <v>0</v>
      </c>
      <c r="DM21" s="117">
        <v>0</v>
      </c>
      <c r="DN21" s="118">
        <v>0</v>
      </c>
      <c r="DO21" s="118">
        <v>0</v>
      </c>
      <c r="DP21" s="118">
        <v>0</v>
      </c>
      <c r="DQ21" s="117">
        <v>0</v>
      </c>
      <c r="DR21" s="119">
        <v>0</v>
      </c>
      <c r="DS21" s="117">
        <v>0</v>
      </c>
      <c r="DT21" s="93">
        <f t="shared" ca="1" si="70"/>
        <v>0</v>
      </c>
      <c r="DU21" s="118">
        <v>0</v>
      </c>
      <c r="DV21" s="118">
        <v>0</v>
      </c>
      <c r="DW21" s="117">
        <v>0</v>
      </c>
      <c r="DX21" s="118">
        <v>0</v>
      </c>
      <c r="DY21" s="117">
        <v>0</v>
      </c>
      <c r="DZ21" s="93">
        <f t="shared" ca="1" si="25"/>
        <v>0</v>
      </c>
      <c r="EA21" s="118">
        <v>0</v>
      </c>
      <c r="EB21" s="118">
        <v>0</v>
      </c>
      <c r="EC21" s="117">
        <v>0</v>
      </c>
      <c r="ED21" s="93">
        <f t="shared" ca="1" si="71"/>
        <v>0</v>
      </c>
      <c r="EE21" s="93">
        <f t="shared" ca="1" si="26"/>
        <v>0</v>
      </c>
      <c r="EF21" s="93">
        <v>0</v>
      </c>
      <c r="EG21" s="93">
        <f t="shared" ca="1" si="72"/>
        <v>0</v>
      </c>
      <c r="EH21" s="93">
        <v>0</v>
      </c>
      <c r="EI21" s="93">
        <v>0</v>
      </c>
      <c r="EJ21" s="93">
        <v>0</v>
      </c>
      <c r="EK21" s="93">
        <v>0</v>
      </c>
      <c r="EL21" s="93">
        <v>0</v>
      </c>
      <c r="EM21" s="93">
        <f t="shared" ca="1" si="73"/>
        <v>0</v>
      </c>
      <c r="EN21" s="93">
        <v>0</v>
      </c>
      <c r="EO21" s="93">
        <v>0</v>
      </c>
      <c r="EP21" s="93">
        <v>0</v>
      </c>
      <c r="EQ21" s="93">
        <v>0</v>
      </c>
      <c r="ER21" s="93">
        <v>0</v>
      </c>
      <c r="ES21" s="93">
        <v>0</v>
      </c>
      <c r="ET21" s="93">
        <v>0</v>
      </c>
      <c r="EU21" s="93">
        <v>0</v>
      </c>
      <c r="EV21" s="93">
        <v>0</v>
      </c>
      <c r="EW21" s="93">
        <v>0</v>
      </c>
      <c r="EX21" s="93">
        <v>0</v>
      </c>
      <c r="EY21" s="93">
        <f t="shared" ca="1" si="74"/>
        <v>0</v>
      </c>
      <c r="EZ21" s="93">
        <v>0</v>
      </c>
      <c r="FA21" s="93">
        <v>0</v>
      </c>
      <c r="FB21" s="93">
        <v>0</v>
      </c>
      <c r="FC21" s="93">
        <v>0</v>
      </c>
      <c r="FD21" s="93">
        <v>0</v>
      </c>
      <c r="FE21" s="93">
        <f t="shared" ca="1" si="75"/>
        <v>0</v>
      </c>
      <c r="FF21" s="93">
        <v>0</v>
      </c>
      <c r="FG21" s="93">
        <v>0</v>
      </c>
      <c r="FH21" s="93">
        <v>0</v>
      </c>
      <c r="FI21" s="93">
        <f t="shared" ca="1" si="76"/>
        <v>0</v>
      </c>
      <c r="FJ21" s="93">
        <f t="shared" ca="1" si="150"/>
        <v>0</v>
      </c>
      <c r="FK21" s="93">
        <v>0</v>
      </c>
      <c r="FL21" s="93">
        <f t="shared" ca="1" si="77"/>
        <v>0</v>
      </c>
      <c r="FM21" s="93">
        <v>0</v>
      </c>
      <c r="FN21" s="93">
        <f t="shared" ca="1" si="78"/>
        <v>0</v>
      </c>
      <c r="FO21" s="93">
        <v>0</v>
      </c>
      <c r="FP21" s="93">
        <f t="shared" ca="1" si="79"/>
        <v>0</v>
      </c>
      <c r="FQ21" s="93">
        <v>0</v>
      </c>
      <c r="FR21" s="93">
        <f t="shared" ca="1" si="80"/>
        <v>0</v>
      </c>
      <c r="FS21" s="93">
        <v>4</v>
      </c>
      <c r="FT21" s="93">
        <f t="shared" ca="1" si="81"/>
        <v>514452</v>
      </c>
      <c r="FU21" s="93">
        <v>0</v>
      </c>
      <c r="FV21" s="93">
        <f t="shared" ca="1" si="82"/>
        <v>0</v>
      </c>
      <c r="FW21" s="93">
        <v>0</v>
      </c>
      <c r="FX21" s="93">
        <f t="shared" ca="1" si="83"/>
        <v>0</v>
      </c>
      <c r="FY21" s="93">
        <v>0</v>
      </c>
      <c r="FZ21" s="93">
        <v>0</v>
      </c>
      <c r="GA21" s="93">
        <v>0</v>
      </c>
      <c r="GB21" s="93">
        <f t="shared" ca="1" si="84"/>
        <v>0</v>
      </c>
      <c r="GC21" s="93">
        <v>0</v>
      </c>
      <c r="GD21" s="93">
        <f t="shared" ca="1" si="85"/>
        <v>0</v>
      </c>
      <c r="GE21" s="93">
        <v>0</v>
      </c>
      <c r="GF21" s="93">
        <v>0</v>
      </c>
      <c r="GG21" s="93">
        <v>0</v>
      </c>
      <c r="GH21" s="93">
        <v>0</v>
      </c>
      <c r="GI21" s="93">
        <v>0</v>
      </c>
      <c r="GJ21" s="93">
        <f t="shared" ca="1" si="86"/>
        <v>0</v>
      </c>
      <c r="GK21" s="93">
        <v>0</v>
      </c>
      <c r="GL21" s="93">
        <v>0</v>
      </c>
      <c r="GM21" s="93">
        <v>0</v>
      </c>
      <c r="GN21" s="93">
        <f t="shared" ca="1" si="87"/>
        <v>0</v>
      </c>
      <c r="GO21" s="93">
        <f t="shared" ca="1" si="17"/>
        <v>514452</v>
      </c>
      <c r="GP21" s="93">
        <f t="shared" ca="1" si="18"/>
        <v>514452</v>
      </c>
      <c r="GQ21" s="93">
        <v>0</v>
      </c>
      <c r="GR21" s="93">
        <f t="shared" ca="1" si="88"/>
        <v>0</v>
      </c>
      <c r="GS21" s="93">
        <v>0</v>
      </c>
      <c r="GT21" s="93">
        <f t="shared" ca="1" si="89"/>
        <v>0</v>
      </c>
      <c r="GU21" s="93">
        <v>0</v>
      </c>
      <c r="GV21" s="93">
        <f t="shared" ca="1" si="90"/>
        <v>0</v>
      </c>
      <c r="GW21" s="93">
        <f t="shared" ca="1" si="28"/>
        <v>0</v>
      </c>
      <c r="GX21" s="117">
        <v>0</v>
      </c>
      <c r="GY21" s="93">
        <f t="shared" ca="1" si="91"/>
        <v>0</v>
      </c>
      <c r="GZ21" s="93">
        <v>32</v>
      </c>
      <c r="HA21" s="93">
        <f t="shared" ca="1" si="92"/>
        <v>2538912</v>
      </c>
      <c r="HB21" s="93">
        <v>0</v>
      </c>
      <c r="HC21" s="93">
        <f t="shared" ca="1" si="93"/>
        <v>0</v>
      </c>
      <c r="HD21" s="93">
        <v>0</v>
      </c>
      <c r="HE21" s="93">
        <f t="shared" ca="1" si="94"/>
        <v>0</v>
      </c>
      <c r="HF21" s="93">
        <v>27</v>
      </c>
      <c r="HG21" s="93">
        <f t="shared" ca="1" si="95"/>
        <v>1989198</v>
      </c>
      <c r="HH21" s="93">
        <v>0</v>
      </c>
      <c r="HI21" s="93">
        <f t="shared" ca="1" si="96"/>
        <v>0</v>
      </c>
      <c r="HJ21" s="93">
        <v>0</v>
      </c>
      <c r="HK21" s="93">
        <f t="shared" ca="1" si="97"/>
        <v>0</v>
      </c>
      <c r="HL21" s="93">
        <v>1</v>
      </c>
      <c r="HM21" s="93">
        <f t="shared" ca="1" si="98"/>
        <v>90676</v>
      </c>
      <c r="HN21" s="93">
        <v>0</v>
      </c>
      <c r="HO21" s="93">
        <f t="shared" ca="1" si="98"/>
        <v>0</v>
      </c>
      <c r="HP21" s="93">
        <f t="shared" ca="1" si="29"/>
        <v>4618786</v>
      </c>
      <c r="HQ21" s="93">
        <v>0</v>
      </c>
      <c r="HR21" s="93">
        <f t="shared" ca="1" si="99"/>
        <v>0</v>
      </c>
      <c r="HS21" s="93">
        <v>0</v>
      </c>
      <c r="HT21" s="93">
        <v>0</v>
      </c>
      <c r="HU21" s="93">
        <v>0</v>
      </c>
      <c r="HV21" s="93">
        <f t="shared" ca="1" si="100"/>
        <v>0</v>
      </c>
      <c r="HW21" s="93">
        <v>0</v>
      </c>
      <c r="HX21" s="93">
        <f t="shared" ca="1" si="101"/>
        <v>0</v>
      </c>
      <c r="HY21" s="93">
        <v>0</v>
      </c>
      <c r="HZ21" s="93">
        <f t="shared" ca="1" si="102"/>
        <v>0</v>
      </c>
      <c r="IA21" s="93">
        <v>0</v>
      </c>
      <c r="IB21" s="93">
        <f t="shared" ca="1" si="103"/>
        <v>0</v>
      </c>
      <c r="IC21" s="93">
        <v>0</v>
      </c>
      <c r="ID21" s="93">
        <f t="shared" ca="1" si="104"/>
        <v>0</v>
      </c>
      <c r="IE21" s="93">
        <v>0</v>
      </c>
      <c r="IF21" s="93">
        <f t="shared" ca="1" si="105"/>
        <v>0</v>
      </c>
      <c r="IG21" s="93">
        <v>0</v>
      </c>
      <c r="IH21" s="93">
        <f t="shared" ca="1" si="106"/>
        <v>0</v>
      </c>
      <c r="II21" s="93">
        <f t="shared" ca="1" si="30"/>
        <v>0</v>
      </c>
      <c r="IJ21" s="93">
        <f t="shared" ca="1" si="31"/>
        <v>179154917</v>
      </c>
      <c r="IK21" s="93">
        <v>0</v>
      </c>
      <c r="IL21" s="93">
        <f t="shared" ca="1" si="107"/>
        <v>0</v>
      </c>
      <c r="IM21" s="93">
        <v>0</v>
      </c>
      <c r="IN21" s="93">
        <f t="shared" ca="1" si="108"/>
        <v>0</v>
      </c>
      <c r="IO21" s="93">
        <v>0</v>
      </c>
      <c r="IP21" s="93">
        <f t="shared" ca="1" si="109"/>
        <v>0</v>
      </c>
      <c r="IQ21" s="93">
        <v>0</v>
      </c>
      <c r="IR21" s="93">
        <f t="shared" ca="1" si="110"/>
        <v>0</v>
      </c>
      <c r="IS21" s="93">
        <v>0</v>
      </c>
      <c r="IT21" s="93">
        <f t="shared" ca="1" si="111"/>
        <v>0</v>
      </c>
      <c r="IU21" s="93">
        <v>0</v>
      </c>
      <c r="IV21" s="93">
        <f t="shared" ca="1" si="112"/>
        <v>0</v>
      </c>
      <c r="IW21" s="93">
        <v>0</v>
      </c>
      <c r="IX21" s="93">
        <f t="shared" ca="1" si="113"/>
        <v>0</v>
      </c>
      <c r="IY21" s="93">
        <v>0</v>
      </c>
      <c r="IZ21" s="93">
        <f t="shared" ca="1" si="114"/>
        <v>0</v>
      </c>
      <c r="JA21" s="93">
        <v>0</v>
      </c>
      <c r="JB21" s="93">
        <f t="shared" ca="1" si="115"/>
        <v>0</v>
      </c>
      <c r="JC21" s="93">
        <v>0</v>
      </c>
      <c r="JD21" s="93">
        <f t="shared" ca="1" si="116"/>
        <v>0</v>
      </c>
      <c r="JE21" s="93">
        <v>0</v>
      </c>
      <c r="JF21" s="93">
        <f t="shared" ca="1" si="117"/>
        <v>0</v>
      </c>
      <c r="JG21" s="93">
        <v>0</v>
      </c>
      <c r="JH21" s="93">
        <f t="shared" ca="1" si="118"/>
        <v>0</v>
      </c>
      <c r="JI21" s="93">
        <v>0</v>
      </c>
      <c r="JJ21" s="93">
        <f t="shared" ca="1" si="119"/>
        <v>0</v>
      </c>
      <c r="JK21" s="93">
        <v>0</v>
      </c>
      <c r="JL21" s="93">
        <f t="shared" ca="1" si="120"/>
        <v>0</v>
      </c>
      <c r="JM21" s="93"/>
      <c r="JN21" s="93">
        <f t="shared" ca="1" si="120"/>
        <v>0</v>
      </c>
      <c r="JO21" s="93">
        <v>0</v>
      </c>
      <c r="JP21" s="93">
        <f t="shared" ca="1" si="120"/>
        <v>0</v>
      </c>
      <c r="JQ21" s="93">
        <v>0</v>
      </c>
      <c r="JR21" s="93">
        <f t="shared" ca="1" si="120"/>
        <v>0</v>
      </c>
      <c r="JS21" s="93">
        <v>0</v>
      </c>
      <c r="JT21" s="93">
        <f t="shared" ca="1" si="120"/>
        <v>0</v>
      </c>
      <c r="JU21" s="93">
        <f t="shared" ca="1" si="151"/>
        <v>0</v>
      </c>
      <c r="JV21" s="93">
        <v>0</v>
      </c>
      <c r="JW21" s="93">
        <f t="shared" ca="1" si="121"/>
        <v>0</v>
      </c>
      <c r="JX21" s="93">
        <v>0</v>
      </c>
      <c r="JY21" s="93">
        <f t="shared" ca="1" si="121"/>
        <v>0</v>
      </c>
      <c r="JZ21" s="93">
        <v>0</v>
      </c>
      <c r="KA21" s="93">
        <f t="shared" ca="1" si="122"/>
        <v>0</v>
      </c>
      <c r="KB21" s="93">
        <v>0</v>
      </c>
      <c r="KC21" s="93">
        <f t="shared" ca="1" si="123"/>
        <v>0</v>
      </c>
      <c r="KD21" s="93">
        <v>0</v>
      </c>
      <c r="KE21" s="93">
        <f t="shared" ca="1" si="124"/>
        <v>0</v>
      </c>
      <c r="KF21" s="93">
        <v>0</v>
      </c>
      <c r="KG21" s="93">
        <f t="shared" ca="1" si="125"/>
        <v>0</v>
      </c>
      <c r="KH21" s="93">
        <v>0</v>
      </c>
      <c r="KI21" s="93">
        <f t="shared" ca="1" si="126"/>
        <v>0</v>
      </c>
      <c r="KJ21" s="93">
        <v>0</v>
      </c>
      <c r="KK21" s="93">
        <f t="shared" ca="1" si="127"/>
        <v>0</v>
      </c>
      <c r="KL21" s="93">
        <f t="shared" ca="1" si="152"/>
        <v>0</v>
      </c>
      <c r="KM21" s="93">
        <v>0</v>
      </c>
      <c r="KN21" s="93">
        <f t="shared" ca="1" si="128"/>
        <v>0</v>
      </c>
      <c r="KO21" s="93">
        <v>0</v>
      </c>
      <c r="KP21" s="93">
        <f t="shared" ca="1" si="129"/>
        <v>0</v>
      </c>
      <c r="KQ21" s="93">
        <v>0</v>
      </c>
      <c r="KR21" s="93">
        <f t="shared" ca="1" si="130"/>
        <v>0</v>
      </c>
      <c r="KS21" s="93">
        <v>0</v>
      </c>
      <c r="KT21" s="93">
        <f t="shared" ca="1" si="131"/>
        <v>0</v>
      </c>
      <c r="KU21" s="93">
        <v>0</v>
      </c>
      <c r="KV21" s="93">
        <f t="shared" ca="1" si="132"/>
        <v>0</v>
      </c>
      <c r="KW21" s="93">
        <v>0</v>
      </c>
      <c r="KX21" s="93">
        <f t="shared" ca="1" si="133"/>
        <v>0</v>
      </c>
      <c r="KY21" s="93">
        <v>0</v>
      </c>
      <c r="KZ21" s="93">
        <f t="shared" ca="1" si="134"/>
        <v>0</v>
      </c>
      <c r="LA21" s="93">
        <v>0</v>
      </c>
      <c r="LB21" s="93">
        <f t="shared" ca="1" si="135"/>
        <v>0</v>
      </c>
      <c r="LC21" s="37">
        <f t="shared" ca="1" si="153"/>
        <v>0</v>
      </c>
      <c r="LD21" s="93"/>
      <c r="LE21" s="93">
        <f t="shared" ca="1" si="20"/>
        <v>179154917</v>
      </c>
      <c r="LF21" s="93">
        <f t="shared" si="154"/>
        <v>1138</v>
      </c>
      <c r="LG21" s="93">
        <f t="shared" ca="1" si="136"/>
        <v>908124</v>
      </c>
      <c r="LH21" s="93">
        <f t="shared" si="155"/>
        <v>71</v>
      </c>
      <c r="LI21" s="93">
        <f t="shared" ca="1" si="137"/>
        <v>1523376</v>
      </c>
      <c r="LJ21" s="93">
        <f t="shared" si="156"/>
        <v>0</v>
      </c>
      <c r="LK21" s="93">
        <f t="shared" ca="1" si="138"/>
        <v>0</v>
      </c>
      <c r="LL21" s="93">
        <f t="shared" ca="1" si="139"/>
        <v>2431500</v>
      </c>
      <c r="LM21" s="93">
        <f t="shared" si="157"/>
        <v>71</v>
      </c>
      <c r="LN21" s="93">
        <f t="shared" ca="1" si="140"/>
        <v>73130</v>
      </c>
      <c r="LO21" s="93">
        <f t="shared" si="158"/>
        <v>1138</v>
      </c>
      <c r="LP21" s="93">
        <f t="shared" ca="1" si="141"/>
        <v>84212</v>
      </c>
      <c r="LQ21" s="93">
        <f t="shared" ca="1" si="159"/>
        <v>157342</v>
      </c>
      <c r="LR21" s="93">
        <f t="shared" si="142"/>
        <v>447</v>
      </c>
      <c r="LS21" s="93">
        <f t="shared" ca="1" si="143"/>
        <v>959753.7</v>
      </c>
      <c r="LT21" s="93">
        <f t="shared" si="144"/>
        <v>611</v>
      </c>
      <c r="LU21" s="93">
        <f t="shared" ca="1" si="145"/>
        <v>1812946.98</v>
      </c>
      <c r="LV21" s="93">
        <f t="shared" si="146"/>
        <v>80</v>
      </c>
      <c r="LW21" s="93">
        <f t="shared" ca="1" si="147"/>
        <v>276787.20000000001</v>
      </c>
      <c r="LX21" s="93">
        <v>212</v>
      </c>
      <c r="LY21" s="93">
        <f t="shared" ca="1" si="148"/>
        <v>455185.19999999995</v>
      </c>
      <c r="LZ21" s="93">
        <v>303</v>
      </c>
      <c r="MA21" s="93">
        <f t="shared" ca="1" si="148"/>
        <v>899055.53999999992</v>
      </c>
      <c r="MB21" s="93">
        <v>46</v>
      </c>
      <c r="MC21" s="93">
        <f t="shared" ca="1" si="148"/>
        <v>159152.64000000001</v>
      </c>
      <c r="MD21" s="93">
        <f t="shared" ca="1" si="160"/>
        <v>4562881.26</v>
      </c>
      <c r="ME21" s="93"/>
      <c r="MF21" s="135">
        <f t="shared" ca="1" si="149"/>
        <v>186306640.25999999</v>
      </c>
      <c r="MI21" s="124">
        <f t="shared" ca="1" si="161"/>
        <v>186306640.25999999</v>
      </c>
      <c r="MK21" s="124"/>
    </row>
    <row r="22" spans="1:349" ht="30">
      <c r="A22" s="15" t="s">
        <v>202</v>
      </c>
      <c r="B22" s="175" t="s">
        <v>993</v>
      </c>
      <c r="C22" s="171">
        <v>0</v>
      </c>
      <c r="D22" s="93">
        <f t="shared" ca="1" si="33"/>
        <v>0</v>
      </c>
      <c r="E22" s="93">
        <v>0</v>
      </c>
      <c r="F22" s="93">
        <f t="shared" ca="1" si="34"/>
        <v>0</v>
      </c>
      <c r="G22" s="93">
        <v>36</v>
      </c>
      <c r="H22" s="93">
        <f t="shared" ca="1" si="35"/>
        <v>48028464</v>
      </c>
      <c r="I22" s="93">
        <v>0</v>
      </c>
      <c r="J22" s="93">
        <f t="shared" ca="1" si="36"/>
        <v>0</v>
      </c>
      <c r="K22" s="93">
        <v>0</v>
      </c>
      <c r="L22" s="93">
        <f t="shared" ca="1" si="37"/>
        <v>0</v>
      </c>
      <c r="M22" s="93">
        <v>45</v>
      </c>
      <c r="N22" s="93">
        <f t="shared" ca="1" si="38"/>
        <v>75348405</v>
      </c>
      <c r="O22" s="93">
        <v>0</v>
      </c>
      <c r="P22" s="93">
        <f t="shared" ca="1" si="39"/>
        <v>0</v>
      </c>
      <c r="Q22" s="93">
        <v>0</v>
      </c>
      <c r="R22" s="93">
        <f t="shared" ca="1" si="40"/>
        <v>0</v>
      </c>
      <c r="S22" s="93">
        <v>7</v>
      </c>
      <c r="T22" s="93">
        <f t="shared" ca="1" si="41"/>
        <v>12530742</v>
      </c>
      <c r="U22" s="93">
        <v>0</v>
      </c>
      <c r="V22" s="93">
        <f t="shared" ca="1" si="42"/>
        <v>0</v>
      </c>
      <c r="W22" s="93">
        <v>0</v>
      </c>
      <c r="X22" s="93">
        <f t="shared" ca="1" si="43"/>
        <v>0</v>
      </c>
      <c r="Y22" s="93">
        <v>0</v>
      </c>
      <c r="Z22" s="93">
        <f t="shared" ca="1" si="44"/>
        <v>0</v>
      </c>
      <c r="AA22" s="93">
        <v>0</v>
      </c>
      <c r="AB22" s="93">
        <f t="shared" ca="1" si="45"/>
        <v>0</v>
      </c>
      <c r="AC22" s="93">
        <v>3</v>
      </c>
      <c r="AD22" s="93">
        <f t="shared" ca="1" si="45"/>
        <v>1361142</v>
      </c>
      <c r="AE22" s="93">
        <v>0</v>
      </c>
      <c r="AF22" s="93">
        <f t="shared" ca="1" si="45"/>
        <v>0</v>
      </c>
      <c r="AG22" s="93">
        <v>0</v>
      </c>
      <c r="AH22" s="93">
        <f t="shared" ca="1" si="45"/>
        <v>0</v>
      </c>
      <c r="AI22" s="93">
        <v>0</v>
      </c>
      <c r="AJ22" s="93">
        <f t="shared" ca="1" si="45"/>
        <v>0</v>
      </c>
      <c r="AK22" s="93">
        <v>28</v>
      </c>
      <c r="AL22" s="93">
        <f t="shared" ca="1" si="45"/>
        <v>1059520</v>
      </c>
      <c r="AM22" s="93">
        <v>0</v>
      </c>
      <c r="AN22" s="93">
        <f t="shared" ca="1" si="45"/>
        <v>0</v>
      </c>
      <c r="AO22" s="93">
        <v>0</v>
      </c>
      <c r="AP22" s="93">
        <f t="shared" ca="1" si="45"/>
        <v>0</v>
      </c>
      <c r="AQ22" s="93">
        <v>38</v>
      </c>
      <c r="AR22" s="93">
        <f t="shared" ca="1" si="45"/>
        <v>5865414</v>
      </c>
      <c r="AS22" s="93">
        <v>0</v>
      </c>
      <c r="AT22" s="93">
        <f t="shared" ca="1" si="45"/>
        <v>0</v>
      </c>
      <c r="AU22" s="93">
        <v>0</v>
      </c>
      <c r="AV22" s="93">
        <f t="shared" ca="1" si="45"/>
        <v>0</v>
      </c>
      <c r="AW22" s="93">
        <v>0</v>
      </c>
      <c r="AX22" s="93">
        <f t="shared" ca="1" si="45"/>
        <v>0</v>
      </c>
      <c r="AY22" s="93">
        <f t="shared" ca="1" si="23"/>
        <v>144193687</v>
      </c>
      <c r="AZ22" s="93">
        <v>0</v>
      </c>
      <c r="BA22" s="93">
        <f t="shared" ca="1" si="46"/>
        <v>0</v>
      </c>
      <c r="BB22" s="93">
        <v>0</v>
      </c>
      <c r="BC22" s="93">
        <f t="shared" ca="1" si="47"/>
        <v>0</v>
      </c>
      <c r="BD22" s="93">
        <v>5</v>
      </c>
      <c r="BE22" s="93">
        <f t="shared" ca="1" si="48"/>
        <v>8106020</v>
      </c>
      <c r="BF22" s="93">
        <v>0</v>
      </c>
      <c r="BG22" s="93">
        <f t="shared" ca="1" si="49"/>
        <v>0</v>
      </c>
      <c r="BH22" s="93">
        <v>0</v>
      </c>
      <c r="BI22" s="93">
        <f t="shared" ca="1" si="50"/>
        <v>0</v>
      </c>
      <c r="BJ22" s="93">
        <v>13</v>
      </c>
      <c r="BK22" s="93">
        <f t="shared" ca="1" si="51"/>
        <v>26162916</v>
      </c>
      <c r="BL22" s="93">
        <v>0</v>
      </c>
      <c r="BM22" s="93">
        <f t="shared" ca="1" si="52"/>
        <v>0</v>
      </c>
      <c r="BN22" s="93">
        <v>0</v>
      </c>
      <c r="BO22" s="93">
        <f t="shared" ca="1" si="53"/>
        <v>0</v>
      </c>
      <c r="BP22" s="93">
        <v>3</v>
      </c>
      <c r="BQ22" s="93">
        <f t="shared" ca="1" si="54"/>
        <v>6436752</v>
      </c>
      <c r="BR22" s="93">
        <v>0</v>
      </c>
      <c r="BS22" s="93">
        <f t="shared" ca="1" si="55"/>
        <v>0</v>
      </c>
      <c r="BT22" s="93">
        <v>0</v>
      </c>
      <c r="BU22" s="93">
        <v>0</v>
      </c>
      <c r="BV22" s="93">
        <v>1</v>
      </c>
      <c r="BW22" s="93">
        <f t="shared" ca="1" si="56"/>
        <v>521771</v>
      </c>
      <c r="BX22" s="93">
        <v>0</v>
      </c>
      <c r="BY22" s="93">
        <f t="shared" ca="1" si="57"/>
        <v>0</v>
      </c>
      <c r="BZ22" s="93">
        <v>0</v>
      </c>
      <c r="CA22" s="93">
        <f t="shared" ca="1" si="58"/>
        <v>0</v>
      </c>
      <c r="CB22" s="93">
        <v>0</v>
      </c>
      <c r="CC22" s="93">
        <f t="shared" ca="1" si="59"/>
        <v>0</v>
      </c>
      <c r="CD22" s="93">
        <v>0</v>
      </c>
      <c r="CE22" s="93">
        <v>0</v>
      </c>
      <c r="CF22" s="93">
        <v>0</v>
      </c>
      <c r="CG22" s="93">
        <v>0</v>
      </c>
      <c r="CH22" s="93">
        <v>0</v>
      </c>
      <c r="CI22" s="93">
        <f t="shared" ca="1" si="60"/>
        <v>0</v>
      </c>
      <c r="CJ22" s="93">
        <v>0</v>
      </c>
      <c r="CK22" s="93">
        <v>0</v>
      </c>
      <c r="CL22" s="93">
        <v>0</v>
      </c>
      <c r="CM22" s="93">
        <f t="shared" ca="1" si="61"/>
        <v>0</v>
      </c>
      <c r="CN22" s="93">
        <v>0</v>
      </c>
      <c r="CO22" s="93">
        <f t="shared" ca="1" si="62"/>
        <v>0</v>
      </c>
      <c r="CP22" s="93">
        <v>0</v>
      </c>
      <c r="CQ22" s="93">
        <f t="shared" ca="1" si="63"/>
        <v>0</v>
      </c>
      <c r="CR22" s="93">
        <v>4</v>
      </c>
      <c r="CS22" s="93">
        <f t="shared" ca="1" si="64"/>
        <v>710024</v>
      </c>
      <c r="CT22" s="93">
        <v>0</v>
      </c>
      <c r="CU22" s="93">
        <f t="shared" ca="1" si="65"/>
        <v>0</v>
      </c>
      <c r="CV22" s="93">
        <v>0</v>
      </c>
      <c r="CW22" s="93">
        <f t="shared" ca="1" si="66"/>
        <v>0</v>
      </c>
      <c r="CX22" s="93">
        <v>0</v>
      </c>
      <c r="CY22" s="93">
        <f t="shared" ca="1" si="67"/>
        <v>0</v>
      </c>
      <c r="CZ22" s="93">
        <f t="shared" ca="1" si="24"/>
        <v>41937483</v>
      </c>
      <c r="DA22" s="117">
        <v>0</v>
      </c>
      <c r="DB22" s="93">
        <f t="shared" ca="1" si="67"/>
        <v>0</v>
      </c>
      <c r="DC22" s="118">
        <v>0</v>
      </c>
      <c r="DD22" s="118">
        <v>0</v>
      </c>
      <c r="DE22" s="117">
        <v>0</v>
      </c>
      <c r="DF22" s="118">
        <v>0</v>
      </c>
      <c r="DG22" s="117">
        <v>0</v>
      </c>
      <c r="DH22" s="93">
        <f t="shared" ca="1" si="68"/>
        <v>0</v>
      </c>
      <c r="DI22" s="118">
        <v>0</v>
      </c>
      <c r="DJ22" s="93">
        <f t="shared" ca="1" si="69"/>
        <v>0</v>
      </c>
      <c r="DK22" s="117">
        <v>0</v>
      </c>
      <c r="DL22" s="118">
        <v>0</v>
      </c>
      <c r="DM22" s="117">
        <v>0</v>
      </c>
      <c r="DN22" s="118">
        <v>0</v>
      </c>
      <c r="DO22" s="118">
        <v>0</v>
      </c>
      <c r="DP22" s="118">
        <v>0</v>
      </c>
      <c r="DQ22" s="117">
        <v>0</v>
      </c>
      <c r="DR22" s="119">
        <v>0</v>
      </c>
      <c r="DS22" s="117">
        <v>0</v>
      </c>
      <c r="DT22" s="93">
        <f t="shared" ca="1" si="70"/>
        <v>0</v>
      </c>
      <c r="DU22" s="118">
        <v>0</v>
      </c>
      <c r="DV22" s="118">
        <v>0</v>
      </c>
      <c r="DW22" s="117">
        <v>0</v>
      </c>
      <c r="DX22" s="118">
        <v>0</v>
      </c>
      <c r="DY22" s="117">
        <v>0</v>
      </c>
      <c r="DZ22" s="93">
        <f t="shared" ca="1" si="25"/>
        <v>0</v>
      </c>
      <c r="EA22" s="118">
        <v>0</v>
      </c>
      <c r="EB22" s="118">
        <v>0</v>
      </c>
      <c r="EC22" s="117">
        <v>0</v>
      </c>
      <c r="ED22" s="93">
        <f t="shared" ca="1" si="71"/>
        <v>0</v>
      </c>
      <c r="EE22" s="93">
        <f t="shared" ca="1" si="26"/>
        <v>0</v>
      </c>
      <c r="EF22" s="93">
        <v>0</v>
      </c>
      <c r="EG22" s="93">
        <f t="shared" ca="1" si="72"/>
        <v>0</v>
      </c>
      <c r="EH22" s="93">
        <v>0</v>
      </c>
      <c r="EI22" s="93">
        <v>0</v>
      </c>
      <c r="EJ22" s="93">
        <v>0</v>
      </c>
      <c r="EK22" s="93">
        <v>0</v>
      </c>
      <c r="EL22" s="93">
        <v>0</v>
      </c>
      <c r="EM22" s="93">
        <f t="shared" ca="1" si="73"/>
        <v>0</v>
      </c>
      <c r="EN22" s="93">
        <v>0</v>
      </c>
      <c r="EO22" s="93">
        <v>0</v>
      </c>
      <c r="EP22" s="93">
        <v>0</v>
      </c>
      <c r="EQ22" s="93">
        <v>0</v>
      </c>
      <c r="ER22" s="93">
        <v>0</v>
      </c>
      <c r="ES22" s="93">
        <v>0</v>
      </c>
      <c r="ET22" s="93">
        <v>0</v>
      </c>
      <c r="EU22" s="93">
        <v>0</v>
      </c>
      <c r="EV22" s="93">
        <v>0</v>
      </c>
      <c r="EW22" s="93">
        <v>0</v>
      </c>
      <c r="EX22" s="93">
        <v>0</v>
      </c>
      <c r="EY22" s="93">
        <f t="shared" ca="1" si="74"/>
        <v>0</v>
      </c>
      <c r="EZ22" s="93">
        <v>0</v>
      </c>
      <c r="FA22" s="93">
        <v>0</v>
      </c>
      <c r="FB22" s="93">
        <v>0</v>
      </c>
      <c r="FC22" s="93">
        <v>0</v>
      </c>
      <c r="FD22" s="93">
        <v>0</v>
      </c>
      <c r="FE22" s="93">
        <f t="shared" ca="1" si="75"/>
        <v>0</v>
      </c>
      <c r="FF22" s="93">
        <v>0</v>
      </c>
      <c r="FG22" s="93">
        <v>0</v>
      </c>
      <c r="FH22" s="93">
        <v>0</v>
      </c>
      <c r="FI22" s="93">
        <f t="shared" ca="1" si="76"/>
        <v>0</v>
      </c>
      <c r="FJ22" s="93">
        <f t="shared" ca="1" si="150"/>
        <v>0</v>
      </c>
      <c r="FK22" s="93">
        <v>0</v>
      </c>
      <c r="FL22" s="93">
        <f t="shared" ca="1" si="77"/>
        <v>0</v>
      </c>
      <c r="FM22" s="93">
        <v>0</v>
      </c>
      <c r="FN22" s="93">
        <f t="shared" ca="1" si="78"/>
        <v>0</v>
      </c>
      <c r="FO22" s="93">
        <v>0</v>
      </c>
      <c r="FP22" s="93">
        <f t="shared" ca="1" si="79"/>
        <v>0</v>
      </c>
      <c r="FQ22" s="93">
        <v>0</v>
      </c>
      <c r="FR22" s="93">
        <f t="shared" ca="1" si="80"/>
        <v>0</v>
      </c>
      <c r="FS22" s="93">
        <v>0</v>
      </c>
      <c r="FT22" s="93">
        <f t="shared" ca="1" si="81"/>
        <v>0</v>
      </c>
      <c r="FU22" s="93">
        <v>0</v>
      </c>
      <c r="FV22" s="93">
        <f t="shared" ca="1" si="82"/>
        <v>0</v>
      </c>
      <c r="FW22" s="93">
        <v>0</v>
      </c>
      <c r="FX22" s="93">
        <f t="shared" ca="1" si="83"/>
        <v>0</v>
      </c>
      <c r="FY22" s="93">
        <v>0</v>
      </c>
      <c r="FZ22" s="93">
        <v>0</v>
      </c>
      <c r="GA22" s="93">
        <v>0</v>
      </c>
      <c r="GB22" s="93">
        <f t="shared" ca="1" si="84"/>
        <v>0</v>
      </c>
      <c r="GC22" s="93">
        <v>0</v>
      </c>
      <c r="GD22" s="93">
        <f t="shared" ca="1" si="85"/>
        <v>0</v>
      </c>
      <c r="GE22" s="93">
        <v>0</v>
      </c>
      <c r="GF22" s="93">
        <v>0</v>
      </c>
      <c r="GG22" s="93">
        <v>0</v>
      </c>
      <c r="GH22" s="93">
        <v>0</v>
      </c>
      <c r="GI22" s="93">
        <v>0</v>
      </c>
      <c r="GJ22" s="93">
        <f t="shared" ca="1" si="86"/>
        <v>0</v>
      </c>
      <c r="GK22" s="93">
        <v>0</v>
      </c>
      <c r="GL22" s="93">
        <v>0</v>
      </c>
      <c r="GM22" s="93">
        <v>0</v>
      </c>
      <c r="GN22" s="93">
        <f t="shared" ca="1" si="87"/>
        <v>0</v>
      </c>
      <c r="GO22" s="93">
        <f t="shared" ca="1" si="17"/>
        <v>0</v>
      </c>
      <c r="GP22" s="93">
        <f t="shared" ca="1" si="18"/>
        <v>0</v>
      </c>
      <c r="GQ22" s="93">
        <v>0</v>
      </c>
      <c r="GR22" s="93">
        <f t="shared" ca="1" si="88"/>
        <v>0</v>
      </c>
      <c r="GS22" s="93">
        <v>0</v>
      </c>
      <c r="GT22" s="93">
        <f t="shared" ca="1" si="89"/>
        <v>0</v>
      </c>
      <c r="GU22" s="93">
        <v>0</v>
      </c>
      <c r="GV22" s="93">
        <f t="shared" ca="1" si="90"/>
        <v>0</v>
      </c>
      <c r="GW22" s="93">
        <f t="shared" ca="1" si="28"/>
        <v>0</v>
      </c>
      <c r="GX22" s="117">
        <v>0</v>
      </c>
      <c r="GY22" s="93">
        <f t="shared" ca="1" si="91"/>
        <v>0</v>
      </c>
      <c r="GZ22" s="93">
        <v>0</v>
      </c>
      <c r="HA22" s="93">
        <f t="shared" ca="1" si="92"/>
        <v>0</v>
      </c>
      <c r="HB22" s="93">
        <v>29</v>
      </c>
      <c r="HC22" s="93">
        <f t="shared" ca="1" si="93"/>
        <v>2876133</v>
      </c>
      <c r="HD22" s="93">
        <v>0</v>
      </c>
      <c r="HE22" s="93">
        <f t="shared" ca="1" si="94"/>
        <v>0</v>
      </c>
      <c r="HF22" s="93">
        <v>0</v>
      </c>
      <c r="HG22" s="93">
        <f t="shared" ca="1" si="95"/>
        <v>0</v>
      </c>
      <c r="HH22" s="93">
        <v>22</v>
      </c>
      <c r="HI22" s="93">
        <f t="shared" ca="1" si="96"/>
        <v>2026046</v>
      </c>
      <c r="HJ22" s="93">
        <v>0</v>
      </c>
      <c r="HK22" s="93">
        <f t="shared" ca="1" si="97"/>
        <v>0</v>
      </c>
      <c r="HL22" s="93">
        <v>0</v>
      </c>
      <c r="HM22" s="93">
        <f t="shared" ca="1" si="98"/>
        <v>0</v>
      </c>
      <c r="HN22" s="93">
        <v>0</v>
      </c>
      <c r="HO22" s="93">
        <f t="shared" ca="1" si="98"/>
        <v>0</v>
      </c>
      <c r="HP22" s="93">
        <f t="shared" ca="1" si="29"/>
        <v>4902179</v>
      </c>
      <c r="HQ22" s="93">
        <v>0</v>
      </c>
      <c r="HR22" s="93">
        <f t="shared" ca="1" si="99"/>
        <v>0</v>
      </c>
      <c r="HS22" s="93">
        <v>0</v>
      </c>
      <c r="HT22" s="93">
        <v>0</v>
      </c>
      <c r="HU22" s="93">
        <v>0</v>
      </c>
      <c r="HV22" s="93">
        <f t="shared" ca="1" si="100"/>
        <v>0</v>
      </c>
      <c r="HW22" s="93">
        <v>0</v>
      </c>
      <c r="HX22" s="93">
        <f t="shared" ca="1" si="101"/>
        <v>0</v>
      </c>
      <c r="HY22" s="93">
        <v>0</v>
      </c>
      <c r="HZ22" s="93">
        <f t="shared" ca="1" si="102"/>
        <v>0</v>
      </c>
      <c r="IA22" s="93">
        <v>1</v>
      </c>
      <c r="IB22" s="93">
        <f t="shared" ca="1" si="103"/>
        <v>3708</v>
      </c>
      <c r="IC22" s="93">
        <v>0</v>
      </c>
      <c r="ID22" s="93">
        <f t="shared" ca="1" si="104"/>
        <v>0</v>
      </c>
      <c r="IE22" s="93">
        <v>0</v>
      </c>
      <c r="IF22" s="93">
        <f t="shared" ca="1" si="105"/>
        <v>0</v>
      </c>
      <c r="IG22" s="93">
        <v>0</v>
      </c>
      <c r="IH22" s="93">
        <f t="shared" ca="1" si="106"/>
        <v>0</v>
      </c>
      <c r="II22" s="93">
        <f t="shared" ca="1" si="30"/>
        <v>3708</v>
      </c>
      <c r="IJ22" s="93">
        <f t="shared" ca="1" si="31"/>
        <v>191037057</v>
      </c>
      <c r="IK22" s="93">
        <v>0</v>
      </c>
      <c r="IL22" s="93">
        <f t="shared" ca="1" si="107"/>
        <v>0</v>
      </c>
      <c r="IM22" s="93">
        <v>0</v>
      </c>
      <c r="IN22" s="93">
        <f t="shared" ca="1" si="108"/>
        <v>0</v>
      </c>
      <c r="IO22" s="93">
        <v>0</v>
      </c>
      <c r="IP22" s="93">
        <f t="shared" ca="1" si="109"/>
        <v>0</v>
      </c>
      <c r="IQ22" s="93">
        <v>0</v>
      </c>
      <c r="IR22" s="93">
        <f t="shared" ca="1" si="110"/>
        <v>0</v>
      </c>
      <c r="IS22" s="93">
        <v>0</v>
      </c>
      <c r="IT22" s="93">
        <f t="shared" ca="1" si="111"/>
        <v>0</v>
      </c>
      <c r="IU22" s="93">
        <v>0</v>
      </c>
      <c r="IV22" s="93">
        <f t="shared" ca="1" si="112"/>
        <v>0</v>
      </c>
      <c r="IW22" s="93">
        <v>0</v>
      </c>
      <c r="IX22" s="93">
        <f t="shared" ca="1" si="113"/>
        <v>0</v>
      </c>
      <c r="IY22" s="93">
        <v>0</v>
      </c>
      <c r="IZ22" s="93">
        <f t="shared" ca="1" si="114"/>
        <v>0</v>
      </c>
      <c r="JA22" s="93">
        <v>0</v>
      </c>
      <c r="JB22" s="93">
        <f t="shared" ca="1" si="115"/>
        <v>0</v>
      </c>
      <c r="JC22" s="93">
        <v>2</v>
      </c>
      <c r="JD22" s="93">
        <f t="shared" ca="1" si="116"/>
        <v>3253126</v>
      </c>
      <c r="JE22" s="93">
        <v>0</v>
      </c>
      <c r="JF22" s="93">
        <f t="shared" ca="1" si="117"/>
        <v>0</v>
      </c>
      <c r="JG22" s="93">
        <v>0</v>
      </c>
      <c r="JH22" s="93">
        <f t="shared" ca="1" si="118"/>
        <v>0</v>
      </c>
      <c r="JI22" s="93">
        <v>0</v>
      </c>
      <c r="JJ22" s="93">
        <f t="shared" ca="1" si="119"/>
        <v>0</v>
      </c>
      <c r="JK22" s="93">
        <v>0</v>
      </c>
      <c r="JL22" s="93">
        <f t="shared" ca="1" si="120"/>
        <v>0</v>
      </c>
      <c r="JM22" s="93"/>
      <c r="JN22" s="93">
        <f t="shared" ca="1" si="120"/>
        <v>0</v>
      </c>
      <c r="JO22" s="93">
        <v>0</v>
      </c>
      <c r="JP22" s="93">
        <f t="shared" ca="1" si="120"/>
        <v>0</v>
      </c>
      <c r="JQ22" s="93">
        <v>0</v>
      </c>
      <c r="JR22" s="93">
        <f t="shared" ca="1" si="120"/>
        <v>0</v>
      </c>
      <c r="JS22" s="93">
        <v>0</v>
      </c>
      <c r="JT22" s="93">
        <f t="shared" ca="1" si="120"/>
        <v>0</v>
      </c>
      <c r="JU22" s="93">
        <f t="shared" ca="1" si="151"/>
        <v>3253126</v>
      </c>
      <c r="JV22" s="93">
        <v>0</v>
      </c>
      <c r="JW22" s="93">
        <f t="shared" ca="1" si="121"/>
        <v>0</v>
      </c>
      <c r="JX22" s="93">
        <v>0</v>
      </c>
      <c r="JY22" s="93">
        <f t="shared" ca="1" si="121"/>
        <v>0</v>
      </c>
      <c r="JZ22" s="93">
        <v>0</v>
      </c>
      <c r="KA22" s="93">
        <f t="shared" ca="1" si="122"/>
        <v>0</v>
      </c>
      <c r="KB22" s="93">
        <v>0</v>
      </c>
      <c r="KC22" s="93">
        <f t="shared" ca="1" si="123"/>
        <v>0</v>
      </c>
      <c r="KD22" s="93">
        <v>0</v>
      </c>
      <c r="KE22" s="93">
        <f t="shared" ca="1" si="124"/>
        <v>0</v>
      </c>
      <c r="KF22" s="93">
        <v>0</v>
      </c>
      <c r="KG22" s="93">
        <f t="shared" ca="1" si="125"/>
        <v>0</v>
      </c>
      <c r="KH22" s="93">
        <v>0</v>
      </c>
      <c r="KI22" s="93">
        <f t="shared" ca="1" si="126"/>
        <v>0</v>
      </c>
      <c r="KJ22" s="93">
        <v>0</v>
      </c>
      <c r="KK22" s="93">
        <f t="shared" ca="1" si="127"/>
        <v>0</v>
      </c>
      <c r="KL22" s="93">
        <f t="shared" ca="1" si="152"/>
        <v>0</v>
      </c>
      <c r="KM22" s="93">
        <v>0</v>
      </c>
      <c r="KN22" s="93">
        <f t="shared" ca="1" si="128"/>
        <v>0</v>
      </c>
      <c r="KO22" s="93">
        <v>0</v>
      </c>
      <c r="KP22" s="93">
        <f t="shared" ca="1" si="129"/>
        <v>0</v>
      </c>
      <c r="KQ22" s="93">
        <v>0</v>
      </c>
      <c r="KR22" s="93">
        <f t="shared" ca="1" si="130"/>
        <v>0</v>
      </c>
      <c r="KS22" s="93">
        <v>0</v>
      </c>
      <c r="KT22" s="93">
        <f t="shared" ca="1" si="131"/>
        <v>0</v>
      </c>
      <c r="KU22" s="93">
        <v>0</v>
      </c>
      <c r="KV22" s="93">
        <f t="shared" ca="1" si="132"/>
        <v>0</v>
      </c>
      <c r="KW22" s="93">
        <v>0</v>
      </c>
      <c r="KX22" s="93">
        <f t="shared" ca="1" si="133"/>
        <v>0</v>
      </c>
      <c r="KY22" s="93">
        <v>0</v>
      </c>
      <c r="KZ22" s="93">
        <f t="shared" ca="1" si="134"/>
        <v>0</v>
      </c>
      <c r="LA22" s="93">
        <v>0</v>
      </c>
      <c r="LB22" s="93">
        <f t="shared" ca="1" si="135"/>
        <v>0</v>
      </c>
      <c r="LC22" s="37">
        <f t="shared" ca="1" si="153"/>
        <v>0</v>
      </c>
      <c r="LD22" s="93"/>
      <c r="LE22" s="93">
        <f t="shared" ca="1" si="20"/>
        <v>194290183</v>
      </c>
      <c r="LF22" s="93">
        <f t="shared" si="154"/>
        <v>52</v>
      </c>
      <c r="LG22" s="93">
        <f t="shared" ca="1" si="136"/>
        <v>41496</v>
      </c>
      <c r="LH22" s="93">
        <f t="shared" si="155"/>
        <v>111</v>
      </c>
      <c r="LI22" s="93">
        <f t="shared" ca="1" si="137"/>
        <v>2381616</v>
      </c>
      <c r="LJ22" s="93">
        <f t="shared" si="156"/>
        <v>0</v>
      </c>
      <c r="LK22" s="93">
        <f t="shared" ca="1" si="138"/>
        <v>0</v>
      </c>
      <c r="LL22" s="93">
        <f t="shared" ca="1" si="139"/>
        <v>2423112</v>
      </c>
      <c r="LM22" s="93">
        <f t="shared" si="157"/>
        <v>111</v>
      </c>
      <c r="LN22" s="93">
        <f t="shared" ca="1" si="140"/>
        <v>114330</v>
      </c>
      <c r="LO22" s="93">
        <f t="shared" si="158"/>
        <v>52</v>
      </c>
      <c r="LP22" s="93">
        <f t="shared" ca="1" si="141"/>
        <v>3848</v>
      </c>
      <c r="LQ22" s="93">
        <f t="shared" ca="1" si="159"/>
        <v>118178</v>
      </c>
      <c r="LR22" s="93">
        <f t="shared" si="142"/>
        <v>29</v>
      </c>
      <c r="LS22" s="93">
        <f t="shared" ca="1" si="143"/>
        <v>62265.899999999994</v>
      </c>
      <c r="LT22" s="93">
        <f t="shared" si="144"/>
        <v>23</v>
      </c>
      <c r="LU22" s="93">
        <f t="shared" ca="1" si="145"/>
        <v>68245.14</v>
      </c>
      <c r="LV22" s="93">
        <f t="shared" si="146"/>
        <v>0</v>
      </c>
      <c r="LW22" s="93">
        <f t="shared" ca="1" si="147"/>
        <v>0</v>
      </c>
      <c r="LX22" s="93">
        <v>510</v>
      </c>
      <c r="LY22" s="93">
        <f t="shared" ca="1" si="148"/>
        <v>1095021</v>
      </c>
      <c r="LZ22" s="93">
        <v>718</v>
      </c>
      <c r="MA22" s="93">
        <f t="shared" ca="1" si="148"/>
        <v>2130435.2399999998</v>
      </c>
      <c r="MB22" s="93">
        <v>99</v>
      </c>
      <c r="MC22" s="93">
        <f t="shared" ca="1" si="148"/>
        <v>342524.16000000003</v>
      </c>
      <c r="MD22" s="93">
        <f t="shared" ca="1" si="160"/>
        <v>3698491.44</v>
      </c>
      <c r="ME22" s="93"/>
      <c r="MF22" s="135">
        <f t="shared" ca="1" si="149"/>
        <v>200529964.44</v>
      </c>
      <c r="MI22" s="124">
        <f t="shared" ca="1" si="161"/>
        <v>200529964.44</v>
      </c>
      <c r="MK22" s="124"/>
    </row>
    <row r="23" spans="1:349" ht="30">
      <c r="A23" s="15" t="s">
        <v>203</v>
      </c>
      <c r="B23" s="175" t="s">
        <v>994</v>
      </c>
      <c r="C23" s="171">
        <v>0</v>
      </c>
      <c r="D23" s="93">
        <f t="shared" ca="1" si="33"/>
        <v>0</v>
      </c>
      <c r="E23" s="93">
        <v>0</v>
      </c>
      <c r="F23" s="93">
        <f t="shared" ca="1" si="34"/>
        <v>0</v>
      </c>
      <c r="G23" s="93">
        <v>40</v>
      </c>
      <c r="H23" s="93">
        <f t="shared" ca="1" si="35"/>
        <v>53364960</v>
      </c>
      <c r="I23" s="93">
        <v>0</v>
      </c>
      <c r="J23" s="93">
        <f t="shared" ca="1" si="36"/>
        <v>0</v>
      </c>
      <c r="K23" s="93">
        <v>0</v>
      </c>
      <c r="L23" s="93">
        <f t="shared" ca="1" si="37"/>
        <v>0</v>
      </c>
      <c r="M23" s="93">
        <v>57</v>
      </c>
      <c r="N23" s="93">
        <f t="shared" ca="1" si="38"/>
        <v>95441313</v>
      </c>
      <c r="O23" s="93">
        <v>0</v>
      </c>
      <c r="P23" s="93">
        <f t="shared" ca="1" si="39"/>
        <v>0</v>
      </c>
      <c r="Q23" s="93">
        <v>0</v>
      </c>
      <c r="R23" s="93">
        <f t="shared" ca="1" si="40"/>
        <v>0</v>
      </c>
      <c r="S23" s="93">
        <v>10</v>
      </c>
      <c r="T23" s="93">
        <f t="shared" ca="1" si="41"/>
        <v>17901060</v>
      </c>
      <c r="U23" s="93">
        <v>0</v>
      </c>
      <c r="V23" s="93">
        <f t="shared" ca="1" si="42"/>
        <v>0</v>
      </c>
      <c r="W23" s="93">
        <v>0</v>
      </c>
      <c r="X23" s="93">
        <f t="shared" ca="1" si="43"/>
        <v>0</v>
      </c>
      <c r="Y23" s="93">
        <v>0</v>
      </c>
      <c r="Z23" s="93">
        <f t="shared" ca="1" si="44"/>
        <v>0</v>
      </c>
      <c r="AA23" s="93">
        <v>0</v>
      </c>
      <c r="AB23" s="93">
        <f t="shared" ca="1" si="45"/>
        <v>0</v>
      </c>
      <c r="AC23" s="93">
        <v>7</v>
      </c>
      <c r="AD23" s="93">
        <f t="shared" ca="1" si="45"/>
        <v>3175998</v>
      </c>
      <c r="AE23" s="93">
        <v>2</v>
      </c>
      <c r="AF23" s="93">
        <f t="shared" ca="1" si="45"/>
        <v>907428</v>
      </c>
      <c r="AG23" s="93">
        <v>0</v>
      </c>
      <c r="AH23" s="93">
        <f t="shared" ca="1" si="45"/>
        <v>0</v>
      </c>
      <c r="AI23" s="93">
        <v>0</v>
      </c>
      <c r="AJ23" s="93">
        <f t="shared" ca="1" si="45"/>
        <v>0</v>
      </c>
      <c r="AK23" s="93">
        <v>9</v>
      </c>
      <c r="AL23" s="93">
        <f t="shared" ca="1" si="45"/>
        <v>340560</v>
      </c>
      <c r="AM23" s="93">
        <v>0</v>
      </c>
      <c r="AN23" s="93">
        <f t="shared" ca="1" si="45"/>
        <v>0</v>
      </c>
      <c r="AO23" s="93">
        <v>0</v>
      </c>
      <c r="AP23" s="93">
        <f t="shared" ca="1" si="45"/>
        <v>0</v>
      </c>
      <c r="AQ23" s="93">
        <v>20</v>
      </c>
      <c r="AR23" s="93">
        <f t="shared" ca="1" si="45"/>
        <v>3087060</v>
      </c>
      <c r="AS23" s="93">
        <v>0</v>
      </c>
      <c r="AT23" s="93">
        <f t="shared" ca="1" si="45"/>
        <v>0</v>
      </c>
      <c r="AU23" s="93">
        <v>0</v>
      </c>
      <c r="AV23" s="93">
        <f t="shared" ca="1" si="45"/>
        <v>0</v>
      </c>
      <c r="AW23" s="93">
        <v>3</v>
      </c>
      <c r="AX23" s="93">
        <f t="shared" ca="1" si="45"/>
        <v>925302</v>
      </c>
      <c r="AY23" s="93">
        <f t="shared" ca="1" si="23"/>
        <v>175143681</v>
      </c>
      <c r="AZ23" s="93">
        <v>0</v>
      </c>
      <c r="BA23" s="93">
        <f t="shared" ca="1" si="46"/>
        <v>0</v>
      </c>
      <c r="BB23" s="93">
        <v>0</v>
      </c>
      <c r="BC23" s="93">
        <f t="shared" ca="1" si="47"/>
        <v>0</v>
      </c>
      <c r="BD23" s="93">
        <v>1</v>
      </c>
      <c r="BE23" s="93">
        <f t="shared" ca="1" si="48"/>
        <v>1621204</v>
      </c>
      <c r="BF23" s="93">
        <v>0</v>
      </c>
      <c r="BG23" s="93">
        <f t="shared" ca="1" si="49"/>
        <v>0</v>
      </c>
      <c r="BH23" s="93">
        <v>0</v>
      </c>
      <c r="BI23" s="93">
        <f t="shared" ca="1" si="50"/>
        <v>0</v>
      </c>
      <c r="BJ23" s="93">
        <v>2</v>
      </c>
      <c r="BK23" s="93">
        <f t="shared" ca="1" si="51"/>
        <v>4025064</v>
      </c>
      <c r="BL23" s="93">
        <v>0</v>
      </c>
      <c r="BM23" s="93">
        <f t="shared" ca="1" si="52"/>
        <v>0</v>
      </c>
      <c r="BN23" s="93">
        <v>0</v>
      </c>
      <c r="BO23" s="93">
        <f t="shared" ca="1" si="53"/>
        <v>0</v>
      </c>
      <c r="BP23" s="93">
        <v>0</v>
      </c>
      <c r="BQ23" s="93">
        <f t="shared" ca="1" si="54"/>
        <v>0</v>
      </c>
      <c r="BR23" s="93">
        <v>0</v>
      </c>
      <c r="BS23" s="93">
        <f t="shared" ca="1" si="55"/>
        <v>0</v>
      </c>
      <c r="BT23" s="93">
        <v>0</v>
      </c>
      <c r="BU23" s="93">
        <v>0</v>
      </c>
      <c r="BV23" s="93">
        <v>1</v>
      </c>
      <c r="BW23" s="93">
        <f t="shared" ca="1" si="56"/>
        <v>521771</v>
      </c>
      <c r="BX23" s="93">
        <v>0</v>
      </c>
      <c r="BY23" s="93">
        <f t="shared" ca="1" si="57"/>
        <v>0</v>
      </c>
      <c r="BZ23" s="93">
        <v>0</v>
      </c>
      <c r="CA23" s="93">
        <f t="shared" ca="1" si="58"/>
        <v>0</v>
      </c>
      <c r="CB23" s="93">
        <v>2</v>
      </c>
      <c r="CC23" s="93">
        <f t="shared" ca="1" si="59"/>
        <v>1043542</v>
      </c>
      <c r="CD23" s="93">
        <v>0</v>
      </c>
      <c r="CE23" s="93">
        <v>0</v>
      </c>
      <c r="CF23" s="93">
        <v>0</v>
      </c>
      <c r="CG23" s="93">
        <v>0</v>
      </c>
      <c r="CH23" s="93">
        <v>0</v>
      </c>
      <c r="CI23" s="93">
        <f t="shared" ca="1" si="60"/>
        <v>0</v>
      </c>
      <c r="CJ23" s="93">
        <v>0</v>
      </c>
      <c r="CK23" s="93">
        <v>0</v>
      </c>
      <c r="CL23" s="93">
        <v>0</v>
      </c>
      <c r="CM23" s="93">
        <f t="shared" ca="1" si="61"/>
        <v>0</v>
      </c>
      <c r="CN23" s="93">
        <v>0</v>
      </c>
      <c r="CO23" s="93">
        <f t="shared" ca="1" si="62"/>
        <v>0</v>
      </c>
      <c r="CP23" s="93">
        <v>0</v>
      </c>
      <c r="CQ23" s="93">
        <f t="shared" ca="1" si="63"/>
        <v>0</v>
      </c>
      <c r="CR23" s="93">
        <v>0</v>
      </c>
      <c r="CS23" s="93">
        <f t="shared" ca="1" si="64"/>
        <v>0</v>
      </c>
      <c r="CT23" s="93">
        <v>0</v>
      </c>
      <c r="CU23" s="93">
        <f t="shared" ca="1" si="65"/>
        <v>0</v>
      </c>
      <c r="CV23" s="93">
        <v>0</v>
      </c>
      <c r="CW23" s="93">
        <f t="shared" ca="1" si="66"/>
        <v>0</v>
      </c>
      <c r="CX23" s="93">
        <v>0</v>
      </c>
      <c r="CY23" s="93">
        <f t="shared" ca="1" si="67"/>
        <v>0</v>
      </c>
      <c r="CZ23" s="93">
        <f t="shared" ca="1" si="24"/>
        <v>7211581</v>
      </c>
      <c r="DA23" s="117">
        <v>0</v>
      </c>
      <c r="DB23" s="93">
        <f t="shared" ca="1" si="67"/>
        <v>0</v>
      </c>
      <c r="DC23" s="118">
        <v>0</v>
      </c>
      <c r="DD23" s="118">
        <v>0</v>
      </c>
      <c r="DE23" s="117">
        <v>0</v>
      </c>
      <c r="DF23" s="118">
        <v>0</v>
      </c>
      <c r="DG23" s="117">
        <v>0</v>
      </c>
      <c r="DH23" s="93">
        <f t="shared" ca="1" si="68"/>
        <v>0</v>
      </c>
      <c r="DI23" s="118">
        <v>0</v>
      </c>
      <c r="DJ23" s="93">
        <f t="shared" ca="1" si="69"/>
        <v>0</v>
      </c>
      <c r="DK23" s="117">
        <v>0</v>
      </c>
      <c r="DL23" s="118">
        <v>0</v>
      </c>
      <c r="DM23" s="117">
        <v>0</v>
      </c>
      <c r="DN23" s="118">
        <v>0</v>
      </c>
      <c r="DO23" s="118">
        <v>0</v>
      </c>
      <c r="DP23" s="118">
        <v>0</v>
      </c>
      <c r="DQ23" s="117">
        <v>0</v>
      </c>
      <c r="DR23" s="119">
        <v>0</v>
      </c>
      <c r="DS23" s="117">
        <v>0</v>
      </c>
      <c r="DT23" s="93">
        <f t="shared" ca="1" si="70"/>
        <v>0</v>
      </c>
      <c r="DU23" s="118">
        <v>0</v>
      </c>
      <c r="DV23" s="118">
        <v>0</v>
      </c>
      <c r="DW23" s="117">
        <v>0</v>
      </c>
      <c r="DX23" s="118">
        <v>0</v>
      </c>
      <c r="DY23" s="117">
        <v>0</v>
      </c>
      <c r="DZ23" s="93">
        <f t="shared" ca="1" si="25"/>
        <v>0</v>
      </c>
      <c r="EA23" s="118">
        <v>0</v>
      </c>
      <c r="EB23" s="118">
        <v>0</v>
      </c>
      <c r="EC23" s="117">
        <v>0</v>
      </c>
      <c r="ED23" s="93">
        <f t="shared" ca="1" si="71"/>
        <v>0</v>
      </c>
      <c r="EE23" s="93">
        <f t="shared" ca="1" si="26"/>
        <v>0</v>
      </c>
      <c r="EF23" s="93">
        <v>0</v>
      </c>
      <c r="EG23" s="93">
        <f t="shared" ca="1" si="72"/>
        <v>0</v>
      </c>
      <c r="EH23" s="93">
        <v>0</v>
      </c>
      <c r="EI23" s="93">
        <v>0</v>
      </c>
      <c r="EJ23" s="93">
        <v>0</v>
      </c>
      <c r="EK23" s="93">
        <v>0</v>
      </c>
      <c r="EL23" s="93">
        <v>0</v>
      </c>
      <c r="EM23" s="93">
        <f t="shared" ca="1" si="73"/>
        <v>0</v>
      </c>
      <c r="EN23" s="93">
        <v>0</v>
      </c>
      <c r="EO23" s="93">
        <v>0</v>
      </c>
      <c r="EP23" s="93">
        <v>0</v>
      </c>
      <c r="EQ23" s="93">
        <v>0</v>
      </c>
      <c r="ER23" s="93">
        <v>0</v>
      </c>
      <c r="ES23" s="93">
        <v>0</v>
      </c>
      <c r="ET23" s="93">
        <v>0</v>
      </c>
      <c r="EU23" s="93">
        <v>0</v>
      </c>
      <c r="EV23" s="93">
        <v>0</v>
      </c>
      <c r="EW23" s="93">
        <v>0</v>
      </c>
      <c r="EX23" s="93">
        <v>0</v>
      </c>
      <c r="EY23" s="93">
        <f t="shared" ca="1" si="74"/>
        <v>0</v>
      </c>
      <c r="EZ23" s="93">
        <v>0</v>
      </c>
      <c r="FA23" s="93">
        <v>0</v>
      </c>
      <c r="FB23" s="93">
        <v>0</v>
      </c>
      <c r="FC23" s="93">
        <v>0</v>
      </c>
      <c r="FD23" s="93">
        <v>0</v>
      </c>
      <c r="FE23" s="93">
        <f t="shared" ca="1" si="75"/>
        <v>0</v>
      </c>
      <c r="FF23" s="93">
        <v>0</v>
      </c>
      <c r="FG23" s="93">
        <v>0</v>
      </c>
      <c r="FH23" s="93">
        <v>0</v>
      </c>
      <c r="FI23" s="93">
        <f t="shared" ca="1" si="76"/>
        <v>0</v>
      </c>
      <c r="FJ23" s="93">
        <f t="shared" ca="1" si="150"/>
        <v>0</v>
      </c>
      <c r="FK23" s="93">
        <v>0</v>
      </c>
      <c r="FL23" s="93">
        <f t="shared" ca="1" si="77"/>
        <v>0</v>
      </c>
      <c r="FM23" s="93">
        <v>0</v>
      </c>
      <c r="FN23" s="93">
        <f t="shared" ca="1" si="78"/>
        <v>0</v>
      </c>
      <c r="FO23" s="93">
        <v>3</v>
      </c>
      <c r="FP23" s="93">
        <f t="shared" ca="1" si="79"/>
        <v>5120610</v>
      </c>
      <c r="FQ23" s="93">
        <v>0</v>
      </c>
      <c r="FR23" s="93">
        <f t="shared" ca="1" si="80"/>
        <v>0</v>
      </c>
      <c r="FS23" s="93">
        <v>0</v>
      </c>
      <c r="FT23" s="93">
        <f t="shared" ca="1" si="81"/>
        <v>0</v>
      </c>
      <c r="FU23" s="93">
        <v>1</v>
      </c>
      <c r="FV23" s="93">
        <f t="shared" ca="1" si="82"/>
        <v>2115212</v>
      </c>
      <c r="FW23" s="93">
        <v>0</v>
      </c>
      <c r="FX23" s="93">
        <f t="shared" ca="1" si="83"/>
        <v>0</v>
      </c>
      <c r="FY23" s="93">
        <v>0</v>
      </c>
      <c r="FZ23" s="93">
        <v>0</v>
      </c>
      <c r="GA23" s="93">
        <v>0</v>
      </c>
      <c r="GB23" s="93">
        <f t="shared" ca="1" si="84"/>
        <v>0</v>
      </c>
      <c r="GC23" s="93">
        <v>0</v>
      </c>
      <c r="GD23" s="93">
        <f t="shared" ca="1" si="85"/>
        <v>0</v>
      </c>
      <c r="GE23" s="93">
        <v>0</v>
      </c>
      <c r="GF23" s="93">
        <v>0</v>
      </c>
      <c r="GG23" s="93">
        <v>0</v>
      </c>
      <c r="GH23" s="93">
        <v>0</v>
      </c>
      <c r="GI23" s="93">
        <v>0</v>
      </c>
      <c r="GJ23" s="93">
        <f t="shared" ca="1" si="86"/>
        <v>0</v>
      </c>
      <c r="GK23" s="93">
        <v>0</v>
      </c>
      <c r="GL23" s="93">
        <v>0</v>
      </c>
      <c r="GM23" s="93">
        <v>0</v>
      </c>
      <c r="GN23" s="93">
        <f t="shared" ca="1" si="87"/>
        <v>0</v>
      </c>
      <c r="GO23" s="93">
        <f t="shared" ca="1" si="17"/>
        <v>7235822</v>
      </c>
      <c r="GP23" s="93">
        <f t="shared" ca="1" si="18"/>
        <v>7235822</v>
      </c>
      <c r="GQ23" s="93">
        <v>0</v>
      </c>
      <c r="GR23" s="93">
        <f t="shared" ca="1" si="88"/>
        <v>0</v>
      </c>
      <c r="GS23" s="93">
        <v>0</v>
      </c>
      <c r="GT23" s="93">
        <f t="shared" ca="1" si="89"/>
        <v>0</v>
      </c>
      <c r="GU23" s="93">
        <v>0</v>
      </c>
      <c r="GV23" s="93">
        <f t="shared" ca="1" si="90"/>
        <v>0</v>
      </c>
      <c r="GW23" s="93">
        <f t="shared" ca="1" si="28"/>
        <v>0</v>
      </c>
      <c r="GX23" s="117">
        <v>0</v>
      </c>
      <c r="GY23" s="93">
        <f t="shared" ca="1" si="91"/>
        <v>0</v>
      </c>
      <c r="GZ23" s="93">
        <v>0</v>
      </c>
      <c r="HA23" s="93">
        <f t="shared" ca="1" si="92"/>
        <v>0</v>
      </c>
      <c r="HB23" s="93">
        <v>13</v>
      </c>
      <c r="HC23" s="93">
        <f t="shared" ca="1" si="93"/>
        <v>1289301</v>
      </c>
      <c r="HD23" s="93">
        <v>0</v>
      </c>
      <c r="HE23" s="93">
        <f t="shared" ca="1" si="94"/>
        <v>0</v>
      </c>
      <c r="HF23" s="93">
        <v>0</v>
      </c>
      <c r="HG23" s="93">
        <f t="shared" ca="1" si="95"/>
        <v>0</v>
      </c>
      <c r="HH23" s="93">
        <v>30</v>
      </c>
      <c r="HI23" s="93">
        <f t="shared" ca="1" si="96"/>
        <v>2762790</v>
      </c>
      <c r="HJ23" s="93">
        <v>0</v>
      </c>
      <c r="HK23" s="93">
        <f t="shared" ca="1" si="97"/>
        <v>0</v>
      </c>
      <c r="HL23" s="93">
        <v>0</v>
      </c>
      <c r="HM23" s="93">
        <f t="shared" ca="1" si="98"/>
        <v>0</v>
      </c>
      <c r="HN23" s="93">
        <v>0</v>
      </c>
      <c r="HO23" s="93">
        <f t="shared" ca="1" si="98"/>
        <v>0</v>
      </c>
      <c r="HP23" s="93">
        <f t="shared" ca="1" si="29"/>
        <v>4052091</v>
      </c>
      <c r="HQ23" s="93">
        <v>0</v>
      </c>
      <c r="HR23" s="93">
        <f t="shared" ca="1" si="99"/>
        <v>0</v>
      </c>
      <c r="HS23" s="93">
        <v>0</v>
      </c>
      <c r="HT23" s="93">
        <v>0</v>
      </c>
      <c r="HU23" s="93">
        <v>0</v>
      </c>
      <c r="HV23" s="93">
        <f t="shared" ca="1" si="100"/>
        <v>0</v>
      </c>
      <c r="HW23" s="93">
        <v>0</v>
      </c>
      <c r="HX23" s="93">
        <f t="shared" ca="1" si="101"/>
        <v>0</v>
      </c>
      <c r="HY23" s="93">
        <v>0</v>
      </c>
      <c r="HZ23" s="93">
        <f t="shared" ca="1" si="102"/>
        <v>0</v>
      </c>
      <c r="IA23" s="93">
        <v>0</v>
      </c>
      <c r="IB23" s="93">
        <f t="shared" ca="1" si="103"/>
        <v>0</v>
      </c>
      <c r="IC23" s="93">
        <v>0</v>
      </c>
      <c r="ID23" s="93">
        <f t="shared" ca="1" si="104"/>
        <v>0</v>
      </c>
      <c r="IE23" s="93">
        <v>0</v>
      </c>
      <c r="IF23" s="93">
        <f t="shared" ca="1" si="105"/>
        <v>0</v>
      </c>
      <c r="IG23" s="93">
        <v>0</v>
      </c>
      <c r="IH23" s="93">
        <f t="shared" ca="1" si="106"/>
        <v>0</v>
      </c>
      <c r="II23" s="93">
        <f t="shared" ca="1" si="30"/>
        <v>0</v>
      </c>
      <c r="IJ23" s="93">
        <f t="shared" ca="1" si="31"/>
        <v>193643175</v>
      </c>
      <c r="IK23" s="93">
        <v>0</v>
      </c>
      <c r="IL23" s="93">
        <f t="shared" ca="1" si="107"/>
        <v>0</v>
      </c>
      <c r="IM23" s="93">
        <v>0</v>
      </c>
      <c r="IN23" s="93">
        <f t="shared" ca="1" si="108"/>
        <v>0</v>
      </c>
      <c r="IO23" s="93">
        <v>0</v>
      </c>
      <c r="IP23" s="93">
        <f t="shared" ca="1" si="109"/>
        <v>0</v>
      </c>
      <c r="IQ23" s="93">
        <v>0</v>
      </c>
      <c r="IR23" s="93">
        <f t="shared" ca="1" si="110"/>
        <v>0</v>
      </c>
      <c r="IS23" s="93">
        <v>0</v>
      </c>
      <c r="IT23" s="93">
        <f t="shared" ca="1" si="111"/>
        <v>0</v>
      </c>
      <c r="IU23" s="93">
        <v>0</v>
      </c>
      <c r="IV23" s="93">
        <f t="shared" ca="1" si="112"/>
        <v>0</v>
      </c>
      <c r="IW23" s="93">
        <v>0</v>
      </c>
      <c r="IX23" s="93">
        <f t="shared" ca="1" si="113"/>
        <v>0</v>
      </c>
      <c r="IY23" s="93">
        <v>0</v>
      </c>
      <c r="IZ23" s="93">
        <f t="shared" ca="1" si="114"/>
        <v>0</v>
      </c>
      <c r="JA23" s="93">
        <v>0</v>
      </c>
      <c r="JB23" s="93">
        <f t="shared" ca="1" si="115"/>
        <v>0</v>
      </c>
      <c r="JC23" s="93">
        <v>4</v>
      </c>
      <c r="JD23" s="93">
        <f t="shared" ca="1" si="116"/>
        <v>6506252</v>
      </c>
      <c r="JE23" s="93">
        <v>0</v>
      </c>
      <c r="JF23" s="93">
        <f t="shared" ca="1" si="117"/>
        <v>0</v>
      </c>
      <c r="JG23" s="93">
        <v>0</v>
      </c>
      <c r="JH23" s="93">
        <f t="shared" ca="1" si="118"/>
        <v>0</v>
      </c>
      <c r="JI23" s="93">
        <v>3</v>
      </c>
      <c r="JJ23" s="93">
        <f t="shared" ca="1" si="119"/>
        <v>4655100</v>
      </c>
      <c r="JK23" s="93">
        <v>0</v>
      </c>
      <c r="JL23" s="93">
        <f t="shared" ca="1" si="120"/>
        <v>0</v>
      </c>
      <c r="JM23" s="93"/>
      <c r="JN23" s="93">
        <f t="shared" ca="1" si="120"/>
        <v>0</v>
      </c>
      <c r="JO23" s="93">
        <v>0</v>
      </c>
      <c r="JP23" s="93">
        <f t="shared" ca="1" si="120"/>
        <v>0</v>
      </c>
      <c r="JQ23" s="93">
        <v>0</v>
      </c>
      <c r="JR23" s="93">
        <f t="shared" ca="1" si="120"/>
        <v>0</v>
      </c>
      <c r="JS23" s="93">
        <v>0</v>
      </c>
      <c r="JT23" s="93">
        <f t="shared" ca="1" si="120"/>
        <v>0</v>
      </c>
      <c r="JU23" s="93">
        <f t="shared" ca="1" si="151"/>
        <v>11161352</v>
      </c>
      <c r="JV23" s="93">
        <v>0</v>
      </c>
      <c r="JW23" s="93">
        <f t="shared" ca="1" si="121"/>
        <v>0</v>
      </c>
      <c r="JX23" s="93">
        <v>0</v>
      </c>
      <c r="JY23" s="93">
        <f t="shared" ca="1" si="121"/>
        <v>0</v>
      </c>
      <c r="JZ23" s="93">
        <v>0</v>
      </c>
      <c r="KA23" s="93">
        <f t="shared" ca="1" si="122"/>
        <v>0</v>
      </c>
      <c r="KB23" s="93">
        <v>0</v>
      </c>
      <c r="KC23" s="93">
        <f t="shared" ca="1" si="123"/>
        <v>0</v>
      </c>
      <c r="KD23" s="93">
        <v>0</v>
      </c>
      <c r="KE23" s="93">
        <f t="shared" ca="1" si="124"/>
        <v>0</v>
      </c>
      <c r="KF23" s="93">
        <v>0</v>
      </c>
      <c r="KG23" s="93">
        <f t="shared" ca="1" si="125"/>
        <v>0</v>
      </c>
      <c r="KH23" s="93">
        <v>0</v>
      </c>
      <c r="KI23" s="93">
        <f t="shared" ca="1" si="126"/>
        <v>0</v>
      </c>
      <c r="KJ23" s="93">
        <v>0</v>
      </c>
      <c r="KK23" s="93">
        <f t="shared" ca="1" si="127"/>
        <v>0</v>
      </c>
      <c r="KL23" s="93">
        <f t="shared" ca="1" si="152"/>
        <v>0</v>
      </c>
      <c r="KM23" s="93">
        <v>0</v>
      </c>
      <c r="KN23" s="93">
        <f t="shared" ca="1" si="128"/>
        <v>0</v>
      </c>
      <c r="KO23" s="93">
        <v>0</v>
      </c>
      <c r="KP23" s="93">
        <f t="shared" ca="1" si="129"/>
        <v>0</v>
      </c>
      <c r="KQ23" s="93">
        <v>0</v>
      </c>
      <c r="KR23" s="93">
        <f t="shared" ca="1" si="130"/>
        <v>0</v>
      </c>
      <c r="KS23" s="93">
        <v>0</v>
      </c>
      <c r="KT23" s="93">
        <f t="shared" ca="1" si="131"/>
        <v>0</v>
      </c>
      <c r="KU23" s="93">
        <v>0</v>
      </c>
      <c r="KV23" s="93">
        <f t="shared" ca="1" si="132"/>
        <v>0</v>
      </c>
      <c r="KW23" s="93">
        <v>0</v>
      </c>
      <c r="KX23" s="93">
        <f t="shared" ca="1" si="133"/>
        <v>0</v>
      </c>
      <c r="KY23" s="93">
        <v>0</v>
      </c>
      <c r="KZ23" s="93">
        <f t="shared" ca="1" si="134"/>
        <v>0</v>
      </c>
      <c r="LA23" s="93">
        <v>0</v>
      </c>
      <c r="LB23" s="93">
        <f t="shared" ca="1" si="135"/>
        <v>0</v>
      </c>
      <c r="LC23" s="37">
        <f t="shared" ca="1" si="153"/>
        <v>0</v>
      </c>
      <c r="LD23" s="93"/>
      <c r="LE23" s="93">
        <f t="shared" ca="1" si="20"/>
        <v>204804527</v>
      </c>
      <c r="LF23" s="93">
        <f t="shared" si="154"/>
        <v>43</v>
      </c>
      <c r="LG23" s="93">
        <f t="shared" ca="1" si="136"/>
        <v>34314</v>
      </c>
      <c r="LH23" s="93">
        <f t="shared" si="155"/>
        <v>121</v>
      </c>
      <c r="LI23" s="93">
        <f t="shared" ca="1" si="137"/>
        <v>2596176</v>
      </c>
      <c r="LJ23" s="93">
        <f t="shared" si="156"/>
        <v>0</v>
      </c>
      <c r="LK23" s="93">
        <f t="shared" ca="1" si="138"/>
        <v>0</v>
      </c>
      <c r="LL23" s="93">
        <f t="shared" ca="1" si="139"/>
        <v>2630490</v>
      </c>
      <c r="LM23" s="93">
        <f t="shared" si="157"/>
        <v>121</v>
      </c>
      <c r="LN23" s="93">
        <f t="shared" ca="1" si="140"/>
        <v>124630</v>
      </c>
      <c r="LO23" s="93">
        <f t="shared" si="158"/>
        <v>43</v>
      </c>
      <c r="LP23" s="93">
        <f t="shared" ca="1" si="141"/>
        <v>3182</v>
      </c>
      <c r="LQ23" s="93">
        <f t="shared" ca="1" si="159"/>
        <v>127812</v>
      </c>
      <c r="LR23" s="93">
        <f t="shared" si="142"/>
        <v>13</v>
      </c>
      <c r="LS23" s="93">
        <f t="shared" ca="1" si="143"/>
        <v>27912.3</v>
      </c>
      <c r="LT23" s="93">
        <f t="shared" si="144"/>
        <v>30</v>
      </c>
      <c r="LU23" s="93">
        <f t="shared" ca="1" si="145"/>
        <v>89015.4</v>
      </c>
      <c r="LV23" s="93">
        <f t="shared" si="146"/>
        <v>0</v>
      </c>
      <c r="LW23" s="93">
        <f t="shared" ca="1" si="147"/>
        <v>0</v>
      </c>
      <c r="LX23" s="93">
        <v>579</v>
      </c>
      <c r="LY23" s="93">
        <f t="shared" ca="1" si="148"/>
        <v>1243170.8999999999</v>
      </c>
      <c r="LZ23" s="93">
        <v>795</v>
      </c>
      <c r="MA23" s="93">
        <f t="shared" ca="1" si="148"/>
        <v>2358908.1</v>
      </c>
      <c r="MB23" s="93">
        <v>146</v>
      </c>
      <c r="MC23" s="93">
        <f t="shared" ca="1" si="148"/>
        <v>505136.64000000001</v>
      </c>
      <c r="MD23" s="93">
        <f t="shared" ca="1" si="160"/>
        <v>4224143.34</v>
      </c>
      <c r="ME23" s="93"/>
      <c r="MF23" s="135">
        <f t="shared" ca="1" si="149"/>
        <v>211786972.34</v>
      </c>
      <c r="MI23" s="124">
        <f t="shared" ca="1" si="161"/>
        <v>211786972.34</v>
      </c>
      <c r="MK23" s="124"/>
    </row>
    <row r="24" spans="1:349" ht="30">
      <c r="A24" s="15" t="s">
        <v>204</v>
      </c>
      <c r="B24" s="175" t="s">
        <v>995</v>
      </c>
      <c r="C24" s="171">
        <v>0</v>
      </c>
      <c r="D24" s="93">
        <f ca="1">OFFSET(D24,0,-1) * OFFSET(D24,10 - ROW(D24),0)</f>
        <v>0</v>
      </c>
      <c r="E24" s="93">
        <v>0</v>
      </c>
      <c r="F24" s="93">
        <f ca="1">OFFSET(F24,0,-1) * OFFSET(F24,10 - ROW(F24),0)</f>
        <v>0</v>
      </c>
      <c r="G24" s="93">
        <v>21</v>
      </c>
      <c r="H24" s="93">
        <f ca="1">OFFSET(H24,0,-1) * OFFSET(H24,10 - ROW(H24),0)</f>
        <v>36256773</v>
      </c>
      <c r="I24" s="93">
        <v>0</v>
      </c>
      <c r="J24" s="93">
        <f ca="1">OFFSET(J24,0,-1) * OFFSET(J24,10 - ROW(J24),0)</f>
        <v>0</v>
      </c>
      <c r="K24" s="93">
        <v>0</v>
      </c>
      <c r="L24" s="93">
        <f ca="1">OFFSET(L24,0,-1) * OFFSET(L24,10 - ROW(L24),0)</f>
        <v>0</v>
      </c>
      <c r="M24" s="93">
        <v>28</v>
      </c>
      <c r="N24" s="93">
        <f ca="1">OFFSET(N24,0,-1) * OFFSET(N24,10 - ROW(N24),0)</f>
        <v>60672696</v>
      </c>
      <c r="O24" s="93">
        <v>0</v>
      </c>
      <c r="P24" s="93">
        <f ca="1">OFFSET(P24,0,-1) * OFFSET(P24,10 - ROW(P24),0)</f>
        <v>0</v>
      </c>
      <c r="Q24" s="93">
        <v>0</v>
      </c>
      <c r="R24" s="93">
        <f ca="1">OFFSET(R24,0,-1) * OFFSET(R24,10 - ROW(R24),0)</f>
        <v>0</v>
      </c>
      <c r="S24" s="93">
        <v>6</v>
      </c>
      <c r="T24" s="93">
        <f ca="1">OFFSET(T24,0,-1) * OFFSET(T24,10 - ROW(T24),0)</f>
        <v>13899648</v>
      </c>
      <c r="U24" s="93">
        <v>0</v>
      </c>
      <c r="V24" s="93">
        <f ca="1">OFFSET(V24,0,-1) * OFFSET(V24,10 - ROW(V24),0)</f>
        <v>0</v>
      </c>
      <c r="W24" s="93">
        <v>0</v>
      </c>
      <c r="X24" s="93">
        <f ca="1">OFFSET(X24,0,-1) * OFFSET(X24,10 - ROW(X24),0)</f>
        <v>0</v>
      </c>
      <c r="Y24" s="93">
        <v>0</v>
      </c>
      <c r="Z24" s="93">
        <f ca="1">OFFSET(Z24,0,-1) * OFFSET(Z24,10 - ROW(Z24),0)</f>
        <v>0</v>
      </c>
      <c r="AA24" s="93">
        <v>0</v>
      </c>
      <c r="AB24" s="93">
        <f ca="1">OFFSET(AB24,0,-1) * OFFSET(AB24,10 - ROW(AB24),0)</f>
        <v>0</v>
      </c>
      <c r="AC24" s="93">
        <v>7</v>
      </c>
      <c r="AD24" s="93">
        <f ca="1">OFFSET(AD24,0,-1) * OFFSET(AD24,10 - ROW(AD24),0)</f>
        <v>4110113</v>
      </c>
      <c r="AE24" s="93">
        <v>0</v>
      </c>
      <c r="AF24" s="93">
        <f ca="1">OFFSET(AF24,0,-1) * OFFSET(AF24,10 - ROW(AF24),0)</f>
        <v>0</v>
      </c>
      <c r="AG24" s="93">
        <v>0</v>
      </c>
      <c r="AH24" s="93">
        <f ca="1">OFFSET(AH24,0,-1) * OFFSET(AH24,10 - ROW(AH24),0)</f>
        <v>0</v>
      </c>
      <c r="AI24" s="93">
        <v>0</v>
      </c>
      <c r="AJ24" s="93">
        <f ca="1">OFFSET(AJ24,0,-1) * OFFSET(AJ24,10 - ROW(AJ24),0)</f>
        <v>0</v>
      </c>
      <c r="AK24" s="93">
        <v>2</v>
      </c>
      <c r="AL24" s="93">
        <f ca="1">OFFSET(AL24,0,-1) * OFFSET(AL24,10 - ROW(AL24),0)</f>
        <v>97938</v>
      </c>
      <c r="AM24" s="93">
        <v>0</v>
      </c>
      <c r="AN24" s="93">
        <f ca="1">OFFSET(AN24,0,-1) * OFFSET(AN24,10 - ROW(AN24),0)</f>
        <v>0</v>
      </c>
      <c r="AO24" s="93">
        <v>0</v>
      </c>
      <c r="AP24" s="93">
        <f ca="1">OFFSET(AP24,0,-1) * OFFSET(AP24,10 - ROW(AP24),0)</f>
        <v>0</v>
      </c>
      <c r="AQ24" s="93">
        <v>1</v>
      </c>
      <c r="AR24" s="93">
        <f ca="1">OFFSET(AR24,0,-1) * OFFSET(AR24,10 - ROW(AR24),0)</f>
        <v>199751</v>
      </c>
      <c r="AS24" s="93">
        <v>0</v>
      </c>
      <c r="AT24" s="93">
        <f ca="1">OFFSET(AT24,0,-1) * OFFSET(AT24,10 - ROW(AT24),0)</f>
        <v>0</v>
      </c>
      <c r="AU24" s="93">
        <v>0</v>
      </c>
      <c r="AV24" s="93">
        <f ca="1">OFFSET(AV24,0,-1) * OFFSET(AV24,10 - ROW(AV24),0)</f>
        <v>0</v>
      </c>
      <c r="AW24" s="93">
        <v>1</v>
      </c>
      <c r="AX24" s="93">
        <f ca="1">OFFSET(AX24,0,-1) * OFFSET(AX24,10 - ROW(AX24),0)</f>
        <v>399150</v>
      </c>
      <c r="AY24" s="93">
        <f t="shared" ca="1" si="23"/>
        <v>115636069</v>
      </c>
      <c r="AZ24" s="93">
        <v>0</v>
      </c>
      <c r="BA24" s="93">
        <f ca="1">OFFSET(BA24,0,-1) * OFFSET(BA24,10 - ROW(BA24),0)</f>
        <v>0</v>
      </c>
      <c r="BB24" s="93">
        <v>0</v>
      </c>
      <c r="BC24" s="93">
        <f ca="1">OFFSET(BC24,0,-1) * OFFSET(BC24,10 - ROW(BC24),0)</f>
        <v>0</v>
      </c>
      <c r="BD24" s="93">
        <v>1</v>
      </c>
      <c r="BE24" s="93">
        <f ca="1">OFFSET(BE24,0,-1) * OFFSET(BE24,10 - ROW(BE24),0)</f>
        <v>2098029</v>
      </c>
      <c r="BF24" s="93">
        <v>0</v>
      </c>
      <c r="BG24" s="93">
        <f ca="1">OFFSET(BG24,0,-1) * OFFSET(BG24,10 - ROW(BG24),0)</f>
        <v>0</v>
      </c>
      <c r="BH24" s="93">
        <v>0</v>
      </c>
      <c r="BI24" s="93">
        <f ca="1">OFFSET(BI24,0,-1) * OFFSET(BI24,10 - ROW(BI24),0)</f>
        <v>0</v>
      </c>
      <c r="BJ24" s="93">
        <v>2</v>
      </c>
      <c r="BK24" s="93">
        <f ca="1">OFFSET(BK24,0,-1) * OFFSET(BK24,10 - ROW(BK24),0)</f>
        <v>5208906</v>
      </c>
      <c r="BL24" s="93">
        <v>0</v>
      </c>
      <c r="BM24" s="93">
        <f ca="1">OFFSET(BM24,0,-1) * OFFSET(BM24,10 - ROW(BM24),0)</f>
        <v>0</v>
      </c>
      <c r="BN24" s="93">
        <v>0</v>
      </c>
      <c r="BO24" s="93">
        <f ca="1">OFFSET(BO24,0,-1) * OFFSET(BO24,10 - ROW(BO24),0)</f>
        <v>0</v>
      </c>
      <c r="BP24" s="93">
        <v>2</v>
      </c>
      <c r="BQ24" s="93">
        <f ca="1">OFFSET(BQ24,0,-1) * OFFSET(BQ24,10 - ROW(BQ24),0)</f>
        <v>5553276</v>
      </c>
      <c r="BR24" s="93">
        <v>0</v>
      </c>
      <c r="BS24" s="93">
        <f ca="1">OFFSET(BS24,0,-1) * OFFSET(BS24,10 - ROW(BS24),0)</f>
        <v>0</v>
      </c>
      <c r="BT24" s="93">
        <v>0</v>
      </c>
      <c r="BU24" s="93">
        <v>0</v>
      </c>
      <c r="BV24" s="93">
        <v>1</v>
      </c>
      <c r="BW24" s="93">
        <f ca="1">OFFSET(BW24,0,-1) * OFFSET(BW24,10 - ROW(BW24),0)</f>
        <v>675232</v>
      </c>
      <c r="BX24" s="93">
        <v>0</v>
      </c>
      <c r="BY24" s="93">
        <f ca="1">OFFSET(BY24,0,-1) * OFFSET(BY24,10 - ROW(BY24),0)</f>
        <v>0</v>
      </c>
      <c r="BZ24" s="93">
        <v>0</v>
      </c>
      <c r="CA24" s="93">
        <f ca="1">OFFSET(CA24,0,-1) * OFFSET(CA24,10 - ROW(CA24),0)</f>
        <v>0</v>
      </c>
      <c r="CB24" s="93">
        <v>1</v>
      </c>
      <c r="CC24" s="93">
        <f ca="1">OFFSET(CC24,0,-1) * OFFSET(CC24,10 - ROW(CC24),0)</f>
        <v>675232</v>
      </c>
      <c r="CD24" s="93">
        <v>0</v>
      </c>
      <c r="CE24" s="93">
        <v>0</v>
      </c>
      <c r="CF24" s="93">
        <v>0</v>
      </c>
      <c r="CG24" s="93">
        <v>0</v>
      </c>
      <c r="CH24" s="93">
        <v>0</v>
      </c>
      <c r="CI24" s="93">
        <f ca="1">OFFSET(CI24,0,-1) * OFFSET(CI24,10 - ROW(CI24),0)</f>
        <v>0</v>
      </c>
      <c r="CJ24" s="93">
        <v>0</v>
      </c>
      <c r="CK24" s="93">
        <v>0</v>
      </c>
      <c r="CL24" s="93">
        <v>0</v>
      </c>
      <c r="CM24" s="93">
        <f ca="1">OFFSET(CM24,0,-1) * OFFSET(CM24,10 - ROW(CM24),0)</f>
        <v>0</v>
      </c>
      <c r="CN24" s="93">
        <v>0</v>
      </c>
      <c r="CO24" s="93">
        <f ca="1">OFFSET(CO24,0,-1) * OFFSET(CO24,10 - ROW(CO24),0)</f>
        <v>0</v>
      </c>
      <c r="CP24" s="93">
        <v>0</v>
      </c>
      <c r="CQ24" s="93">
        <f ca="1">OFFSET(CQ24,0,-1) * OFFSET(CQ24,10 - ROW(CQ24),0)</f>
        <v>0</v>
      </c>
      <c r="CR24" s="93">
        <v>0</v>
      </c>
      <c r="CS24" s="93">
        <f ca="1">OFFSET(CS24,0,-1) * OFFSET(CS24,10 - ROW(CS24),0)</f>
        <v>0</v>
      </c>
      <c r="CT24" s="93">
        <v>0</v>
      </c>
      <c r="CU24" s="93">
        <f ca="1">OFFSET(CU24,0,-1) * OFFSET(CU24,10 - ROW(CU24),0)</f>
        <v>0</v>
      </c>
      <c r="CV24" s="93">
        <v>0</v>
      </c>
      <c r="CW24" s="93">
        <f ca="1">OFFSET(CW24,0,-1) * OFFSET(CW24,10 - ROW(CW24),0)</f>
        <v>0</v>
      </c>
      <c r="CX24" s="93">
        <v>0</v>
      </c>
      <c r="CY24" s="93">
        <f ca="1">OFFSET(CY24,0,-1) * OFFSET(CY24,10 - ROW(CY24),0)</f>
        <v>0</v>
      </c>
      <c r="CZ24" s="93">
        <f t="shared" ca="1" si="24"/>
        <v>14210675</v>
      </c>
      <c r="DA24" s="117">
        <v>0</v>
      </c>
      <c r="DB24" s="93">
        <f ca="1">OFFSET(DB24,0,-1) * OFFSET(DB24,10 - ROW(DB24),0)</f>
        <v>0</v>
      </c>
      <c r="DC24" s="118">
        <v>0</v>
      </c>
      <c r="DD24" s="118">
        <v>0</v>
      </c>
      <c r="DE24" s="117">
        <v>0</v>
      </c>
      <c r="DF24" s="118">
        <v>0</v>
      </c>
      <c r="DG24" s="117">
        <v>0</v>
      </c>
      <c r="DH24" s="93">
        <f ca="1">OFFSET(DH24,0,-1) * OFFSET(DH24,10 - ROW(DH24),0)</f>
        <v>0</v>
      </c>
      <c r="DI24" s="118">
        <v>0</v>
      </c>
      <c r="DJ24" s="93">
        <f ca="1">OFFSET(DJ24,0,-1) * OFFSET(DJ24,10 - ROW(DJ24),0)</f>
        <v>0</v>
      </c>
      <c r="DK24" s="117">
        <v>0</v>
      </c>
      <c r="DL24" s="118">
        <v>0</v>
      </c>
      <c r="DM24" s="117">
        <v>0</v>
      </c>
      <c r="DN24" s="118">
        <v>0</v>
      </c>
      <c r="DO24" s="118">
        <v>0</v>
      </c>
      <c r="DP24" s="118">
        <v>0</v>
      </c>
      <c r="DQ24" s="117">
        <v>0</v>
      </c>
      <c r="DR24" s="119">
        <v>0</v>
      </c>
      <c r="DS24" s="117">
        <v>0</v>
      </c>
      <c r="DT24" s="93">
        <f ca="1">OFFSET(DT24,0,-1) * OFFSET(DT24,10 - ROW(DT24),0)</f>
        <v>0</v>
      </c>
      <c r="DU24" s="118">
        <v>0</v>
      </c>
      <c r="DV24" s="118">
        <v>0</v>
      </c>
      <c r="DW24" s="117">
        <v>0</v>
      </c>
      <c r="DX24" s="118">
        <v>0</v>
      </c>
      <c r="DY24" s="117">
        <v>0</v>
      </c>
      <c r="DZ24" s="93">
        <f ca="1">OFFSET(DZ24,0,-1) * OFFSET(DZ24,10 - ROW(DZ24),0)</f>
        <v>0</v>
      </c>
      <c r="EA24" s="118">
        <v>0</v>
      </c>
      <c r="EB24" s="118">
        <v>0</v>
      </c>
      <c r="EC24" s="117">
        <v>0</v>
      </c>
      <c r="ED24" s="93">
        <f ca="1">OFFSET(ED24,0,-1) * OFFSET(ED24,10 - ROW(ED24),0)</f>
        <v>0</v>
      </c>
      <c r="EE24" s="93">
        <f t="shared" ca="1" si="26"/>
        <v>0</v>
      </c>
      <c r="EF24" s="93">
        <v>0</v>
      </c>
      <c r="EG24" s="93">
        <f ca="1">OFFSET(EG24,0,-1) * OFFSET(EG24,10 - ROW(EG24),0)</f>
        <v>0</v>
      </c>
      <c r="EH24" s="93">
        <v>0</v>
      </c>
      <c r="EI24" s="93">
        <v>0</v>
      </c>
      <c r="EJ24" s="93">
        <v>0</v>
      </c>
      <c r="EK24" s="93">
        <v>0</v>
      </c>
      <c r="EL24" s="93">
        <v>0</v>
      </c>
      <c r="EM24" s="93">
        <f ca="1">OFFSET(EM24,0,-1) * OFFSET(EM24,10 - ROW(EM24),0)</f>
        <v>0</v>
      </c>
      <c r="EN24" s="93">
        <v>0</v>
      </c>
      <c r="EO24" s="93">
        <v>0</v>
      </c>
      <c r="EP24" s="93">
        <v>0</v>
      </c>
      <c r="EQ24" s="93">
        <v>0</v>
      </c>
      <c r="ER24" s="93">
        <v>0</v>
      </c>
      <c r="ES24" s="93">
        <v>0</v>
      </c>
      <c r="ET24" s="93">
        <v>0</v>
      </c>
      <c r="EU24" s="93">
        <v>0</v>
      </c>
      <c r="EV24" s="93">
        <v>0</v>
      </c>
      <c r="EW24" s="93">
        <v>0</v>
      </c>
      <c r="EX24" s="93">
        <v>0</v>
      </c>
      <c r="EY24" s="93">
        <f ca="1">OFFSET(EY24,0,-1) * OFFSET(EY24,10 - ROW(EY24),0)</f>
        <v>0</v>
      </c>
      <c r="EZ24" s="93">
        <v>0</v>
      </c>
      <c r="FA24" s="93">
        <v>0</v>
      </c>
      <c r="FB24" s="93">
        <v>0</v>
      </c>
      <c r="FC24" s="93">
        <v>0</v>
      </c>
      <c r="FD24" s="93">
        <v>0</v>
      </c>
      <c r="FE24" s="93">
        <f ca="1">OFFSET(FE24,0,-1) * OFFSET(FE24,10 - ROW(FE24),0)</f>
        <v>0</v>
      </c>
      <c r="FF24" s="93">
        <v>0</v>
      </c>
      <c r="FG24" s="93">
        <v>0</v>
      </c>
      <c r="FH24" s="93">
        <v>0</v>
      </c>
      <c r="FI24" s="93">
        <f ca="1">OFFSET(FI24,0,-1) * OFFSET(FI24,10 - ROW(FI24),0)</f>
        <v>0</v>
      </c>
      <c r="FJ24" s="93">
        <f t="shared" ca="1" si="150"/>
        <v>0</v>
      </c>
      <c r="FK24" s="93">
        <v>0</v>
      </c>
      <c r="FL24" s="93">
        <f ca="1">OFFSET(FL24,0,-1) * OFFSET(FL24,10 - ROW(FL24),0)</f>
        <v>0</v>
      </c>
      <c r="FM24" s="93">
        <v>0</v>
      </c>
      <c r="FN24" s="93">
        <f ca="1">OFFSET(FN24,0,-1) * OFFSET(FN24,10 - ROW(FN24),0)</f>
        <v>0</v>
      </c>
      <c r="FO24" s="93">
        <v>2</v>
      </c>
      <c r="FP24" s="93">
        <f ca="1">OFFSET(FP24,0,-1) * OFFSET(FP24,10 - ROW(FP24),0)</f>
        <v>4417782</v>
      </c>
      <c r="FQ24" s="93">
        <v>0</v>
      </c>
      <c r="FR24" s="93">
        <f ca="1">OFFSET(FR24,0,-1) * OFFSET(FR24,10 - ROW(FR24),0)</f>
        <v>0</v>
      </c>
      <c r="FS24" s="93">
        <v>0</v>
      </c>
      <c r="FT24" s="93">
        <f ca="1">OFFSET(FT24,0,-1) * OFFSET(FT24,10 - ROW(FT24),0)</f>
        <v>0</v>
      </c>
      <c r="FU24" s="93">
        <v>6</v>
      </c>
      <c r="FV24" s="93">
        <f ca="1">OFFSET(FV24,0,-1) * OFFSET(FV24,10 - ROW(FV24),0)</f>
        <v>16424004</v>
      </c>
      <c r="FW24" s="93">
        <v>0</v>
      </c>
      <c r="FX24" s="93">
        <f ca="1">OFFSET(FX24,0,-1) * OFFSET(FX24,10 - ROW(FX24),0)</f>
        <v>0</v>
      </c>
      <c r="FY24" s="93">
        <v>0</v>
      </c>
      <c r="FZ24" s="93">
        <v>0</v>
      </c>
      <c r="GA24" s="93">
        <v>1</v>
      </c>
      <c r="GB24" s="93">
        <f ca="1">OFFSET(GB24,0,-1) * OFFSET(GB24,10 - ROW(GB24),0)</f>
        <v>2917004</v>
      </c>
      <c r="GC24" s="93">
        <v>0</v>
      </c>
      <c r="GD24" s="93">
        <f ca="1">OFFSET(GD24,0,-1) * OFFSET(GD24,10 - ROW(GD24),0)</f>
        <v>0</v>
      </c>
      <c r="GE24" s="93">
        <v>0</v>
      </c>
      <c r="GF24" s="93">
        <v>0</v>
      </c>
      <c r="GG24" s="93">
        <v>0</v>
      </c>
      <c r="GH24" s="93">
        <v>0</v>
      </c>
      <c r="GI24" s="93">
        <v>0</v>
      </c>
      <c r="GJ24" s="93">
        <f ca="1">OFFSET(GJ24,0,-1) * OFFSET(GJ24,10 - ROW(GJ24),0)</f>
        <v>0</v>
      </c>
      <c r="GK24" s="93">
        <v>0</v>
      </c>
      <c r="GL24" s="93">
        <v>0</v>
      </c>
      <c r="GM24" s="93">
        <v>0</v>
      </c>
      <c r="GN24" s="93">
        <f ca="1">OFFSET(GN24,0,-1) * OFFSET(GN24,10 - ROW(GN24),0)</f>
        <v>0</v>
      </c>
      <c r="GO24" s="93">
        <f t="shared" ca="1" si="17"/>
        <v>23758790</v>
      </c>
      <c r="GP24" s="93">
        <f t="shared" ca="1" si="18"/>
        <v>23758790</v>
      </c>
      <c r="GQ24" s="93">
        <v>0</v>
      </c>
      <c r="GR24" s="93">
        <f ca="1">OFFSET(GR24,0,-1) * OFFSET(GR24,10 - ROW(GR24),0)</f>
        <v>0</v>
      </c>
      <c r="GS24" s="93">
        <v>0</v>
      </c>
      <c r="GT24" s="93">
        <f ca="1">OFFSET(GT24,0,-1) * OFFSET(GT24,10 - ROW(GT24),0)</f>
        <v>0</v>
      </c>
      <c r="GU24" s="93">
        <v>0</v>
      </c>
      <c r="GV24" s="93">
        <f ca="1">OFFSET(GV24,0,-1) * OFFSET(GV24,10 - ROW(GV24),0)</f>
        <v>0</v>
      </c>
      <c r="GW24" s="93">
        <f t="shared" ca="1" si="28"/>
        <v>0</v>
      </c>
      <c r="GX24" s="117">
        <v>0</v>
      </c>
      <c r="GY24" s="93">
        <f ca="1">OFFSET(GY24,0,-1) * OFFSET(GY24,10 - ROW(GY24),0)</f>
        <v>0</v>
      </c>
      <c r="GZ24" s="93">
        <v>0</v>
      </c>
      <c r="HA24" s="93">
        <f ca="1">OFFSET(HA24,0,-1) * OFFSET(HA24,10 - ROW(HA24),0)</f>
        <v>0</v>
      </c>
      <c r="HB24" s="93">
        <v>0</v>
      </c>
      <c r="HC24" s="93">
        <f ca="1">OFFSET(HC24,0,-1) * OFFSET(HC24,10 - ROW(HC24),0)</f>
        <v>0</v>
      </c>
      <c r="HD24" s="93">
        <v>0</v>
      </c>
      <c r="HE24" s="93">
        <f ca="1">OFFSET(HE24,0,-1) * OFFSET(HE24,10 - ROW(HE24),0)</f>
        <v>0</v>
      </c>
      <c r="HF24" s="93">
        <v>0</v>
      </c>
      <c r="HG24" s="93">
        <f ca="1">OFFSET(HG24,0,-1) * OFFSET(HG24,10 - ROW(HG24),0)</f>
        <v>0</v>
      </c>
      <c r="HH24" s="93">
        <v>0</v>
      </c>
      <c r="HI24" s="93">
        <f ca="1">OFFSET(HI24,0,-1) * OFFSET(HI24,10 - ROW(HI24),0)</f>
        <v>0</v>
      </c>
      <c r="HJ24" s="93">
        <v>0</v>
      </c>
      <c r="HK24" s="93">
        <f ca="1">OFFSET(HK24,0,-1) * OFFSET(HK24,10 - ROW(HK24),0)</f>
        <v>0</v>
      </c>
      <c r="HL24" s="93">
        <v>0</v>
      </c>
      <c r="HM24" s="93">
        <f ca="1">OFFSET(HM24,0,-1) * OFFSET(HM24,10 - ROW(HM24),0)</f>
        <v>0</v>
      </c>
      <c r="HN24" s="93">
        <v>0</v>
      </c>
      <c r="HO24" s="93">
        <f ca="1">OFFSET(HO24,0,-1) * OFFSET(HO24,10 - ROW(HO24),0)</f>
        <v>0</v>
      </c>
      <c r="HP24" s="93">
        <f t="shared" ca="1" si="29"/>
        <v>0</v>
      </c>
      <c r="HQ24" s="93">
        <v>0</v>
      </c>
      <c r="HR24" s="93">
        <f ca="1">OFFSET(HR24,0,-1) * OFFSET(HR24,10 - ROW(HR24),0)</f>
        <v>0</v>
      </c>
      <c r="HS24" s="93">
        <v>0</v>
      </c>
      <c r="HT24" s="93">
        <v>0</v>
      </c>
      <c r="HU24" s="93">
        <v>0</v>
      </c>
      <c r="HV24" s="93">
        <f ca="1">OFFSET(HV24,0,-1) * OFFSET(HV24,10 - ROW(HV24),0)</f>
        <v>0</v>
      </c>
      <c r="HW24" s="93">
        <v>0</v>
      </c>
      <c r="HX24" s="93">
        <f ca="1">OFFSET(HX24,0,-1) * OFFSET(HX24,10 - ROW(HX24),0)</f>
        <v>0</v>
      </c>
      <c r="HY24" s="93">
        <v>0</v>
      </c>
      <c r="HZ24" s="93">
        <f ca="1">OFFSET(HZ24,0,-1) * OFFSET(HZ24,10 - ROW(HZ24),0)</f>
        <v>0</v>
      </c>
      <c r="IA24" s="93">
        <v>0</v>
      </c>
      <c r="IB24" s="93">
        <f ca="1">OFFSET(IB24,0,-1) * OFFSET(IB24,10 - ROW(IB24),0)</f>
        <v>0</v>
      </c>
      <c r="IC24" s="93">
        <v>0</v>
      </c>
      <c r="ID24" s="93">
        <f ca="1">OFFSET(ID24,0,-1) * OFFSET(ID24,10 - ROW(ID24),0)</f>
        <v>0</v>
      </c>
      <c r="IE24" s="93">
        <v>0</v>
      </c>
      <c r="IF24" s="93">
        <f ca="1">OFFSET(IF24,0,-1) * OFFSET(IF24,10 - ROW(IF24),0)</f>
        <v>0</v>
      </c>
      <c r="IG24" s="93">
        <v>0</v>
      </c>
      <c r="IH24" s="93">
        <f ca="1">OFFSET(IH24,0,-1) * OFFSET(IH24,10 - ROW(IH24),0)</f>
        <v>0</v>
      </c>
      <c r="II24" s="93">
        <f t="shared" ca="1" si="30"/>
        <v>0</v>
      </c>
      <c r="IJ24" s="93">
        <f t="shared" ca="1" si="31"/>
        <v>153605534</v>
      </c>
      <c r="IK24" s="93">
        <v>0</v>
      </c>
      <c r="IL24" s="93">
        <f ca="1">OFFSET(IL24,0,-1) * OFFSET(IL24,10 - ROW(IL24),0)</f>
        <v>0</v>
      </c>
      <c r="IM24" s="93">
        <v>0</v>
      </c>
      <c r="IN24" s="93">
        <f ca="1">OFFSET(IN24,0,-1) * OFFSET(IN24,10 - ROW(IN24),0)</f>
        <v>0</v>
      </c>
      <c r="IO24" s="93">
        <v>0</v>
      </c>
      <c r="IP24" s="93">
        <f ca="1">OFFSET(IP24,0,-1) * OFFSET(IP24,10 - ROW(IP24),0)</f>
        <v>0</v>
      </c>
      <c r="IQ24" s="93">
        <v>0</v>
      </c>
      <c r="IR24" s="93">
        <f ca="1">OFFSET(IR24,0,-1) * OFFSET(IR24,10 - ROW(IR24),0)</f>
        <v>0</v>
      </c>
      <c r="IS24" s="93">
        <v>0</v>
      </c>
      <c r="IT24" s="93">
        <f ca="1">OFFSET(IT24,0,-1) * OFFSET(IT24,10 - ROW(IT24),0)</f>
        <v>0</v>
      </c>
      <c r="IU24" s="93">
        <v>0</v>
      </c>
      <c r="IV24" s="93">
        <f ca="1">OFFSET(IV24,0,-1) * OFFSET(IV24,10 - ROW(IV24),0)</f>
        <v>0</v>
      </c>
      <c r="IW24" s="93">
        <v>0</v>
      </c>
      <c r="IX24" s="93">
        <f ca="1">OFFSET(IX24,0,-1) * OFFSET(IX24,10 - ROW(IX24),0)</f>
        <v>0</v>
      </c>
      <c r="IY24" s="93">
        <v>0</v>
      </c>
      <c r="IZ24" s="93">
        <f ca="1">OFFSET(IZ24,0,-1) * OFFSET(IZ24,10 - ROW(IZ24),0)</f>
        <v>0</v>
      </c>
      <c r="JA24" s="93">
        <v>0</v>
      </c>
      <c r="JB24" s="93">
        <f ca="1">OFFSET(JB24,0,-1) * OFFSET(JB24,10 - ROW(JB24),0)</f>
        <v>0</v>
      </c>
      <c r="JC24" s="93">
        <v>0</v>
      </c>
      <c r="JD24" s="93">
        <f ca="1">OFFSET(JD24,0,-1) * OFFSET(JD24,10 - ROW(JD24),0)</f>
        <v>0</v>
      </c>
      <c r="JE24" s="93">
        <v>0</v>
      </c>
      <c r="JF24" s="93">
        <f ca="1">OFFSET(JF24,0,-1) * OFFSET(JF24,10 - ROW(JF24),0)</f>
        <v>0</v>
      </c>
      <c r="JG24" s="93">
        <v>0</v>
      </c>
      <c r="JH24" s="93">
        <f ca="1">OFFSET(JH24,0,-1) * OFFSET(JH24,10 - ROW(JH24),0)</f>
        <v>0</v>
      </c>
      <c r="JI24" s="93">
        <v>0</v>
      </c>
      <c r="JJ24" s="93">
        <f ca="1">OFFSET(JJ24,0,-1) * OFFSET(JJ24,10 - ROW(JJ24),0)</f>
        <v>0</v>
      </c>
      <c r="JK24" s="93">
        <v>0</v>
      </c>
      <c r="JL24" s="93">
        <f ca="1">OFFSET(JL24,0,-1) * OFFSET(JL24,10 - ROW(JL24),0)</f>
        <v>0</v>
      </c>
      <c r="JM24" s="93"/>
      <c r="JN24" s="93">
        <f ca="1">OFFSET(JN24,0,-1) * OFFSET(JN24,10 - ROW(JN24),0)</f>
        <v>0</v>
      </c>
      <c r="JO24" s="93">
        <v>0</v>
      </c>
      <c r="JP24" s="93">
        <f ca="1">OFFSET(JP24,0,-1) * OFFSET(JP24,10 - ROW(JP24),0)</f>
        <v>0</v>
      </c>
      <c r="JQ24" s="93">
        <v>0</v>
      </c>
      <c r="JR24" s="93">
        <f ca="1">OFFSET(JR24,0,-1) * OFFSET(JR24,10 - ROW(JR24),0)</f>
        <v>0</v>
      </c>
      <c r="JS24" s="93">
        <v>0</v>
      </c>
      <c r="JT24" s="93">
        <f ca="1">OFFSET(JT24,0,-1) * OFFSET(JT24,10 - ROW(JT24),0)</f>
        <v>0</v>
      </c>
      <c r="JU24" s="93">
        <f t="shared" ca="1" si="151"/>
        <v>0</v>
      </c>
      <c r="JV24" s="93">
        <v>0</v>
      </c>
      <c r="JW24" s="93">
        <f ca="1">OFFSET(JW24,0,-1) * OFFSET(JW24,10 - ROW(JW24),0)</f>
        <v>0</v>
      </c>
      <c r="JX24" s="93">
        <v>0</v>
      </c>
      <c r="JY24" s="93">
        <f ca="1">OFFSET(JY24,0,-1) * OFFSET(JY24,10 - ROW(JY24),0)</f>
        <v>0</v>
      </c>
      <c r="JZ24" s="93">
        <v>0</v>
      </c>
      <c r="KA24" s="93">
        <f ca="1">OFFSET(KA24,0,-1) * OFFSET(KA24,10 - ROW(KA24),0)</f>
        <v>0</v>
      </c>
      <c r="KB24" s="93">
        <v>0</v>
      </c>
      <c r="KC24" s="93">
        <f ca="1">OFFSET(KC24,0,-1) * OFFSET(KC24,10 - ROW(KC24),0)</f>
        <v>0</v>
      </c>
      <c r="KD24" s="93">
        <v>0</v>
      </c>
      <c r="KE24" s="93">
        <f ca="1">OFFSET(KE24,0,-1) * OFFSET(KE24,10 - ROW(KE24),0)</f>
        <v>0</v>
      </c>
      <c r="KF24" s="93">
        <v>0</v>
      </c>
      <c r="KG24" s="93">
        <f ca="1">OFFSET(KG24,0,-1) * OFFSET(KG24,10 - ROW(KG24),0)</f>
        <v>0</v>
      </c>
      <c r="KH24" s="93">
        <v>0</v>
      </c>
      <c r="KI24" s="93">
        <f ca="1">OFFSET(KI24,0,-1) * OFFSET(KI24,10 - ROW(KI24),0)</f>
        <v>0</v>
      </c>
      <c r="KJ24" s="93">
        <v>0</v>
      </c>
      <c r="KK24" s="93">
        <f ca="1">OFFSET(KK24,0,-1) * OFFSET(KK24,10 - ROW(KK24),0)</f>
        <v>0</v>
      </c>
      <c r="KL24" s="93">
        <f t="shared" ca="1" si="152"/>
        <v>0</v>
      </c>
      <c r="KM24" s="93">
        <v>0</v>
      </c>
      <c r="KN24" s="93">
        <f ca="1">OFFSET(KN24,0,-1) * OFFSET(KN24,10 - ROW(KN24),0)</f>
        <v>0</v>
      </c>
      <c r="KO24" s="93">
        <v>0</v>
      </c>
      <c r="KP24" s="93">
        <f ca="1">OFFSET(KP24,0,-1) * OFFSET(KP24,10 - ROW(KP24),0)</f>
        <v>0</v>
      </c>
      <c r="KQ24" s="93">
        <v>0</v>
      </c>
      <c r="KR24" s="93">
        <f ca="1">OFFSET(KR24,0,-1) * OFFSET(KR24,10 - ROW(KR24),0)</f>
        <v>0</v>
      </c>
      <c r="KS24" s="93">
        <v>0</v>
      </c>
      <c r="KT24" s="93">
        <f ca="1">OFFSET(KT24,0,-1) * OFFSET(KT24,10 - ROW(KT24),0)</f>
        <v>0</v>
      </c>
      <c r="KU24" s="93">
        <v>0</v>
      </c>
      <c r="KV24" s="93">
        <f ca="1">OFFSET(KV24,0,-1) * OFFSET(KV24,10 - ROW(KV24),0)</f>
        <v>0</v>
      </c>
      <c r="KW24" s="93">
        <v>0</v>
      </c>
      <c r="KX24" s="93">
        <f ca="1">OFFSET(KX24,0,-1) * OFFSET(KX24,10 - ROW(KX24),0)</f>
        <v>0</v>
      </c>
      <c r="KY24" s="93">
        <v>0</v>
      </c>
      <c r="KZ24" s="93">
        <f ca="1">OFFSET(KZ24,0,-1) * OFFSET(KZ24,10 - ROW(KZ24),0)</f>
        <v>0</v>
      </c>
      <c r="LA24" s="93">
        <v>0</v>
      </c>
      <c r="LB24" s="93">
        <f ca="1">OFFSET(LB24,0,-1) * OFFSET(LB24,10 - ROW(LB24),0)</f>
        <v>0</v>
      </c>
      <c r="LC24" s="37">
        <f t="shared" ca="1" si="153"/>
        <v>0</v>
      </c>
      <c r="LD24" s="93"/>
      <c r="LE24" s="93">
        <f t="shared" ca="1" si="20"/>
        <v>153605534</v>
      </c>
      <c r="LF24" s="93">
        <f t="shared" si="154"/>
        <v>0</v>
      </c>
      <c r="LG24" s="93">
        <f t="shared" ca="1" si="136"/>
        <v>0</v>
      </c>
      <c r="LH24" s="93">
        <f t="shared" si="155"/>
        <v>69</v>
      </c>
      <c r="LI24" s="93">
        <f t="shared" ca="1" si="137"/>
        <v>1480464</v>
      </c>
      <c r="LJ24" s="93">
        <f t="shared" si="156"/>
        <v>0</v>
      </c>
      <c r="LK24" s="93">
        <f t="shared" ca="1" si="138"/>
        <v>0</v>
      </c>
      <c r="LL24" s="93">
        <f t="shared" ca="1" si="139"/>
        <v>1480464</v>
      </c>
      <c r="LM24" s="93">
        <f t="shared" si="157"/>
        <v>69</v>
      </c>
      <c r="LN24" s="93">
        <f t="shared" ca="1" si="140"/>
        <v>71070</v>
      </c>
      <c r="LO24" s="93">
        <f t="shared" si="158"/>
        <v>0</v>
      </c>
      <c r="LP24" s="93">
        <f t="shared" ca="1" si="141"/>
        <v>0</v>
      </c>
      <c r="LQ24" s="93">
        <f t="shared" ca="1" si="159"/>
        <v>71070</v>
      </c>
      <c r="LR24" s="93">
        <f t="shared" si="142"/>
        <v>0</v>
      </c>
      <c r="LS24" s="93">
        <f t="shared" ca="1" si="143"/>
        <v>0</v>
      </c>
      <c r="LT24" s="93">
        <f t="shared" si="144"/>
        <v>0</v>
      </c>
      <c r="LU24" s="93">
        <f t="shared" ca="1" si="145"/>
        <v>0</v>
      </c>
      <c r="LV24" s="93">
        <f t="shared" si="146"/>
        <v>0</v>
      </c>
      <c r="LW24" s="93">
        <f t="shared" ca="1" si="147"/>
        <v>0</v>
      </c>
      <c r="LX24" s="93">
        <v>238.66666666666666</v>
      </c>
      <c r="LY24" s="93">
        <f t="shared" ca="1" si="148"/>
        <v>512441.19999999995</v>
      </c>
      <c r="LZ24" s="93">
        <v>350.66666666666663</v>
      </c>
      <c r="MA24" s="93">
        <f t="shared" ca="1" si="148"/>
        <v>1040491.1199999999</v>
      </c>
      <c r="MB24" s="93">
        <v>103</v>
      </c>
      <c r="MC24" s="93">
        <f t="shared" ca="1" si="148"/>
        <v>356363.52000000002</v>
      </c>
      <c r="MD24" s="93">
        <f t="shared" ca="1" si="160"/>
        <v>1909295.8399999999</v>
      </c>
      <c r="ME24" s="93"/>
      <c r="MF24" s="135">
        <f t="shared" ca="1" si="149"/>
        <v>157066363.84</v>
      </c>
      <c r="MI24" s="124">
        <f t="shared" ca="1" si="161"/>
        <v>157066363.84</v>
      </c>
      <c r="MK24" s="124"/>
    </row>
    <row r="25" spans="1:349" ht="30">
      <c r="A25" s="15" t="s">
        <v>206</v>
      </c>
      <c r="B25" s="175" t="s">
        <v>996</v>
      </c>
      <c r="C25" s="171">
        <v>0</v>
      </c>
      <c r="D25" s="93">
        <f ca="1">OFFSET(D25,0,-1) * OFFSET(D25,10 - ROW(D25),0)</f>
        <v>0</v>
      </c>
      <c r="E25" s="93">
        <v>168</v>
      </c>
      <c r="F25" s="93">
        <f ca="1">OFFSET(F25,0,-1) * OFFSET(F25,10 - ROW(F25),0)</f>
        <v>9458736</v>
      </c>
      <c r="G25" s="93">
        <v>16</v>
      </c>
      <c r="H25" s="93">
        <f ca="1">OFFSET(H25,0,-1) * OFFSET(H25,10 - ROW(H25),0)</f>
        <v>27624208</v>
      </c>
      <c r="I25" s="93">
        <v>0</v>
      </c>
      <c r="J25" s="93">
        <f ca="1">OFFSET(J25,0,-1) * OFFSET(J25,10 - ROW(J25),0)</f>
        <v>0</v>
      </c>
      <c r="K25" s="93">
        <v>231</v>
      </c>
      <c r="L25" s="93">
        <f ca="1">OFFSET(L25,0,-1) * OFFSET(L25,10 - ROW(L25),0)</f>
        <v>16407930</v>
      </c>
      <c r="M25" s="93">
        <v>29</v>
      </c>
      <c r="N25" s="93">
        <f ca="1">OFFSET(N25,0,-1) * OFFSET(N25,10 - ROW(N25),0)</f>
        <v>62839578</v>
      </c>
      <c r="O25" s="93">
        <v>0</v>
      </c>
      <c r="P25" s="93">
        <f ca="1">OFFSET(P25,0,-1) * OFFSET(P25,10 - ROW(P25),0)</f>
        <v>0</v>
      </c>
      <c r="Q25" s="93">
        <v>55</v>
      </c>
      <c r="R25" s="93">
        <f ca="1">OFFSET(R25,0,-1) * OFFSET(R25,10 - ROW(R25),0)</f>
        <v>4182090</v>
      </c>
      <c r="S25" s="93">
        <v>10</v>
      </c>
      <c r="T25" s="93">
        <f ca="1">OFFSET(T25,0,-1) * OFFSET(T25,10 - ROW(T25),0)</f>
        <v>23166080</v>
      </c>
      <c r="U25" s="93">
        <v>0</v>
      </c>
      <c r="V25" s="93">
        <f ca="1">OFFSET(V25,0,-1) * OFFSET(V25,10 - ROW(V25),0)</f>
        <v>0</v>
      </c>
      <c r="W25" s="93">
        <v>0</v>
      </c>
      <c r="X25" s="93">
        <f ca="1">OFFSET(X25,0,-1) * OFFSET(X25,10 - ROW(X25),0)</f>
        <v>0</v>
      </c>
      <c r="Y25" s="93">
        <v>100</v>
      </c>
      <c r="Z25" s="93">
        <f ca="1">OFFSET(Z25,0,-1) * OFFSET(Z25,10 - ROW(Z25),0)</f>
        <v>1806700</v>
      </c>
      <c r="AA25" s="93">
        <v>0</v>
      </c>
      <c r="AB25" s="93">
        <f ca="1">OFFSET(AB25,0,-1) * OFFSET(AB25,10 - ROW(AB25),0)</f>
        <v>0</v>
      </c>
      <c r="AC25" s="93">
        <v>5</v>
      </c>
      <c r="AD25" s="93">
        <f ca="1">OFFSET(AD25,0,-1) * OFFSET(AD25,10 - ROW(AD25),0)</f>
        <v>2935795</v>
      </c>
      <c r="AE25" s="93">
        <v>1</v>
      </c>
      <c r="AF25" s="93">
        <f ca="1">OFFSET(AF25,0,-1) * OFFSET(AF25,10 - ROW(AF25),0)</f>
        <v>587159</v>
      </c>
      <c r="AG25" s="93">
        <v>0</v>
      </c>
      <c r="AH25" s="93">
        <f ca="1">OFFSET(AH25,0,-1) * OFFSET(AH25,10 - ROW(AH25),0)</f>
        <v>0</v>
      </c>
      <c r="AI25" s="93">
        <v>26</v>
      </c>
      <c r="AJ25" s="93">
        <f ca="1">OFFSET(AJ25,0,-1) * OFFSET(AJ25,10 - ROW(AJ25),0)</f>
        <v>42588</v>
      </c>
      <c r="AK25" s="93">
        <v>2</v>
      </c>
      <c r="AL25" s="93">
        <f ca="1">OFFSET(AL25,0,-1) * OFFSET(AL25,10 - ROW(AL25),0)</f>
        <v>97938</v>
      </c>
      <c r="AM25" s="93">
        <v>0</v>
      </c>
      <c r="AN25" s="93">
        <f ca="1">OFFSET(AN25,0,-1) * OFFSET(AN25,10 - ROW(AN25),0)</f>
        <v>0</v>
      </c>
      <c r="AO25" s="93">
        <v>59</v>
      </c>
      <c r="AP25" s="93">
        <f ca="1">OFFSET(AP25,0,-1) * OFFSET(AP25,10 - ROW(AP25),0)</f>
        <v>394179</v>
      </c>
      <c r="AQ25" s="93">
        <v>4</v>
      </c>
      <c r="AR25" s="93">
        <f ca="1">OFFSET(AR25,0,-1) * OFFSET(AR25,10 - ROW(AR25),0)</f>
        <v>799004</v>
      </c>
      <c r="AS25" s="93">
        <v>0</v>
      </c>
      <c r="AT25" s="93">
        <f ca="1">OFFSET(AT25,0,-1) * OFFSET(AT25,10 - ROW(AT25),0)</f>
        <v>0</v>
      </c>
      <c r="AU25" s="93">
        <v>0</v>
      </c>
      <c r="AV25" s="93">
        <f ca="1">OFFSET(AV25,0,-1) * OFFSET(AV25,10 - ROW(AV25),0)</f>
        <v>0</v>
      </c>
      <c r="AW25" s="93">
        <v>0</v>
      </c>
      <c r="AX25" s="93">
        <f ca="1">OFFSET(AX25,0,-1) * OFFSET(AX25,10 - ROW(AX25),0)</f>
        <v>0</v>
      </c>
      <c r="AY25" s="93">
        <f t="shared" ca="1" si="23"/>
        <v>150341985</v>
      </c>
      <c r="AZ25" s="93">
        <v>0</v>
      </c>
      <c r="BA25" s="93">
        <f ca="1">OFFSET(BA25,0,-1) * OFFSET(BA25,10 - ROW(BA25),0)</f>
        <v>0</v>
      </c>
      <c r="BB25" s="93">
        <v>0</v>
      </c>
      <c r="BC25" s="93">
        <f ca="1">OFFSET(BC25,0,-1) * OFFSET(BC25,10 - ROW(BC25),0)</f>
        <v>0</v>
      </c>
      <c r="BD25" s="93">
        <v>0</v>
      </c>
      <c r="BE25" s="93">
        <f ca="1">OFFSET(BE25,0,-1) * OFFSET(BE25,10 - ROW(BE25),0)</f>
        <v>0</v>
      </c>
      <c r="BF25" s="93">
        <v>0</v>
      </c>
      <c r="BG25" s="93">
        <f ca="1">OFFSET(BG25,0,-1) * OFFSET(BG25,10 - ROW(BG25),0)</f>
        <v>0</v>
      </c>
      <c r="BH25" s="93">
        <v>0</v>
      </c>
      <c r="BI25" s="93">
        <f ca="1">OFFSET(BI25,0,-1) * OFFSET(BI25,10 - ROW(BI25),0)</f>
        <v>0</v>
      </c>
      <c r="BJ25" s="93">
        <v>0</v>
      </c>
      <c r="BK25" s="93">
        <f ca="1">OFFSET(BK25,0,-1) * OFFSET(BK25,10 - ROW(BK25),0)</f>
        <v>0</v>
      </c>
      <c r="BL25" s="93">
        <v>0</v>
      </c>
      <c r="BM25" s="93">
        <f ca="1">OFFSET(BM25,0,-1) * OFFSET(BM25,10 - ROW(BM25),0)</f>
        <v>0</v>
      </c>
      <c r="BN25" s="93">
        <v>0</v>
      </c>
      <c r="BO25" s="93">
        <f ca="1">OFFSET(BO25,0,-1) * OFFSET(BO25,10 - ROW(BO25),0)</f>
        <v>0</v>
      </c>
      <c r="BP25" s="93">
        <v>0</v>
      </c>
      <c r="BQ25" s="93">
        <f ca="1">OFFSET(BQ25,0,-1) * OFFSET(BQ25,10 - ROW(BQ25),0)</f>
        <v>0</v>
      </c>
      <c r="BR25" s="93">
        <v>0</v>
      </c>
      <c r="BS25" s="93">
        <f ca="1">OFFSET(BS25,0,-1) * OFFSET(BS25,10 - ROW(BS25),0)</f>
        <v>0</v>
      </c>
      <c r="BT25" s="93">
        <v>0</v>
      </c>
      <c r="BU25" s="93">
        <v>0</v>
      </c>
      <c r="BV25" s="93">
        <v>0</v>
      </c>
      <c r="BW25" s="93">
        <f ca="1">OFFSET(BW25,0,-1) * OFFSET(BW25,10 - ROW(BW25),0)</f>
        <v>0</v>
      </c>
      <c r="BX25" s="93">
        <v>0</v>
      </c>
      <c r="BY25" s="93">
        <f ca="1">OFFSET(BY25,0,-1) * OFFSET(BY25,10 - ROW(BY25),0)</f>
        <v>0</v>
      </c>
      <c r="BZ25" s="93">
        <v>0</v>
      </c>
      <c r="CA25" s="93">
        <f ca="1">OFFSET(CA25,0,-1) * OFFSET(CA25,10 - ROW(CA25),0)</f>
        <v>0</v>
      </c>
      <c r="CB25" s="93">
        <v>0</v>
      </c>
      <c r="CC25" s="93">
        <f ca="1">OFFSET(CC25,0,-1) * OFFSET(CC25,10 - ROW(CC25),0)</f>
        <v>0</v>
      </c>
      <c r="CD25" s="93">
        <v>0</v>
      </c>
      <c r="CE25" s="93">
        <v>0</v>
      </c>
      <c r="CF25" s="93">
        <v>0</v>
      </c>
      <c r="CG25" s="93">
        <v>0</v>
      </c>
      <c r="CH25" s="93">
        <v>0</v>
      </c>
      <c r="CI25" s="93">
        <f ca="1">OFFSET(CI25,0,-1) * OFFSET(CI25,10 - ROW(CI25),0)</f>
        <v>0</v>
      </c>
      <c r="CJ25" s="93">
        <v>0</v>
      </c>
      <c r="CK25" s="93">
        <v>0</v>
      </c>
      <c r="CL25" s="93">
        <v>0</v>
      </c>
      <c r="CM25" s="93">
        <f ca="1">OFFSET(CM25,0,-1) * OFFSET(CM25,10 - ROW(CM25),0)</f>
        <v>0</v>
      </c>
      <c r="CN25" s="93">
        <v>0</v>
      </c>
      <c r="CO25" s="93">
        <f ca="1">OFFSET(CO25,0,-1) * OFFSET(CO25,10 - ROW(CO25),0)</f>
        <v>0</v>
      </c>
      <c r="CP25" s="93">
        <v>0</v>
      </c>
      <c r="CQ25" s="93">
        <f ca="1">OFFSET(CQ25,0,-1) * OFFSET(CQ25,10 - ROW(CQ25),0)</f>
        <v>0</v>
      </c>
      <c r="CR25" s="93">
        <v>0</v>
      </c>
      <c r="CS25" s="93">
        <f ca="1">OFFSET(CS25,0,-1) * OFFSET(CS25,10 - ROW(CS25),0)</f>
        <v>0</v>
      </c>
      <c r="CT25" s="93">
        <v>0</v>
      </c>
      <c r="CU25" s="93">
        <f ca="1">OFFSET(CU25,0,-1) * OFFSET(CU25,10 - ROW(CU25),0)</f>
        <v>0</v>
      </c>
      <c r="CV25" s="93">
        <v>0</v>
      </c>
      <c r="CW25" s="93">
        <f ca="1">OFFSET(CW25,0,-1) * OFFSET(CW25,10 - ROW(CW25),0)</f>
        <v>0</v>
      </c>
      <c r="CX25" s="93">
        <v>0</v>
      </c>
      <c r="CY25" s="93">
        <f ca="1">OFFSET(CY25,0,-1) * OFFSET(CY25,10 - ROW(CY25),0)</f>
        <v>0</v>
      </c>
      <c r="CZ25" s="93">
        <f t="shared" ca="1" si="24"/>
        <v>0</v>
      </c>
      <c r="DA25" s="117">
        <v>0</v>
      </c>
      <c r="DB25" s="93">
        <f ca="1">OFFSET(DB25,0,-1) * OFFSET(DB25,10 - ROW(DB25),0)</f>
        <v>0</v>
      </c>
      <c r="DC25" s="118">
        <v>0</v>
      </c>
      <c r="DD25" s="118">
        <v>0</v>
      </c>
      <c r="DE25" s="117">
        <v>0</v>
      </c>
      <c r="DF25" s="118">
        <v>0</v>
      </c>
      <c r="DG25" s="117">
        <v>0</v>
      </c>
      <c r="DH25" s="93">
        <f ca="1">OFFSET(DH25,0,-1) * OFFSET(DH25,10 - ROW(DH25),0)</f>
        <v>0</v>
      </c>
      <c r="DI25" s="118">
        <v>0</v>
      </c>
      <c r="DJ25" s="93">
        <f ca="1">OFFSET(DJ25,0,-1) * OFFSET(DJ25,10 - ROW(DJ25),0)</f>
        <v>0</v>
      </c>
      <c r="DK25" s="117">
        <v>0</v>
      </c>
      <c r="DL25" s="118">
        <v>0</v>
      </c>
      <c r="DM25" s="117">
        <v>0</v>
      </c>
      <c r="DN25" s="118">
        <v>0</v>
      </c>
      <c r="DO25" s="118">
        <v>0</v>
      </c>
      <c r="DP25" s="118">
        <v>0</v>
      </c>
      <c r="DQ25" s="117">
        <v>0</v>
      </c>
      <c r="DR25" s="119">
        <v>0</v>
      </c>
      <c r="DS25" s="117">
        <v>0</v>
      </c>
      <c r="DT25" s="93">
        <f ca="1">OFFSET(DT25,0,-1) * OFFSET(DT25,10 - ROW(DT25),0)</f>
        <v>0</v>
      </c>
      <c r="DU25" s="118">
        <v>0</v>
      </c>
      <c r="DV25" s="118">
        <v>0</v>
      </c>
      <c r="DW25" s="117">
        <v>0</v>
      </c>
      <c r="DX25" s="118">
        <v>0</v>
      </c>
      <c r="DY25" s="117">
        <v>0</v>
      </c>
      <c r="DZ25" s="93">
        <f ca="1">OFFSET(DZ25,0,-1) * OFFSET(DZ25,10 - ROW(DZ25),0)</f>
        <v>0</v>
      </c>
      <c r="EA25" s="118">
        <v>0</v>
      </c>
      <c r="EB25" s="118">
        <v>0</v>
      </c>
      <c r="EC25" s="117">
        <v>0</v>
      </c>
      <c r="ED25" s="93">
        <f ca="1">OFFSET(ED25,0,-1) * OFFSET(ED25,10 - ROW(ED25),0)</f>
        <v>0</v>
      </c>
      <c r="EE25" s="93">
        <f t="shared" ca="1" si="26"/>
        <v>0</v>
      </c>
      <c r="EF25" s="93">
        <v>0</v>
      </c>
      <c r="EG25" s="93">
        <f ca="1">OFFSET(EG25,0,-1) * OFFSET(EG25,10 - ROW(EG25),0)</f>
        <v>0</v>
      </c>
      <c r="EH25" s="93">
        <v>0</v>
      </c>
      <c r="EI25" s="93">
        <v>0</v>
      </c>
      <c r="EJ25" s="93">
        <v>0</v>
      </c>
      <c r="EK25" s="93">
        <v>0</v>
      </c>
      <c r="EL25" s="93">
        <v>0</v>
      </c>
      <c r="EM25" s="93">
        <f ca="1">OFFSET(EM25,0,-1) * OFFSET(EM25,10 - ROW(EM25),0)</f>
        <v>0</v>
      </c>
      <c r="EN25" s="93">
        <v>0</v>
      </c>
      <c r="EO25" s="93">
        <v>0</v>
      </c>
      <c r="EP25" s="93">
        <v>0</v>
      </c>
      <c r="EQ25" s="93">
        <v>0</v>
      </c>
      <c r="ER25" s="93">
        <v>0</v>
      </c>
      <c r="ES25" s="93">
        <v>0</v>
      </c>
      <c r="ET25" s="93">
        <v>0</v>
      </c>
      <c r="EU25" s="93">
        <v>0</v>
      </c>
      <c r="EV25" s="93">
        <v>0</v>
      </c>
      <c r="EW25" s="93">
        <v>0</v>
      </c>
      <c r="EX25" s="93">
        <v>0</v>
      </c>
      <c r="EY25" s="93">
        <f ca="1">OFFSET(EY25,0,-1) * OFFSET(EY25,10 - ROW(EY25),0)</f>
        <v>0</v>
      </c>
      <c r="EZ25" s="93">
        <v>0</v>
      </c>
      <c r="FA25" s="93">
        <v>0</v>
      </c>
      <c r="FB25" s="93">
        <v>0</v>
      </c>
      <c r="FC25" s="93">
        <v>0</v>
      </c>
      <c r="FD25" s="93">
        <v>0</v>
      </c>
      <c r="FE25" s="93">
        <f ca="1">OFFSET(FE25,0,-1) * OFFSET(FE25,10 - ROW(FE25),0)</f>
        <v>0</v>
      </c>
      <c r="FF25" s="93">
        <v>0</v>
      </c>
      <c r="FG25" s="93">
        <v>0</v>
      </c>
      <c r="FH25" s="93">
        <v>0</v>
      </c>
      <c r="FI25" s="93">
        <f ca="1">OFFSET(FI25,0,-1) * OFFSET(FI25,10 - ROW(FI25),0)</f>
        <v>0</v>
      </c>
      <c r="FJ25" s="93">
        <f t="shared" ca="1" si="150"/>
        <v>0</v>
      </c>
      <c r="FK25" s="93">
        <v>0</v>
      </c>
      <c r="FL25" s="93">
        <f ca="1">OFFSET(FL25,0,-1) * OFFSET(FL25,10 - ROW(FL25),0)</f>
        <v>0</v>
      </c>
      <c r="FM25" s="93">
        <v>0</v>
      </c>
      <c r="FN25" s="93">
        <f ca="1">OFFSET(FN25,0,-1) * OFFSET(FN25,10 - ROW(FN25),0)</f>
        <v>0</v>
      </c>
      <c r="FO25" s="93">
        <v>0</v>
      </c>
      <c r="FP25" s="93">
        <f ca="1">OFFSET(FP25,0,-1) * OFFSET(FP25,10 - ROW(FP25),0)</f>
        <v>0</v>
      </c>
      <c r="FQ25" s="93">
        <v>0</v>
      </c>
      <c r="FR25" s="93">
        <f ca="1">OFFSET(FR25,0,-1) * OFFSET(FR25,10 - ROW(FR25),0)</f>
        <v>0</v>
      </c>
      <c r="FS25" s="93">
        <v>0</v>
      </c>
      <c r="FT25" s="93">
        <f ca="1">OFFSET(FT25,0,-1) * OFFSET(FT25,10 - ROW(FT25),0)</f>
        <v>0</v>
      </c>
      <c r="FU25" s="93">
        <v>0</v>
      </c>
      <c r="FV25" s="93">
        <f ca="1">OFFSET(FV25,0,-1) * OFFSET(FV25,10 - ROW(FV25),0)</f>
        <v>0</v>
      </c>
      <c r="FW25" s="93">
        <v>0</v>
      </c>
      <c r="FX25" s="93">
        <f ca="1">OFFSET(FX25,0,-1) * OFFSET(FX25,10 - ROW(FX25),0)</f>
        <v>0</v>
      </c>
      <c r="FY25" s="93">
        <v>0</v>
      </c>
      <c r="FZ25" s="93">
        <v>0</v>
      </c>
      <c r="GA25" s="93">
        <v>0</v>
      </c>
      <c r="GB25" s="93">
        <f ca="1">OFFSET(GB25,0,-1) * OFFSET(GB25,10 - ROW(GB25),0)</f>
        <v>0</v>
      </c>
      <c r="GC25" s="93">
        <v>0</v>
      </c>
      <c r="GD25" s="93">
        <f ca="1">OFFSET(GD25,0,-1) * OFFSET(GD25,10 - ROW(GD25),0)</f>
        <v>0</v>
      </c>
      <c r="GE25" s="93">
        <v>0</v>
      </c>
      <c r="GF25" s="93">
        <v>0</v>
      </c>
      <c r="GG25" s="93">
        <v>0</v>
      </c>
      <c r="GH25" s="93">
        <v>0</v>
      </c>
      <c r="GI25" s="93">
        <v>0</v>
      </c>
      <c r="GJ25" s="93">
        <f ca="1">OFFSET(GJ25,0,-1) * OFFSET(GJ25,10 - ROW(GJ25),0)</f>
        <v>0</v>
      </c>
      <c r="GK25" s="93">
        <v>0</v>
      </c>
      <c r="GL25" s="93">
        <v>0</v>
      </c>
      <c r="GM25" s="93">
        <v>0</v>
      </c>
      <c r="GN25" s="93">
        <f ca="1">OFFSET(GN25,0,-1) * OFFSET(GN25,10 - ROW(GN25),0)</f>
        <v>0</v>
      </c>
      <c r="GO25" s="93">
        <f t="shared" ca="1" si="17"/>
        <v>0</v>
      </c>
      <c r="GP25" s="93">
        <f t="shared" ca="1" si="18"/>
        <v>0</v>
      </c>
      <c r="GQ25" s="93">
        <v>0</v>
      </c>
      <c r="GR25" s="93">
        <f ca="1">OFFSET(GR25,0,-1) * OFFSET(GR25,10 - ROW(GR25),0)</f>
        <v>0</v>
      </c>
      <c r="GS25" s="93">
        <v>0</v>
      </c>
      <c r="GT25" s="93">
        <f ca="1">OFFSET(GT25,0,-1) * OFFSET(GT25,10 - ROW(GT25),0)</f>
        <v>0</v>
      </c>
      <c r="GU25" s="93">
        <v>0</v>
      </c>
      <c r="GV25" s="93">
        <f ca="1">OFFSET(GV25,0,-1) * OFFSET(GV25,10 - ROW(GV25),0)</f>
        <v>0</v>
      </c>
      <c r="GW25" s="93">
        <f t="shared" ca="1" si="28"/>
        <v>0</v>
      </c>
      <c r="GX25" s="117">
        <v>0</v>
      </c>
      <c r="GY25" s="93">
        <f ca="1">OFFSET(GY25,0,-1) * OFFSET(GY25,10 - ROW(GY25),0)</f>
        <v>0</v>
      </c>
      <c r="GZ25" s="93">
        <v>0</v>
      </c>
      <c r="HA25" s="93">
        <f ca="1">OFFSET(HA25,0,-1) * OFFSET(HA25,10 - ROW(HA25),0)</f>
        <v>0</v>
      </c>
      <c r="HB25" s="93">
        <v>6</v>
      </c>
      <c r="HC25" s="93">
        <f ca="1">OFFSET(HC25,0,-1) * OFFSET(HC25,10 - ROW(HC25),0)</f>
        <v>770076</v>
      </c>
      <c r="HD25" s="93">
        <v>0</v>
      </c>
      <c r="HE25" s="93">
        <f ca="1">OFFSET(HE25,0,-1) * OFFSET(HE25,10 - ROW(HE25),0)</f>
        <v>0</v>
      </c>
      <c r="HF25" s="93">
        <v>2</v>
      </c>
      <c r="HG25" s="93">
        <f ca="1">OFFSET(HG25,0,-1) * OFFSET(HG25,10 - ROW(HG25),0)</f>
        <v>190686</v>
      </c>
      <c r="HH25" s="93">
        <v>7</v>
      </c>
      <c r="HI25" s="93">
        <f ca="1">OFFSET(HI25,0,-1) * OFFSET(HI25,10 - ROW(HI25),0)</f>
        <v>834253</v>
      </c>
      <c r="HJ25" s="93">
        <v>0</v>
      </c>
      <c r="HK25" s="93">
        <f ca="1">OFFSET(HK25,0,-1) * OFFSET(HK25,10 - ROW(HK25),0)</f>
        <v>0</v>
      </c>
      <c r="HL25" s="93">
        <v>0</v>
      </c>
      <c r="HM25" s="93">
        <f ca="1">OFFSET(HM25,0,-1) * OFFSET(HM25,10 - ROW(HM25),0)</f>
        <v>0</v>
      </c>
      <c r="HN25" s="93">
        <v>0</v>
      </c>
      <c r="HO25" s="93">
        <f ca="1">OFFSET(HO25,0,-1) * OFFSET(HO25,10 - ROW(HO25),0)</f>
        <v>0</v>
      </c>
      <c r="HP25" s="93">
        <f t="shared" ca="1" si="29"/>
        <v>1795015</v>
      </c>
      <c r="HQ25" s="93">
        <v>0</v>
      </c>
      <c r="HR25" s="93">
        <f ca="1">OFFSET(HR25,0,-1) * OFFSET(HR25,10 - ROW(HR25),0)</f>
        <v>0</v>
      </c>
      <c r="HS25" s="93">
        <v>0</v>
      </c>
      <c r="HT25" s="93">
        <v>0</v>
      </c>
      <c r="HU25" s="93">
        <v>0</v>
      </c>
      <c r="HV25" s="93">
        <f ca="1">OFFSET(HV25,0,-1) * OFFSET(HV25,10 - ROW(HV25),0)</f>
        <v>0</v>
      </c>
      <c r="HW25" s="93">
        <v>0</v>
      </c>
      <c r="HX25" s="93">
        <f ca="1">OFFSET(HX25,0,-1) * OFFSET(HX25,10 - ROW(HX25),0)</f>
        <v>0</v>
      </c>
      <c r="HY25" s="93">
        <v>1</v>
      </c>
      <c r="HZ25" s="93">
        <f ca="1">OFFSET(HZ25,0,-1) * OFFSET(HZ25,10 - ROW(HZ25),0)</f>
        <v>3839</v>
      </c>
      <c r="IA25" s="93">
        <v>1</v>
      </c>
      <c r="IB25" s="93">
        <f ca="1">OFFSET(IB25,0,-1) * OFFSET(IB25,10 - ROW(IB25),0)</f>
        <v>4799</v>
      </c>
      <c r="IC25" s="93">
        <v>0</v>
      </c>
      <c r="ID25" s="93">
        <f ca="1">OFFSET(ID25,0,-1) * OFFSET(ID25,10 - ROW(ID25),0)</f>
        <v>0</v>
      </c>
      <c r="IE25" s="93">
        <v>0</v>
      </c>
      <c r="IF25" s="93">
        <f ca="1">OFFSET(IF25,0,-1) * OFFSET(IF25,10 - ROW(IF25),0)</f>
        <v>0</v>
      </c>
      <c r="IG25" s="93">
        <v>0</v>
      </c>
      <c r="IH25" s="93">
        <f ca="1">OFFSET(IH25,0,-1) * OFFSET(IH25,10 - ROW(IH25),0)</f>
        <v>0</v>
      </c>
      <c r="II25" s="93">
        <f t="shared" ca="1" si="30"/>
        <v>8638</v>
      </c>
      <c r="IJ25" s="93">
        <f t="shared" ca="1" si="31"/>
        <v>152145638</v>
      </c>
      <c r="IK25" s="93">
        <v>0</v>
      </c>
      <c r="IL25" s="93">
        <f ca="1">OFFSET(IL25,0,-1) * OFFSET(IL25,10 - ROW(IL25),0)</f>
        <v>0</v>
      </c>
      <c r="IM25" s="93">
        <v>0</v>
      </c>
      <c r="IN25" s="93">
        <f ca="1">OFFSET(IN25,0,-1) * OFFSET(IN25,10 - ROW(IN25),0)</f>
        <v>0</v>
      </c>
      <c r="IO25" s="93">
        <v>0</v>
      </c>
      <c r="IP25" s="93">
        <f ca="1">OFFSET(IP25,0,-1) * OFFSET(IP25,10 - ROW(IP25),0)</f>
        <v>0</v>
      </c>
      <c r="IQ25" s="93">
        <v>0</v>
      </c>
      <c r="IR25" s="93">
        <f ca="1">OFFSET(IR25,0,-1) * OFFSET(IR25,10 - ROW(IR25),0)</f>
        <v>0</v>
      </c>
      <c r="IS25" s="93">
        <v>0</v>
      </c>
      <c r="IT25" s="93">
        <f ca="1">OFFSET(IT25,0,-1) * OFFSET(IT25,10 - ROW(IT25),0)</f>
        <v>0</v>
      </c>
      <c r="IU25" s="93">
        <v>0</v>
      </c>
      <c r="IV25" s="93">
        <f ca="1">OFFSET(IV25,0,-1) * OFFSET(IV25,10 - ROW(IV25),0)</f>
        <v>0</v>
      </c>
      <c r="IW25" s="93">
        <v>0</v>
      </c>
      <c r="IX25" s="93">
        <f ca="1">OFFSET(IX25,0,-1) * OFFSET(IX25,10 - ROW(IX25),0)</f>
        <v>0</v>
      </c>
      <c r="IY25" s="93">
        <v>0</v>
      </c>
      <c r="IZ25" s="93">
        <f ca="1">OFFSET(IZ25,0,-1) * OFFSET(IZ25,10 - ROW(IZ25),0)</f>
        <v>0</v>
      </c>
      <c r="JA25" s="93">
        <v>2</v>
      </c>
      <c r="JB25" s="93">
        <f ca="1">OFFSET(JB25,0,-1) * OFFSET(JB25,10 - ROW(JB25),0)</f>
        <v>90924</v>
      </c>
      <c r="JC25" s="93">
        <v>0</v>
      </c>
      <c r="JD25" s="93">
        <f ca="1">OFFSET(JD25,0,-1) * OFFSET(JD25,10 - ROW(JD25),0)</f>
        <v>0</v>
      </c>
      <c r="JE25" s="93">
        <v>0</v>
      </c>
      <c r="JF25" s="93">
        <f ca="1">OFFSET(JF25,0,-1) * OFFSET(JF25,10 - ROW(JF25),0)</f>
        <v>0</v>
      </c>
      <c r="JG25" s="93">
        <v>3</v>
      </c>
      <c r="JH25" s="93">
        <f ca="1">OFFSET(JH25,0,-1) * OFFSET(JH25,10 - ROW(JH25),0)</f>
        <v>126663</v>
      </c>
      <c r="JI25" s="93">
        <v>0</v>
      </c>
      <c r="JJ25" s="93">
        <f ca="1">OFFSET(JJ25,0,-1) * OFFSET(JJ25,10 - ROW(JJ25),0)</f>
        <v>0</v>
      </c>
      <c r="JK25" s="93">
        <v>0</v>
      </c>
      <c r="JL25" s="93">
        <f ca="1">OFFSET(JL25,0,-1) * OFFSET(JL25,10 - ROW(JL25),0)</f>
        <v>0</v>
      </c>
      <c r="JM25" s="93"/>
      <c r="JN25" s="93">
        <f ca="1">OFFSET(JN25,0,-1) * OFFSET(JN25,10 - ROW(JN25),0)</f>
        <v>0</v>
      </c>
      <c r="JO25" s="93">
        <v>0</v>
      </c>
      <c r="JP25" s="93">
        <f ca="1">OFFSET(JP25,0,-1) * OFFSET(JP25,10 - ROW(JP25),0)</f>
        <v>0</v>
      </c>
      <c r="JQ25" s="93">
        <v>0</v>
      </c>
      <c r="JR25" s="93">
        <f ca="1">OFFSET(JR25,0,-1) * OFFSET(JR25,10 - ROW(JR25),0)</f>
        <v>0</v>
      </c>
      <c r="JS25" s="93">
        <v>0</v>
      </c>
      <c r="JT25" s="93">
        <f ca="1">OFFSET(JT25,0,-1) * OFFSET(JT25,10 - ROW(JT25),0)</f>
        <v>0</v>
      </c>
      <c r="JU25" s="93">
        <f t="shared" ca="1" si="151"/>
        <v>217587</v>
      </c>
      <c r="JV25" s="93">
        <v>0</v>
      </c>
      <c r="JW25" s="93">
        <f ca="1">OFFSET(JW25,0,-1) * OFFSET(JW25,10 - ROW(JW25),0)</f>
        <v>0</v>
      </c>
      <c r="JX25" s="93">
        <v>0</v>
      </c>
      <c r="JY25" s="93">
        <f ca="1">OFFSET(JY25,0,-1) * OFFSET(JY25,10 - ROW(JY25),0)</f>
        <v>0</v>
      </c>
      <c r="JZ25" s="93">
        <v>0</v>
      </c>
      <c r="KA25" s="93">
        <f ca="1">OFFSET(KA25,0,-1) * OFFSET(KA25,10 - ROW(KA25),0)</f>
        <v>0</v>
      </c>
      <c r="KB25" s="93">
        <v>0</v>
      </c>
      <c r="KC25" s="93">
        <f ca="1">OFFSET(KC25,0,-1) * OFFSET(KC25,10 - ROW(KC25),0)</f>
        <v>0</v>
      </c>
      <c r="KD25" s="93">
        <v>0</v>
      </c>
      <c r="KE25" s="93">
        <f ca="1">OFFSET(KE25,0,-1) * OFFSET(KE25,10 - ROW(KE25),0)</f>
        <v>0</v>
      </c>
      <c r="KF25" s="93">
        <v>0</v>
      </c>
      <c r="KG25" s="93">
        <f ca="1">OFFSET(KG25,0,-1) * OFFSET(KG25,10 - ROW(KG25),0)</f>
        <v>0</v>
      </c>
      <c r="KH25" s="93">
        <v>0</v>
      </c>
      <c r="KI25" s="93">
        <f ca="1">OFFSET(KI25,0,-1) * OFFSET(KI25,10 - ROW(KI25),0)</f>
        <v>0</v>
      </c>
      <c r="KJ25" s="93">
        <v>0</v>
      </c>
      <c r="KK25" s="93">
        <f ca="1">OFFSET(KK25,0,-1) * OFFSET(KK25,10 - ROW(KK25),0)</f>
        <v>0</v>
      </c>
      <c r="KL25" s="93">
        <f t="shared" ca="1" si="152"/>
        <v>0</v>
      </c>
      <c r="KM25" s="93">
        <v>0</v>
      </c>
      <c r="KN25" s="93">
        <f ca="1">OFFSET(KN25,0,-1) * OFFSET(KN25,10 - ROW(KN25),0)</f>
        <v>0</v>
      </c>
      <c r="KO25" s="93">
        <v>0</v>
      </c>
      <c r="KP25" s="93">
        <f ca="1">OFFSET(KP25,0,-1) * OFFSET(KP25,10 - ROW(KP25),0)</f>
        <v>0</v>
      </c>
      <c r="KQ25" s="93">
        <v>0</v>
      </c>
      <c r="KR25" s="93">
        <f ca="1">OFFSET(KR25,0,-1) * OFFSET(KR25,10 - ROW(KR25),0)</f>
        <v>0</v>
      </c>
      <c r="KS25" s="93">
        <v>0</v>
      </c>
      <c r="KT25" s="93">
        <f ca="1">OFFSET(KT25,0,-1) * OFFSET(KT25,10 - ROW(KT25),0)</f>
        <v>0</v>
      </c>
      <c r="KU25" s="93">
        <v>0</v>
      </c>
      <c r="KV25" s="93">
        <f ca="1">OFFSET(KV25,0,-1) * OFFSET(KV25,10 - ROW(KV25),0)</f>
        <v>0</v>
      </c>
      <c r="KW25" s="93">
        <v>0</v>
      </c>
      <c r="KX25" s="93">
        <f ca="1">OFFSET(KX25,0,-1) * OFFSET(KX25,10 - ROW(KX25),0)</f>
        <v>0</v>
      </c>
      <c r="KY25" s="93">
        <v>0</v>
      </c>
      <c r="KZ25" s="93">
        <f ca="1">OFFSET(KZ25,0,-1) * OFFSET(KZ25,10 - ROW(KZ25),0)</f>
        <v>0</v>
      </c>
      <c r="LA25" s="93">
        <v>0</v>
      </c>
      <c r="LB25" s="93">
        <f ca="1">OFFSET(LB25,0,-1) * OFFSET(LB25,10 - ROW(LB25),0)</f>
        <v>0</v>
      </c>
      <c r="LC25" s="37">
        <f t="shared" ca="1" si="153"/>
        <v>0</v>
      </c>
      <c r="LD25" s="93"/>
      <c r="LE25" s="93">
        <f t="shared" ca="1" si="20"/>
        <v>152363225</v>
      </c>
      <c r="LF25" s="93">
        <f t="shared" si="154"/>
        <v>476</v>
      </c>
      <c r="LG25" s="93">
        <f t="shared" ca="1" si="136"/>
        <v>379848</v>
      </c>
      <c r="LH25" s="93">
        <f t="shared" si="155"/>
        <v>55</v>
      </c>
      <c r="LI25" s="93">
        <f t="shared" ca="1" si="137"/>
        <v>1180080</v>
      </c>
      <c r="LJ25" s="93">
        <f t="shared" si="156"/>
        <v>0</v>
      </c>
      <c r="LK25" s="93">
        <f t="shared" ca="1" si="138"/>
        <v>0</v>
      </c>
      <c r="LL25" s="93">
        <f t="shared" ca="1" si="139"/>
        <v>1559928</v>
      </c>
      <c r="LM25" s="93">
        <f t="shared" si="157"/>
        <v>55</v>
      </c>
      <c r="LN25" s="93">
        <f t="shared" ca="1" si="140"/>
        <v>56650</v>
      </c>
      <c r="LO25" s="93">
        <f t="shared" si="158"/>
        <v>476</v>
      </c>
      <c r="LP25" s="93">
        <f t="shared" ca="1" si="141"/>
        <v>35224</v>
      </c>
      <c r="LQ25" s="93">
        <f t="shared" ca="1" si="159"/>
        <v>91874</v>
      </c>
      <c r="LR25" s="93">
        <f t="shared" si="142"/>
        <v>174</v>
      </c>
      <c r="LS25" s="93">
        <f t="shared" ca="1" si="143"/>
        <v>373595.39999999997</v>
      </c>
      <c r="LT25" s="93">
        <f t="shared" si="144"/>
        <v>244</v>
      </c>
      <c r="LU25" s="93">
        <f t="shared" ca="1" si="145"/>
        <v>723991.91999999993</v>
      </c>
      <c r="LV25" s="93">
        <f t="shared" si="146"/>
        <v>58</v>
      </c>
      <c r="LW25" s="93">
        <f t="shared" ca="1" si="147"/>
        <v>200670.72</v>
      </c>
      <c r="LX25" s="93">
        <v>140</v>
      </c>
      <c r="LY25" s="93">
        <f t="shared" ca="1" si="148"/>
        <v>300594</v>
      </c>
      <c r="LZ25" s="93">
        <v>225</v>
      </c>
      <c r="MA25" s="93">
        <f t="shared" ca="1" si="148"/>
        <v>667615.5</v>
      </c>
      <c r="MB25" s="93">
        <v>51</v>
      </c>
      <c r="MC25" s="93">
        <f t="shared" ca="1" si="148"/>
        <v>176451.84</v>
      </c>
      <c r="MD25" s="93">
        <f t="shared" ca="1" si="160"/>
        <v>2442919.38</v>
      </c>
      <c r="ME25" s="93"/>
      <c r="MF25" s="135">
        <f t="shared" ca="1" si="149"/>
        <v>156457946.38</v>
      </c>
      <c r="MI25" s="124">
        <f t="shared" ca="1" si="161"/>
        <v>156457946.38</v>
      </c>
      <c r="MK25" s="124"/>
    </row>
    <row r="26" spans="1:349" s="128" customFormat="1" ht="30">
      <c r="A26" s="126" t="s">
        <v>207</v>
      </c>
      <c r="B26" s="175" t="s">
        <v>997</v>
      </c>
      <c r="C26" s="172">
        <v>906</v>
      </c>
      <c r="D26" s="127">
        <f ca="1">OFFSET(D26,0,-1) * OFFSET(D26,9 - ROW(D26),0)</f>
        <v>37123350</v>
      </c>
      <c r="E26" s="127">
        <v>0</v>
      </c>
      <c r="F26" s="127">
        <f ca="1">OFFSET(F26,0,-1) * OFFSET(F26,9 - ROW(F26),0)</f>
        <v>0</v>
      </c>
      <c r="G26" s="127">
        <v>20</v>
      </c>
      <c r="H26" s="127">
        <f ca="1">OFFSET(H26,0,-1) * OFFSET(H26,9 - ROW(H26),0)</f>
        <v>26682480</v>
      </c>
      <c r="I26" s="127">
        <v>1173</v>
      </c>
      <c r="J26" s="127">
        <f ca="1">OFFSET(J26,0,-1) * OFFSET(J26,9 - ROW(J26),0)</f>
        <v>60344985</v>
      </c>
      <c r="K26" s="127">
        <v>0</v>
      </c>
      <c r="L26" s="127">
        <f ca="1">OFFSET(L26,0,-1) * OFFSET(L26,9 - ROW(L26),0)</f>
        <v>0</v>
      </c>
      <c r="M26" s="127">
        <v>31</v>
      </c>
      <c r="N26" s="127">
        <f ca="1">OFFSET(N26,0,-1) * OFFSET(N26,9 - ROW(N26),0)</f>
        <v>51906679</v>
      </c>
      <c r="O26" s="127">
        <v>166</v>
      </c>
      <c r="P26" s="127">
        <f ca="1">OFFSET(P26,0,-1) * OFFSET(P26,9 - ROW(P26),0)</f>
        <v>9130830</v>
      </c>
      <c r="Q26" s="127">
        <v>0</v>
      </c>
      <c r="R26" s="127">
        <f ca="1">OFFSET(R26,0,-1) * OFFSET(R26,9 - ROW(R26),0)</f>
        <v>0</v>
      </c>
      <c r="S26" s="127">
        <v>6</v>
      </c>
      <c r="T26" s="127">
        <f ca="1">OFFSET(T26,0,-1) * OFFSET(T26,9 - ROW(T26),0)</f>
        <v>10740636</v>
      </c>
      <c r="U26" s="127">
        <v>0</v>
      </c>
      <c r="V26" s="127">
        <f ca="1">OFFSET(V26,0,-1) * OFFSET(V26,9 - ROW(V26),0)</f>
        <v>0</v>
      </c>
      <c r="W26" s="127">
        <v>0</v>
      </c>
      <c r="X26" s="127">
        <f ca="1">OFFSET(X26,0,-1) * OFFSET(X26,9 - ROW(X26),0)</f>
        <v>0</v>
      </c>
      <c r="Y26" s="127">
        <v>0</v>
      </c>
      <c r="Z26" s="127">
        <f ca="1">OFFSET(Z26,0,-1) * OFFSET(Z26,9 - ROW(Z26),0)</f>
        <v>0</v>
      </c>
      <c r="AA26" s="127">
        <v>0</v>
      </c>
      <c r="AB26" s="127">
        <f ca="1">OFFSET(AB26,0,-1) * OFFSET(AB26,9 - ROW(AB26),0)</f>
        <v>0</v>
      </c>
      <c r="AC26" s="127">
        <v>0</v>
      </c>
      <c r="AD26" s="127">
        <f ca="1">OFFSET(AD26,0,-1) * OFFSET(AD26,9 - ROW(AD26),0)</f>
        <v>0</v>
      </c>
      <c r="AE26" s="127">
        <v>0</v>
      </c>
      <c r="AF26" s="127">
        <f ca="1">OFFSET(AF26,0,-1) * OFFSET(AF26,9 - ROW(AF26),0)</f>
        <v>0</v>
      </c>
      <c r="AG26" s="127">
        <v>859</v>
      </c>
      <c r="AH26" s="127">
        <f ca="1">OFFSET(AH26,0,-1) * OFFSET(AH26,9 - ROW(AH26),0)</f>
        <v>999876</v>
      </c>
      <c r="AI26" s="127">
        <v>0</v>
      </c>
      <c r="AJ26" s="127">
        <f ca="1">OFFSET(AJ26,0,-1) * OFFSET(AJ26,9 - ROW(AJ26),0)</f>
        <v>0</v>
      </c>
      <c r="AK26" s="127">
        <v>0</v>
      </c>
      <c r="AL26" s="127">
        <f ca="1">OFFSET(AL26,0,-1) * OFFSET(AL26,9 - ROW(AL26),0)</f>
        <v>0</v>
      </c>
      <c r="AM26" s="127">
        <v>1160</v>
      </c>
      <c r="AN26" s="127">
        <f ca="1">OFFSET(AN26,0,-1) * OFFSET(AN26,9 - ROW(AN26),0)</f>
        <v>5508840</v>
      </c>
      <c r="AO26" s="127">
        <v>0</v>
      </c>
      <c r="AP26" s="127">
        <f ca="1">OFFSET(AP26,0,-1) * OFFSET(AP26,9 - ROW(AP26),0)</f>
        <v>0</v>
      </c>
      <c r="AQ26" s="127">
        <v>2</v>
      </c>
      <c r="AR26" s="127">
        <f ca="1">OFFSET(AR26,0,-1) * OFFSET(AR26,9 - ROW(AR26),0)</f>
        <v>308706</v>
      </c>
      <c r="AS26" s="127">
        <v>59</v>
      </c>
      <c r="AT26" s="127">
        <f ca="1">OFFSET(AT26,0,-1) * OFFSET(AT26,9 - ROW(AT26),0)</f>
        <v>559969</v>
      </c>
      <c r="AU26" s="127">
        <v>0</v>
      </c>
      <c r="AV26" s="127">
        <f ca="1">OFFSET(AV26,0,-1) * OFFSET(AV26,9 - ROW(AV26),0)</f>
        <v>0</v>
      </c>
      <c r="AW26" s="127">
        <v>0</v>
      </c>
      <c r="AX26" s="127">
        <f ca="1">OFFSET(AX26,0,-1) * OFFSET(AX26,9 - ROW(AX26),0)</f>
        <v>0</v>
      </c>
      <c r="AY26" s="127">
        <f t="shared" ca="1" si="23"/>
        <v>203306351</v>
      </c>
      <c r="AZ26" s="127">
        <v>84</v>
      </c>
      <c r="BA26" s="127">
        <f ca="1">OFFSET(BA26,0,-1) * OFFSET(BA26,9 - ROW(BA26),0)</f>
        <v>4182948</v>
      </c>
      <c r="BB26" s="127">
        <v>0</v>
      </c>
      <c r="BC26" s="127">
        <f ca="1">OFFSET(BC26,0,-1) * OFFSET(BC26,9 - ROW(BC26),0)</f>
        <v>0</v>
      </c>
      <c r="BD26" s="127">
        <v>0</v>
      </c>
      <c r="BE26" s="127">
        <f ca="1">OFFSET(BE26,0,-1) * OFFSET(BE26,9 - ROW(BE26),0)</f>
        <v>0</v>
      </c>
      <c r="BF26" s="127">
        <v>93</v>
      </c>
      <c r="BG26" s="127">
        <f ca="1">OFFSET(BG26,0,-1) * OFFSET(BG26,9 - ROW(BG26),0)</f>
        <v>5750934</v>
      </c>
      <c r="BH26" s="127">
        <v>0</v>
      </c>
      <c r="BI26" s="127">
        <f ca="1">OFFSET(BI26,0,-1) * OFFSET(BI26,9 - ROW(BI26),0)</f>
        <v>0</v>
      </c>
      <c r="BJ26" s="127">
        <v>0</v>
      </c>
      <c r="BK26" s="127">
        <f ca="1">OFFSET(BK26,0,-1) * OFFSET(BK26,9 - ROW(BK26),0)</f>
        <v>0</v>
      </c>
      <c r="BL26" s="127">
        <v>0</v>
      </c>
      <c r="BM26" s="127">
        <f ca="1">OFFSET(BM26,0,-1) * OFFSET(BM26,9 - ROW(BM26),0)</f>
        <v>0</v>
      </c>
      <c r="BN26" s="127">
        <v>0</v>
      </c>
      <c r="BO26" s="127">
        <f ca="1">OFFSET(BO26,0,-1) * OFFSET(BO26,9 - ROW(BO26),0)</f>
        <v>0</v>
      </c>
      <c r="BP26" s="127">
        <v>0</v>
      </c>
      <c r="BQ26" s="127">
        <f ca="1">OFFSET(BQ26,0,-1) * OFFSET(BQ26,9 - ROW(BQ26),0)</f>
        <v>0</v>
      </c>
      <c r="BR26" s="127">
        <v>0</v>
      </c>
      <c r="BS26" s="127">
        <f ca="1">OFFSET(BS26,0,-1) * OFFSET(BS26,9 - ROW(BS26),0)</f>
        <v>0</v>
      </c>
      <c r="BT26" s="127">
        <v>0</v>
      </c>
      <c r="BU26" s="127">
        <v>0</v>
      </c>
      <c r="BV26" s="127">
        <v>0</v>
      </c>
      <c r="BW26" s="127">
        <f ca="1">OFFSET(BW26,0,-1) * OFFSET(BW26,9 - ROW(BW26),0)</f>
        <v>0</v>
      </c>
      <c r="BX26" s="127">
        <v>0</v>
      </c>
      <c r="BY26" s="127">
        <f ca="1">OFFSET(BY26,0,-1) * OFFSET(BY26,9 - ROW(BY26),0)</f>
        <v>0</v>
      </c>
      <c r="BZ26" s="127">
        <v>0</v>
      </c>
      <c r="CA26" s="127">
        <f ca="1">OFFSET(CA26,0,-1) * OFFSET(CA26,9 - ROW(CA26),0)</f>
        <v>0</v>
      </c>
      <c r="CB26" s="127">
        <v>0</v>
      </c>
      <c r="CC26" s="127">
        <f ca="1">OFFSET(CC26,0,-1) * OFFSET(CC26,9 - ROW(CC26),0)</f>
        <v>0</v>
      </c>
      <c r="CD26" s="127">
        <v>0</v>
      </c>
      <c r="CE26" s="127">
        <v>0</v>
      </c>
      <c r="CF26" s="127">
        <v>0</v>
      </c>
      <c r="CG26" s="127">
        <v>0</v>
      </c>
      <c r="CH26" s="127">
        <v>84</v>
      </c>
      <c r="CI26" s="127">
        <f ca="1">OFFSET(CI26,0,-1) * OFFSET(CI26,9 - ROW(CI26),0)</f>
        <v>112476</v>
      </c>
      <c r="CJ26" s="127">
        <v>0</v>
      </c>
      <c r="CK26" s="127">
        <v>0</v>
      </c>
      <c r="CL26" s="127">
        <v>0</v>
      </c>
      <c r="CM26" s="127">
        <f ca="1">OFFSET(CM26,0,-1) * OFFSET(CM26,9 - ROW(CM26),0)</f>
        <v>0</v>
      </c>
      <c r="CN26" s="127">
        <v>93</v>
      </c>
      <c r="CO26" s="127">
        <f ca="1">OFFSET(CO26,0,-1) * OFFSET(CO26,9 - ROW(CO26),0)</f>
        <v>507966</v>
      </c>
      <c r="CP26" s="127">
        <v>0</v>
      </c>
      <c r="CQ26" s="127">
        <f ca="1">OFFSET(CQ26,0,-1) * OFFSET(CQ26,9 - ROW(CQ26),0)</f>
        <v>0</v>
      </c>
      <c r="CR26" s="127">
        <v>0</v>
      </c>
      <c r="CS26" s="127">
        <f ca="1">OFFSET(CS26,0,-1) * OFFSET(CS26,9 - ROW(CS26),0)</f>
        <v>0</v>
      </c>
      <c r="CT26" s="127">
        <v>0</v>
      </c>
      <c r="CU26" s="127">
        <f ca="1">OFFSET(CU26,0,-1) * OFFSET(CU26,9 - ROW(CU26),0)</f>
        <v>0</v>
      </c>
      <c r="CV26" s="127">
        <v>0</v>
      </c>
      <c r="CW26" s="127">
        <f ca="1">OFFSET(CW26,0,-1) * OFFSET(CW26,9 - ROW(CW26),0)</f>
        <v>0</v>
      </c>
      <c r="CX26" s="127">
        <v>0</v>
      </c>
      <c r="CY26" s="127">
        <f ca="1">OFFSET(CY26,0,-1) * OFFSET(CY26,9 - ROW(CY26),0)</f>
        <v>0</v>
      </c>
      <c r="CZ26" s="127">
        <f t="shared" ca="1" si="24"/>
        <v>10554324</v>
      </c>
      <c r="DA26" s="117">
        <v>0</v>
      </c>
      <c r="DB26" s="127">
        <f ca="1">OFFSET(DB26,0,-1) * OFFSET(DB26,9 - ROW(DB26),0)</f>
        <v>0</v>
      </c>
      <c r="DC26" s="118">
        <v>0</v>
      </c>
      <c r="DD26" s="118">
        <v>0</v>
      </c>
      <c r="DE26" s="117">
        <v>0</v>
      </c>
      <c r="DF26" s="118">
        <v>0</v>
      </c>
      <c r="DG26" s="117">
        <v>0</v>
      </c>
      <c r="DH26" s="127">
        <f ca="1">OFFSET(DH26,0,-1) * OFFSET(DH26,9 - ROW(DH26),0)</f>
        <v>0</v>
      </c>
      <c r="DI26" s="118">
        <v>0</v>
      </c>
      <c r="DJ26" s="127">
        <f ca="1">OFFSET(DJ26,0,-1) * OFFSET(DJ26,9 - ROW(DJ26),0)</f>
        <v>0</v>
      </c>
      <c r="DK26" s="117">
        <v>0</v>
      </c>
      <c r="DL26" s="118">
        <v>0</v>
      </c>
      <c r="DM26" s="117">
        <v>0</v>
      </c>
      <c r="DN26" s="118">
        <v>0</v>
      </c>
      <c r="DO26" s="118">
        <v>0</v>
      </c>
      <c r="DP26" s="118">
        <v>0</v>
      </c>
      <c r="DQ26" s="117">
        <v>0</v>
      </c>
      <c r="DR26" s="119">
        <v>0</v>
      </c>
      <c r="DS26" s="117">
        <v>0</v>
      </c>
      <c r="DT26" s="127">
        <f ca="1">OFFSET(DT26,0,-1) * OFFSET(DT26,9 - ROW(DT26),0)</f>
        <v>0</v>
      </c>
      <c r="DU26" s="118">
        <v>0</v>
      </c>
      <c r="DV26" s="118">
        <v>0</v>
      </c>
      <c r="DW26" s="117">
        <v>0</v>
      </c>
      <c r="DX26" s="118">
        <v>0</v>
      </c>
      <c r="DY26" s="117">
        <v>0</v>
      </c>
      <c r="DZ26" s="127">
        <f ca="1">OFFSET(DZ26,0,-1) * OFFSET(DZ26,9 - ROW(DZ26),0)</f>
        <v>0</v>
      </c>
      <c r="EA26" s="118">
        <v>0</v>
      </c>
      <c r="EB26" s="118">
        <v>0</v>
      </c>
      <c r="EC26" s="117">
        <v>0</v>
      </c>
      <c r="ED26" s="127">
        <f ca="1">OFFSET(ED26,0,-1) * OFFSET(ED26,9 - ROW(ED26),0)</f>
        <v>0</v>
      </c>
      <c r="EE26" s="127">
        <f t="shared" ca="1" si="26"/>
        <v>0</v>
      </c>
      <c r="EF26" s="127">
        <v>0</v>
      </c>
      <c r="EG26" s="127">
        <f ca="1">OFFSET(EG26,0,-1) * OFFSET(EG26,9 - ROW(EG26),0)</f>
        <v>0</v>
      </c>
      <c r="EH26" s="127">
        <v>0</v>
      </c>
      <c r="EI26" s="127">
        <v>0</v>
      </c>
      <c r="EJ26" s="127">
        <v>0</v>
      </c>
      <c r="EK26" s="127">
        <v>0</v>
      </c>
      <c r="EL26" s="127">
        <v>0</v>
      </c>
      <c r="EM26" s="127">
        <f ca="1">OFFSET(EM26,0,-1) * OFFSET(EM26,9 - ROW(EM26),0)</f>
        <v>0</v>
      </c>
      <c r="EN26" s="127">
        <v>0</v>
      </c>
      <c r="EO26" s="127">
        <v>0</v>
      </c>
      <c r="EP26" s="127">
        <v>0</v>
      </c>
      <c r="EQ26" s="127">
        <v>0</v>
      </c>
      <c r="ER26" s="127">
        <v>0</v>
      </c>
      <c r="ES26" s="127">
        <v>0</v>
      </c>
      <c r="ET26" s="127">
        <v>0</v>
      </c>
      <c r="EU26" s="127">
        <v>0</v>
      </c>
      <c r="EV26" s="127">
        <v>0</v>
      </c>
      <c r="EW26" s="127">
        <v>0</v>
      </c>
      <c r="EX26" s="127">
        <v>0</v>
      </c>
      <c r="EY26" s="127">
        <f ca="1">OFFSET(EY26,0,-1) * OFFSET(EY26,9 - ROW(EY26),0)</f>
        <v>0</v>
      </c>
      <c r="EZ26" s="127">
        <v>0</v>
      </c>
      <c r="FA26" s="127">
        <v>0</v>
      </c>
      <c r="FB26" s="127">
        <v>0</v>
      </c>
      <c r="FC26" s="127">
        <v>0</v>
      </c>
      <c r="FD26" s="127">
        <v>0</v>
      </c>
      <c r="FE26" s="127">
        <f ca="1">OFFSET(FE26,0,-1) * OFFSET(FE26,9 - ROW(FE26),0)</f>
        <v>0</v>
      </c>
      <c r="FF26" s="127">
        <v>0</v>
      </c>
      <c r="FG26" s="127">
        <v>0</v>
      </c>
      <c r="FH26" s="127">
        <v>0</v>
      </c>
      <c r="FI26" s="127">
        <f ca="1">OFFSET(FI26,0,-1) * OFFSET(FI26,9 - ROW(FI26),0)</f>
        <v>0</v>
      </c>
      <c r="FJ26" s="93">
        <f t="shared" ca="1" si="150"/>
        <v>0</v>
      </c>
      <c r="FK26" s="127">
        <v>58</v>
      </c>
      <c r="FL26" s="127">
        <f ca="1">OFFSET(FL26,0,-1) * OFFSET(FL26,9 - ROW(FL26),0)</f>
        <v>5941346</v>
      </c>
      <c r="FM26" s="127">
        <v>0</v>
      </c>
      <c r="FN26" s="127">
        <f ca="1">OFFSET(FN26,0,-1) * OFFSET(FN26,9 - ROW(FN26),0)</f>
        <v>0</v>
      </c>
      <c r="FO26" s="127">
        <v>0</v>
      </c>
      <c r="FP26" s="127">
        <f ca="1">OFFSET(FP26,0,-1) * OFFSET(FP26,9 - ROW(FP26),0)</f>
        <v>0</v>
      </c>
      <c r="FQ26" s="127">
        <v>141</v>
      </c>
      <c r="FR26" s="127">
        <f ca="1">OFFSET(FR26,0,-1) * OFFSET(FR26,9 - ROW(FR26),0)</f>
        <v>18134433</v>
      </c>
      <c r="FS26" s="127">
        <v>0</v>
      </c>
      <c r="FT26" s="127">
        <f ca="1">OFFSET(FT26,0,-1) * OFFSET(FT26,9 - ROW(FT26),0)</f>
        <v>0</v>
      </c>
      <c r="FU26" s="127">
        <v>0</v>
      </c>
      <c r="FV26" s="127">
        <f ca="1">OFFSET(FV26,0,-1) * OFFSET(FV26,9 - ROW(FV26),0)</f>
        <v>0</v>
      </c>
      <c r="FW26" s="127">
        <v>3</v>
      </c>
      <c r="FX26" s="127">
        <f ca="1">OFFSET(FX26,0,-1) * OFFSET(FX26,9 - ROW(FX26),0)</f>
        <v>412539</v>
      </c>
      <c r="FY26" s="127">
        <v>0</v>
      </c>
      <c r="FZ26" s="127">
        <v>0</v>
      </c>
      <c r="GA26" s="127">
        <v>0</v>
      </c>
      <c r="GB26" s="127">
        <f ca="1">OFFSET(GB26,0,-1) * OFFSET(GB26,9 - ROW(GB26),0)</f>
        <v>0</v>
      </c>
      <c r="GC26" s="127">
        <v>0</v>
      </c>
      <c r="GD26" s="127">
        <f ca="1">OFFSET(GD26,0,-1) * OFFSET(GD26,9 - ROW(GD26),0)</f>
        <v>0</v>
      </c>
      <c r="GE26" s="127">
        <v>0</v>
      </c>
      <c r="GF26" s="127">
        <v>0</v>
      </c>
      <c r="GG26" s="127">
        <v>0</v>
      </c>
      <c r="GH26" s="127">
        <v>0</v>
      </c>
      <c r="GI26" s="127">
        <v>0</v>
      </c>
      <c r="GJ26" s="127">
        <f ca="1">OFFSET(GJ26,0,-1) * OFFSET(GJ26,9 - ROW(GJ26),0)</f>
        <v>0</v>
      </c>
      <c r="GK26" s="127">
        <v>0</v>
      </c>
      <c r="GL26" s="127">
        <v>0</v>
      </c>
      <c r="GM26" s="127">
        <v>0</v>
      </c>
      <c r="GN26" s="127">
        <f ca="1">OFFSET(GN26,0,-1) * OFFSET(GN26,9 - ROW(GN26),0)</f>
        <v>0</v>
      </c>
      <c r="GO26" s="127">
        <f t="shared" ca="1" si="17"/>
        <v>24488318</v>
      </c>
      <c r="GP26" s="127">
        <f t="shared" ca="1" si="18"/>
        <v>24488318</v>
      </c>
      <c r="GQ26" s="127">
        <v>0</v>
      </c>
      <c r="GR26" s="127">
        <f ca="1">OFFSET(GR26,0,-1) * OFFSET(GR26,9 - ROW(GR26),0)</f>
        <v>0</v>
      </c>
      <c r="GS26" s="127">
        <v>0</v>
      </c>
      <c r="GT26" s="127">
        <f ca="1">OFFSET(GT26,0,-1) * OFFSET(GT26,9 - ROW(GT26),0)</f>
        <v>0</v>
      </c>
      <c r="GU26" s="127">
        <v>0</v>
      </c>
      <c r="GV26" s="127">
        <f ca="1">OFFSET(GV26,0,-1) * OFFSET(GV26,9 - ROW(GV26),0)</f>
        <v>0</v>
      </c>
      <c r="GW26" s="127">
        <f t="shared" ca="1" si="28"/>
        <v>0</v>
      </c>
      <c r="GX26" s="117">
        <v>0</v>
      </c>
      <c r="GY26" s="127">
        <f ca="1">OFFSET(GY26,0,-1) * OFFSET(GY26,9 - ROW(GY26),0)</f>
        <v>0</v>
      </c>
      <c r="GZ26" s="127">
        <v>0</v>
      </c>
      <c r="HA26" s="127">
        <f ca="1">OFFSET(HA26,0,-1) * OFFSET(HA26,9 - ROW(HA26),0)</f>
        <v>0</v>
      </c>
      <c r="HB26" s="127">
        <v>0</v>
      </c>
      <c r="HC26" s="127">
        <f ca="1">OFFSET(HC26,0,-1) * OFFSET(HC26,9 - ROW(HC26),0)</f>
        <v>0</v>
      </c>
      <c r="HD26" s="127">
        <v>0</v>
      </c>
      <c r="HE26" s="127">
        <f ca="1">OFFSET(HE26,0,-1) * OFFSET(HE26,9 - ROW(HE26),0)</f>
        <v>0</v>
      </c>
      <c r="HF26" s="127">
        <v>0</v>
      </c>
      <c r="HG26" s="127">
        <f ca="1">OFFSET(HG26,0,-1) * OFFSET(HG26,9 - ROW(HG26),0)</f>
        <v>0</v>
      </c>
      <c r="HH26" s="127">
        <v>0</v>
      </c>
      <c r="HI26" s="127">
        <f ca="1">OFFSET(HI26,0,-1) * OFFSET(HI26,9 - ROW(HI26),0)</f>
        <v>0</v>
      </c>
      <c r="HJ26" s="127">
        <v>0</v>
      </c>
      <c r="HK26" s="127">
        <f ca="1">OFFSET(HK26,0,-1) * OFFSET(HK26,9 - ROW(HK26),0)</f>
        <v>0</v>
      </c>
      <c r="HL26" s="127">
        <v>0</v>
      </c>
      <c r="HM26" s="127">
        <f ca="1">OFFSET(HM26,0,-1) * OFFSET(HM26,9 - ROW(HM26),0)</f>
        <v>0</v>
      </c>
      <c r="HN26" s="127">
        <v>0</v>
      </c>
      <c r="HO26" s="127">
        <f ca="1">OFFSET(HO26,0,-1) * OFFSET(HO26,9 - ROW(HO26),0)</f>
        <v>0</v>
      </c>
      <c r="HP26" s="127">
        <f t="shared" ca="1" si="29"/>
        <v>0</v>
      </c>
      <c r="HQ26" s="127">
        <v>0</v>
      </c>
      <c r="HR26" s="127">
        <f ca="1">OFFSET(HR26,0,-1) * OFFSET(HR26,9 - ROW(HR26),0)</f>
        <v>0</v>
      </c>
      <c r="HS26" s="127">
        <v>0</v>
      </c>
      <c r="HT26" s="127">
        <v>0</v>
      </c>
      <c r="HU26" s="127">
        <v>0</v>
      </c>
      <c r="HV26" s="127">
        <f ca="1">OFFSET(HV26,0,-1) * OFFSET(HV26,9 - ROW(HV26),0)</f>
        <v>0</v>
      </c>
      <c r="HW26" s="127">
        <v>3</v>
      </c>
      <c r="HX26" s="127">
        <f ca="1">OFFSET(HX26,0,-1) * OFFSET(HX26,9 - ROW(HX26),0)</f>
        <v>8901</v>
      </c>
      <c r="HY26" s="127">
        <v>0</v>
      </c>
      <c r="HZ26" s="127">
        <f ca="1">OFFSET(HZ26,0,-1) * OFFSET(HZ26,9 - ROW(HZ26),0)</f>
        <v>0</v>
      </c>
      <c r="IA26" s="127">
        <v>0</v>
      </c>
      <c r="IB26" s="127">
        <f ca="1">OFFSET(IB26,0,-1) * OFFSET(IB26,9 - ROW(IB26),0)</f>
        <v>0</v>
      </c>
      <c r="IC26" s="127">
        <v>0</v>
      </c>
      <c r="ID26" s="127">
        <f ca="1">OFFSET(ID26,0,-1) * OFFSET(ID26,9 - ROW(ID26),0)</f>
        <v>0</v>
      </c>
      <c r="IE26" s="127">
        <v>0</v>
      </c>
      <c r="IF26" s="127">
        <f ca="1">OFFSET(IF26,0,-1) * OFFSET(IF26,9 - ROW(IF26),0)</f>
        <v>0</v>
      </c>
      <c r="IG26" s="127">
        <v>0</v>
      </c>
      <c r="IH26" s="127">
        <f ca="1">OFFSET(IH26,0,-1) * OFFSET(IH26,9 - ROW(IH26),0)</f>
        <v>0</v>
      </c>
      <c r="II26" s="127">
        <f t="shared" ca="1" si="30"/>
        <v>8901</v>
      </c>
      <c r="IJ26" s="127">
        <f t="shared" ca="1" si="31"/>
        <v>238357894</v>
      </c>
      <c r="IK26" s="127">
        <v>28</v>
      </c>
      <c r="IL26" s="127">
        <f ca="1">OFFSET(IL26,0,-1) * OFFSET(IL26,9 - ROW(IL26),0)</f>
        <v>1440460</v>
      </c>
      <c r="IM26" s="127">
        <v>0</v>
      </c>
      <c r="IN26" s="127">
        <f ca="1">OFFSET(IN26,0,-1) * OFFSET(IN26,9 - ROW(IN26),0)</f>
        <v>0</v>
      </c>
      <c r="IO26" s="127">
        <v>0</v>
      </c>
      <c r="IP26" s="127">
        <f ca="1">OFFSET(IP26,0,-1) * OFFSET(IP26,9 - ROW(IP26),0)</f>
        <v>0</v>
      </c>
      <c r="IQ26" s="127">
        <v>0</v>
      </c>
      <c r="IR26" s="127">
        <f ca="1">OFFSET(IR26,0,-1) * OFFSET(IR26,9 - ROW(IR26),0)</f>
        <v>0</v>
      </c>
      <c r="IS26" s="127">
        <v>0</v>
      </c>
      <c r="IT26" s="127">
        <f ca="1">OFFSET(IT26,0,-1) * OFFSET(IT26,9 - ROW(IT26),0)</f>
        <v>0</v>
      </c>
      <c r="IU26" s="127">
        <v>0</v>
      </c>
      <c r="IV26" s="127">
        <f ca="1">OFFSET(IV26,0,-1) * OFFSET(IV26,9 - ROW(IV26),0)</f>
        <v>0</v>
      </c>
      <c r="IW26" s="127">
        <v>0</v>
      </c>
      <c r="IX26" s="127">
        <f ca="1">OFFSET(IX26,0,-1) * OFFSET(IX26,9 - ROW(IX26),0)</f>
        <v>0</v>
      </c>
      <c r="IY26" s="127">
        <v>47</v>
      </c>
      <c r="IZ26" s="127">
        <f ca="1">OFFSET(IZ26,0,-1) * OFFSET(IZ26,9 - ROW(IZ26),0)</f>
        <v>1532106</v>
      </c>
      <c r="JA26" s="127">
        <v>0</v>
      </c>
      <c r="JB26" s="127">
        <f ca="1">OFFSET(JB26,0,-1) * OFFSET(JB26,9 - ROW(JB26),0)</f>
        <v>0</v>
      </c>
      <c r="JC26" s="127">
        <v>0</v>
      </c>
      <c r="JD26" s="127">
        <f ca="1">OFFSET(JD26,0,-1) * OFFSET(JD26,9 - ROW(JD26),0)</f>
        <v>0</v>
      </c>
      <c r="JE26" s="127">
        <v>42</v>
      </c>
      <c r="JF26" s="127">
        <f ca="1">OFFSET(JF26,0,-1) * OFFSET(JF26,9 - ROW(JF26),0)</f>
        <v>1272390</v>
      </c>
      <c r="JG26" s="127">
        <v>0</v>
      </c>
      <c r="JH26" s="127">
        <f ca="1">OFFSET(JH26,0,-1) * OFFSET(JH26,9 - ROW(JH26),0)</f>
        <v>0</v>
      </c>
      <c r="JI26" s="127">
        <v>0</v>
      </c>
      <c r="JJ26" s="127">
        <f ca="1">OFFSET(JJ26,0,-1) * OFFSET(JJ26,9 - ROW(JJ26),0)</f>
        <v>0</v>
      </c>
      <c r="JK26" s="127">
        <v>0</v>
      </c>
      <c r="JL26" s="127">
        <f ca="1">OFFSET(JL26,0,-1) * OFFSET(JL26,9 - ROW(JL26),0)</f>
        <v>0</v>
      </c>
      <c r="JM26" s="127"/>
      <c r="JN26" s="127">
        <f ca="1">OFFSET(JN26,0,-1) * OFFSET(JN26,9 - ROW(JN26),0)</f>
        <v>0</v>
      </c>
      <c r="JO26" s="127">
        <v>23</v>
      </c>
      <c r="JP26" s="127">
        <f ca="1">OFFSET(JP26,0,-1) * OFFSET(JP26,9 - ROW(JP26),0)</f>
        <v>1266541</v>
      </c>
      <c r="JQ26" s="127">
        <v>0</v>
      </c>
      <c r="JR26" s="127">
        <f ca="1">OFFSET(JR26,0,-1) * OFFSET(JR26,9 - ROW(JR26),0)</f>
        <v>0</v>
      </c>
      <c r="JS26" s="127">
        <v>0</v>
      </c>
      <c r="JT26" s="127">
        <f ca="1">OFFSET(JT26,0,-1) * OFFSET(JT26,9 - ROW(JT26),0)</f>
        <v>0</v>
      </c>
      <c r="JU26" s="93">
        <f t="shared" ca="1" si="151"/>
        <v>5511497</v>
      </c>
      <c r="JV26" s="127">
        <v>0</v>
      </c>
      <c r="JW26" s="127">
        <f ca="1">OFFSET(JW26,0,-1) * OFFSET(JW26,9 - ROW(JW26),0)</f>
        <v>0</v>
      </c>
      <c r="JX26" s="127">
        <v>0</v>
      </c>
      <c r="JY26" s="127">
        <f ca="1">OFFSET(JY26,0,-1) * OFFSET(JY26,9 - ROW(JY26),0)</f>
        <v>0</v>
      </c>
      <c r="JZ26" s="127">
        <v>0</v>
      </c>
      <c r="KA26" s="127">
        <f ca="1">OFFSET(KA26,0,-1) * OFFSET(KA26,9 - ROW(KA26),0)</f>
        <v>0</v>
      </c>
      <c r="KB26" s="127">
        <v>0</v>
      </c>
      <c r="KC26" s="127">
        <f ca="1">OFFSET(KC26,0,-1) * OFFSET(KC26,9 - ROW(KC26),0)</f>
        <v>0</v>
      </c>
      <c r="KD26" s="127">
        <v>0</v>
      </c>
      <c r="KE26" s="127">
        <f ca="1">OFFSET(KE26,0,-1) * OFFSET(KE26,9 - ROW(KE26),0)</f>
        <v>0</v>
      </c>
      <c r="KF26" s="127">
        <v>0</v>
      </c>
      <c r="KG26" s="127">
        <f ca="1">OFFSET(KG26,0,-1) * OFFSET(KG26,9 - ROW(KG26),0)</f>
        <v>0</v>
      </c>
      <c r="KH26" s="127">
        <v>0</v>
      </c>
      <c r="KI26" s="127">
        <f ca="1">OFFSET(KI26,0,-1) * OFFSET(KI26,9 - ROW(KI26),0)</f>
        <v>0</v>
      </c>
      <c r="KJ26" s="127">
        <v>0</v>
      </c>
      <c r="KK26" s="127">
        <f ca="1">OFFSET(KK26,0,-1) * OFFSET(KK26,9 - ROW(KK26),0)</f>
        <v>0</v>
      </c>
      <c r="KL26" s="127">
        <f t="shared" ca="1" si="152"/>
        <v>0</v>
      </c>
      <c r="KM26" s="127">
        <v>0</v>
      </c>
      <c r="KN26" s="127">
        <f ca="1">OFFSET(KN26,0,-1) * OFFSET(KN26,9 - ROW(KN26),0)</f>
        <v>0</v>
      </c>
      <c r="KO26" s="127">
        <v>0</v>
      </c>
      <c r="KP26" s="127">
        <f ca="1">OFFSET(KP26,0,-1) * OFFSET(KP26,9 - ROW(KP26),0)</f>
        <v>0</v>
      </c>
      <c r="KQ26" s="127">
        <v>0</v>
      </c>
      <c r="KR26" s="127">
        <f ca="1">OFFSET(KR26,0,-1) * OFFSET(KR26,9 - ROW(KR26),0)</f>
        <v>0</v>
      </c>
      <c r="KS26" s="127">
        <v>0</v>
      </c>
      <c r="KT26" s="127">
        <f ca="1">OFFSET(KT26,0,-1) * OFFSET(KT26,9 - ROW(KT26),0)</f>
        <v>0</v>
      </c>
      <c r="KU26" s="127">
        <v>0</v>
      </c>
      <c r="KV26" s="127">
        <f ca="1">OFFSET(KV26,0,-1) * OFFSET(KV26,9 - ROW(KV26),0)</f>
        <v>0</v>
      </c>
      <c r="KW26" s="127">
        <v>0</v>
      </c>
      <c r="KX26" s="127">
        <f ca="1">OFFSET(KX26,0,-1) * OFFSET(KX26,9 - ROW(KX26),0)</f>
        <v>0</v>
      </c>
      <c r="KY26" s="127">
        <v>0</v>
      </c>
      <c r="KZ26" s="127">
        <f ca="1">OFFSET(KZ26,0,-1) * OFFSET(KZ26,9 - ROW(KZ26),0)</f>
        <v>0</v>
      </c>
      <c r="LA26" s="127">
        <v>0</v>
      </c>
      <c r="LB26" s="127">
        <f ca="1">OFFSET(LB26,0,-1) * OFFSET(LB26,9 - ROW(LB26),0)</f>
        <v>0</v>
      </c>
      <c r="LC26" s="37">
        <f t="shared" ca="1" si="153"/>
        <v>0</v>
      </c>
      <c r="LD26" s="127"/>
      <c r="LE26" s="127">
        <f t="shared" ca="1" si="20"/>
        <v>243869391</v>
      </c>
      <c r="LF26" s="93">
        <f t="shared" si="154"/>
        <v>2767</v>
      </c>
      <c r="LG26" s="127">
        <f t="shared" ca="1" si="136"/>
        <v>2208066</v>
      </c>
      <c r="LH26" s="93">
        <f t="shared" si="155"/>
        <v>57</v>
      </c>
      <c r="LI26" s="127">
        <f t="shared" ca="1" si="137"/>
        <v>1222992</v>
      </c>
      <c r="LJ26" s="93">
        <f t="shared" si="156"/>
        <v>0</v>
      </c>
      <c r="LK26" s="127">
        <f t="shared" ca="1" si="138"/>
        <v>0</v>
      </c>
      <c r="LL26" s="93">
        <f t="shared" ca="1" si="139"/>
        <v>3431058</v>
      </c>
      <c r="LM26" s="93">
        <f t="shared" si="157"/>
        <v>57</v>
      </c>
      <c r="LN26" s="127">
        <f t="shared" ca="1" si="140"/>
        <v>58710</v>
      </c>
      <c r="LO26" s="93">
        <f t="shared" si="158"/>
        <v>2767</v>
      </c>
      <c r="LP26" s="127">
        <f t="shared" ca="1" si="141"/>
        <v>204758</v>
      </c>
      <c r="LQ26" s="93">
        <f t="shared" ca="1" si="159"/>
        <v>263468</v>
      </c>
      <c r="LR26" s="127">
        <f t="shared" si="142"/>
        <v>1048</v>
      </c>
      <c r="LS26" s="127">
        <f t="shared" ca="1" si="143"/>
        <v>2250160.7999999998</v>
      </c>
      <c r="LT26" s="127">
        <f t="shared" si="144"/>
        <v>1485</v>
      </c>
      <c r="LU26" s="127">
        <f t="shared" ca="1" si="145"/>
        <v>4406262.3</v>
      </c>
      <c r="LV26" s="127">
        <f t="shared" si="146"/>
        <v>234</v>
      </c>
      <c r="LW26" s="127">
        <f t="shared" ca="1" si="147"/>
        <v>809602.56000000006</v>
      </c>
      <c r="LX26" s="127">
        <v>183</v>
      </c>
      <c r="LY26" s="127">
        <f t="shared" ca="1" si="148"/>
        <v>392919.3</v>
      </c>
      <c r="LZ26" s="127">
        <v>226</v>
      </c>
      <c r="MA26" s="127">
        <f t="shared" ca="1" si="148"/>
        <v>670582.67999999993</v>
      </c>
      <c r="MB26" s="127">
        <v>33</v>
      </c>
      <c r="MC26" s="127">
        <f t="shared" ca="1" si="148"/>
        <v>114174.72</v>
      </c>
      <c r="MD26" s="93">
        <f t="shared" ca="1" si="160"/>
        <v>8643702.3600000013</v>
      </c>
      <c r="ME26" s="127"/>
      <c r="MF26" s="135">
        <f t="shared" ca="1" si="149"/>
        <v>256207619.36000001</v>
      </c>
      <c r="MI26" s="124">
        <f t="shared" ca="1" si="161"/>
        <v>256207619.36000001</v>
      </c>
      <c r="MK26" s="129"/>
    </row>
    <row r="27" spans="1:349" s="128" customFormat="1" ht="30">
      <c r="A27" s="126" t="s">
        <v>208</v>
      </c>
      <c r="B27" s="175" t="s">
        <v>998</v>
      </c>
      <c r="C27" s="172">
        <v>794</v>
      </c>
      <c r="D27" s="127">
        <f ca="1">OFFSET(D27,0,-1) * OFFSET(D27,9 - ROW(D27),0)</f>
        <v>32534150</v>
      </c>
      <c r="E27" s="127">
        <v>120</v>
      </c>
      <c r="F27" s="127">
        <f ca="1">OFFSET(F27,0,-1) * OFFSET(F27,9 - ROW(F27),0)</f>
        <v>5220720</v>
      </c>
      <c r="G27" s="127">
        <v>25</v>
      </c>
      <c r="H27" s="127">
        <f ca="1">OFFSET(H27,0,-1) * OFFSET(H27,9 - ROW(H27),0)</f>
        <v>33353100</v>
      </c>
      <c r="I27" s="127">
        <v>934</v>
      </c>
      <c r="J27" s="127">
        <f ca="1">OFFSET(J27,0,-1) * OFFSET(J27,9 - ROW(J27),0)</f>
        <v>48049630</v>
      </c>
      <c r="K27" s="127">
        <v>130</v>
      </c>
      <c r="L27" s="127">
        <f ca="1">OFFSET(L27,0,-1) * OFFSET(L27,9 - ROW(L27),0)</f>
        <v>7135310</v>
      </c>
      <c r="M27" s="127">
        <v>57</v>
      </c>
      <c r="N27" s="127">
        <f ca="1">OFFSET(N27,0,-1) * OFFSET(N27,9 - ROW(N27),0)</f>
        <v>95441313</v>
      </c>
      <c r="O27" s="127">
        <v>83</v>
      </c>
      <c r="P27" s="127">
        <f ca="1">OFFSET(P27,0,-1) * OFFSET(P27,9 - ROW(P27),0)</f>
        <v>4565415</v>
      </c>
      <c r="Q27" s="127">
        <v>14</v>
      </c>
      <c r="R27" s="127">
        <f ca="1">OFFSET(R27,0,-1) * OFFSET(R27,9 - ROW(R27),0)</f>
        <v>822598</v>
      </c>
      <c r="S27" s="127">
        <v>6</v>
      </c>
      <c r="T27" s="127">
        <f ca="1">OFFSET(T27,0,-1) * OFFSET(T27,9 - ROW(T27),0)</f>
        <v>10740636</v>
      </c>
      <c r="U27" s="127">
        <v>125</v>
      </c>
      <c r="V27" s="127">
        <f ca="1">OFFSET(V27,0,-1) * OFFSET(V27,9 - ROW(V27),0)</f>
        <v>1745125</v>
      </c>
      <c r="W27" s="127">
        <v>0</v>
      </c>
      <c r="X27" s="127">
        <f ca="1">OFFSET(X27,0,-1) * OFFSET(X27,9 - ROW(X27),0)</f>
        <v>0</v>
      </c>
      <c r="Y27" s="127">
        <v>25</v>
      </c>
      <c r="Z27" s="127">
        <f ca="1">OFFSET(Z27,0,-1) * OFFSET(Z27,9 - ROW(Z27),0)</f>
        <v>349025</v>
      </c>
      <c r="AA27" s="127">
        <v>0</v>
      </c>
      <c r="AB27" s="127">
        <f ca="1">OFFSET(AB27,0,-1) * OFFSET(AB27,9 - ROW(AB27),0)</f>
        <v>0</v>
      </c>
      <c r="AC27" s="127">
        <v>3</v>
      </c>
      <c r="AD27" s="127">
        <f ca="1">OFFSET(AD27,0,-1) * OFFSET(AD27,9 - ROW(AD27),0)</f>
        <v>1361142</v>
      </c>
      <c r="AE27" s="127">
        <v>0</v>
      </c>
      <c r="AF27" s="127">
        <f ca="1">OFFSET(AF27,0,-1) * OFFSET(AF27,9 - ROW(AF27),0)</f>
        <v>0</v>
      </c>
      <c r="AG27" s="127">
        <v>502</v>
      </c>
      <c r="AH27" s="127">
        <f ca="1">OFFSET(AH27,0,-1) * OFFSET(AH27,9 - ROW(AH27),0)</f>
        <v>584328</v>
      </c>
      <c r="AI27" s="127">
        <v>56</v>
      </c>
      <c r="AJ27" s="127">
        <f ca="1">OFFSET(AJ27,0,-1) * OFFSET(AJ27,9 - ROW(AJ27),0)</f>
        <v>70896</v>
      </c>
      <c r="AK27" s="127">
        <v>0</v>
      </c>
      <c r="AL27" s="127">
        <f ca="1">OFFSET(AL27,0,-1) * OFFSET(AL27,9 - ROW(AL27),0)</f>
        <v>0</v>
      </c>
      <c r="AM27" s="127">
        <v>633</v>
      </c>
      <c r="AN27" s="127">
        <f ca="1">OFFSET(AN27,0,-1) * OFFSET(AN27,9 - ROW(AN27),0)</f>
        <v>3006117</v>
      </c>
      <c r="AO27" s="127">
        <v>0</v>
      </c>
      <c r="AP27" s="127">
        <f ca="1">OFFSET(AP27,0,-1) * OFFSET(AP27,9 - ROW(AP27),0)</f>
        <v>0</v>
      </c>
      <c r="AQ27" s="127">
        <v>0</v>
      </c>
      <c r="AR27" s="127">
        <f ca="1">OFFSET(AR27,0,-1) * OFFSET(AR27,9 - ROW(AR27),0)</f>
        <v>0</v>
      </c>
      <c r="AS27" s="127">
        <v>25</v>
      </c>
      <c r="AT27" s="127">
        <f ca="1">OFFSET(AT27,0,-1) * OFFSET(AT27,9 - ROW(AT27),0)</f>
        <v>237275</v>
      </c>
      <c r="AU27" s="127">
        <v>0</v>
      </c>
      <c r="AV27" s="127">
        <f ca="1">OFFSET(AV27,0,-1) * OFFSET(AV27,9 - ROW(AV27),0)</f>
        <v>0</v>
      </c>
      <c r="AW27" s="127">
        <v>0</v>
      </c>
      <c r="AX27" s="127">
        <f ca="1">OFFSET(AX27,0,-1) * OFFSET(AX27,9 - ROW(AX27),0)</f>
        <v>0</v>
      </c>
      <c r="AY27" s="127">
        <f t="shared" ca="1" si="23"/>
        <v>245216780</v>
      </c>
      <c r="AZ27" s="127">
        <v>0</v>
      </c>
      <c r="BA27" s="127">
        <f ca="1">OFFSET(BA27,0,-1) * OFFSET(BA27,9 - ROW(BA27),0)</f>
        <v>0</v>
      </c>
      <c r="BB27" s="127">
        <v>0</v>
      </c>
      <c r="BC27" s="127">
        <f ca="1">OFFSET(BC27,0,-1) * OFFSET(BC27,9 - ROW(BC27),0)</f>
        <v>0</v>
      </c>
      <c r="BD27" s="127">
        <v>0</v>
      </c>
      <c r="BE27" s="127">
        <f ca="1">OFFSET(BE27,0,-1) * OFFSET(BE27,9 - ROW(BE27),0)</f>
        <v>0</v>
      </c>
      <c r="BF27" s="127">
        <v>160</v>
      </c>
      <c r="BG27" s="127">
        <f ca="1">OFFSET(BG27,0,-1) * OFFSET(BG27,9 - ROW(BG27),0)</f>
        <v>9894080</v>
      </c>
      <c r="BH27" s="127">
        <v>0</v>
      </c>
      <c r="BI27" s="127">
        <f ca="1">OFFSET(BI27,0,-1) * OFFSET(BI27,9 - ROW(BI27),0)</f>
        <v>0</v>
      </c>
      <c r="BJ27" s="127">
        <v>0</v>
      </c>
      <c r="BK27" s="127">
        <f ca="1">OFFSET(BK27,0,-1) * OFFSET(BK27,9 - ROW(BK27),0)</f>
        <v>0</v>
      </c>
      <c r="BL27" s="127">
        <v>50</v>
      </c>
      <c r="BM27" s="127">
        <f ca="1">OFFSET(BM27,0,-1) * OFFSET(BM27,9 - ROW(BM27),0)</f>
        <v>3296600</v>
      </c>
      <c r="BN27" s="127">
        <v>0</v>
      </c>
      <c r="BO27" s="127">
        <f ca="1">OFFSET(BO27,0,-1) * OFFSET(BO27,9 - ROW(BO27),0)</f>
        <v>0</v>
      </c>
      <c r="BP27" s="127">
        <v>0</v>
      </c>
      <c r="BQ27" s="127">
        <f ca="1">OFFSET(BQ27,0,-1) * OFFSET(BQ27,9 - ROW(BQ27),0)</f>
        <v>0</v>
      </c>
      <c r="BR27" s="127">
        <v>0</v>
      </c>
      <c r="BS27" s="127">
        <f ca="1">OFFSET(BS27,0,-1) * OFFSET(BS27,9 - ROW(BS27),0)</f>
        <v>0</v>
      </c>
      <c r="BT27" s="127">
        <v>0</v>
      </c>
      <c r="BU27" s="127">
        <v>0</v>
      </c>
      <c r="BV27" s="127">
        <v>0</v>
      </c>
      <c r="BW27" s="127">
        <f ca="1">OFFSET(BW27,0,-1) * OFFSET(BW27,9 - ROW(BW27),0)</f>
        <v>0</v>
      </c>
      <c r="BX27" s="127">
        <v>0</v>
      </c>
      <c r="BY27" s="127">
        <f ca="1">OFFSET(BY27,0,-1) * OFFSET(BY27,9 - ROW(BY27),0)</f>
        <v>0</v>
      </c>
      <c r="BZ27" s="127">
        <v>0</v>
      </c>
      <c r="CA27" s="127">
        <f ca="1">OFFSET(CA27,0,-1) * OFFSET(CA27,9 - ROW(CA27),0)</f>
        <v>0</v>
      </c>
      <c r="CB27" s="127">
        <v>0</v>
      </c>
      <c r="CC27" s="127">
        <f ca="1">OFFSET(CC27,0,-1) * OFFSET(CC27,9 - ROW(CC27),0)</f>
        <v>0</v>
      </c>
      <c r="CD27" s="127">
        <v>0</v>
      </c>
      <c r="CE27" s="127">
        <v>0</v>
      </c>
      <c r="CF27" s="127">
        <v>0</v>
      </c>
      <c r="CG27" s="127">
        <v>0</v>
      </c>
      <c r="CH27" s="127">
        <v>0</v>
      </c>
      <c r="CI27" s="127">
        <f ca="1">OFFSET(CI27,0,-1) * OFFSET(CI27,9 - ROW(CI27),0)</f>
        <v>0</v>
      </c>
      <c r="CJ27" s="127">
        <v>0</v>
      </c>
      <c r="CK27" s="127">
        <v>0</v>
      </c>
      <c r="CL27" s="127">
        <v>0</v>
      </c>
      <c r="CM27" s="127">
        <f ca="1">OFFSET(CM27,0,-1) * OFFSET(CM27,9 - ROW(CM27),0)</f>
        <v>0</v>
      </c>
      <c r="CN27" s="127">
        <v>127</v>
      </c>
      <c r="CO27" s="127">
        <f ca="1">OFFSET(CO27,0,-1) * OFFSET(CO27,9 - ROW(CO27),0)</f>
        <v>693674</v>
      </c>
      <c r="CP27" s="127">
        <v>0</v>
      </c>
      <c r="CQ27" s="127">
        <f ca="1">OFFSET(CQ27,0,-1) * OFFSET(CQ27,9 - ROW(CQ27),0)</f>
        <v>0</v>
      </c>
      <c r="CR27" s="127">
        <v>0</v>
      </c>
      <c r="CS27" s="127">
        <f ca="1">OFFSET(CS27,0,-1) * OFFSET(CS27,9 - ROW(CS27),0)</f>
        <v>0</v>
      </c>
      <c r="CT27" s="127">
        <v>50</v>
      </c>
      <c r="CU27" s="127">
        <f ca="1">OFFSET(CU27,0,-1) * OFFSET(CU27,9 - ROW(CU27),0)</f>
        <v>545700</v>
      </c>
      <c r="CV27" s="127">
        <v>0</v>
      </c>
      <c r="CW27" s="127">
        <f ca="1">OFFSET(CW27,0,-1) * OFFSET(CW27,9 - ROW(CW27),0)</f>
        <v>0</v>
      </c>
      <c r="CX27" s="127">
        <v>0</v>
      </c>
      <c r="CY27" s="127">
        <f ca="1">OFFSET(CY27,0,-1) * OFFSET(CY27,9 - ROW(CY27),0)</f>
        <v>0</v>
      </c>
      <c r="CZ27" s="127">
        <f t="shared" ca="1" si="24"/>
        <v>14430054</v>
      </c>
      <c r="DA27" s="117">
        <v>0</v>
      </c>
      <c r="DB27" s="127">
        <f ca="1">OFFSET(DB27,0,-1) * OFFSET(DB27,9 - ROW(DB27),0)</f>
        <v>0</v>
      </c>
      <c r="DC27" s="118">
        <v>0</v>
      </c>
      <c r="DD27" s="118">
        <v>0</v>
      </c>
      <c r="DE27" s="117">
        <v>0</v>
      </c>
      <c r="DF27" s="118">
        <v>0</v>
      </c>
      <c r="DG27" s="117">
        <v>0</v>
      </c>
      <c r="DH27" s="127">
        <f ca="1">OFFSET(DH27,0,-1) * OFFSET(DH27,9 - ROW(DH27),0)</f>
        <v>0</v>
      </c>
      <c r="DI27" s="118">
        <v>0</v>
      </c>
      <c r="DJ27" s="127">
        <f ca="1">OFFSET(DJ27,0,-1) * OFFSET(DJ27,9 - ROW(DJ27),0)</f>
        <v>0</v>
      </c>
      <c r="DK27" s="117">
        <v>0</v>
      </c>
      <c r="DL27" s="118">
        <v>0</v>
      </c>
      <c r="DM27" s="117">
        <v>0</v>
      </c>
      <c r="DN27" s="118">
        <v>0</v>
      </c>
      <c r="DO27" s="118">
        <v>0</v>
      </c>
      <c r="DP27" s="118">
        <v>0</v>
      </c>
      <c r="DQ27" s="117">
        <v>0</v>
      </c>
      <c r="DR27" s="119">
        <v>0</v>
      </c>
      <c r="DS27" s="117">
        <v>0</v>
      </c>
      <c r="DT27" s="127">
        <f ca="1">OFFSET(DT27,0,-1) * OFFSET(DT27,9 - ROW(DT27),0)</f>
        <v>0</v>
      </c>
      <c r="DU27" s="118">
        <v>0</v>
      </c>
      <c r="DV27" s="118">
        <v>0</v>
      </c>
      <c r="DW27" s="117">
        <v>0</v>
      </c>
      <c r="DX27" s="118">
        <v>0</v>
      </c>
      <c r="DY27" s="117">
        <v>0</v>
      </c>
      <c r="DZ27" s="127">
        <f ca="1">OFFSET(DZ27,0,-1) * OFFSET(DZ27,9 - ROW(DZ27),0)</f>
        <v>0</v>
      </c>
      <c r="EA27" s="118">
        <v>0</v>
      </c>
      <c r="EB27" s="118">
        <v>0</v>
      </c>
      <c r="EC27" s="117">
        <v>0</v>
      </c>
      <c r="ED27" s="127">
        <f ca="1">OFFSET(ED27,0,-1) * OFFSET(ED27,9 - ROW(ED27),0)</f>
        <v>0</v>
      </c>
      <c r="EE27" s="127">
        <f t="shared" ca="1" si="26"/>
        <v>0</v>
      </c>
      <c r="EF27" s="127">
        <v>0</v>
      </c>
      <c r="EG27" s="127">
        <f ca="1">OFFSET(EG27,0,-1) * OFFSET(EG27,9 - ROW(EG27),0)</f>
        <v>0</v>
      </c>
      <c r="EH27" s="127">
        <v>0</v>
      </c>
      <c r="EI27" s="127">
        <v>0</v>
      </c>
      <c r="EJ27" s="127">
        <v>0</v>
      </c>
      <c r="EK27" s="127">
        <v>0</v>
      </c>
      <c r="EL27" s="127">
        <v>0</v>
      </c>
      <c r="EM27" s="127">
        <f ca="1">OFFSET(EM27,0,-1) * OFFSET(EM27,9 - ROW(EM27),0)</f>
        <v>0</v>
      </c>
      <c r="EN27" s="127">
        <v>0</v>
      </c>
      <c r="EO27" s="127">
        <v>0</v>
      </c>
      <c r="EP27" s="127">
        <v>0</v>
      </c>
      <c r="EQ27" s="127">
        <v>0</v>
      </c>
      <c r="ER27" s="127">
        <v>0</v>
      </c>
      <c r="ES27" s="127">
        <v>0</v>
      </c>
      <c r="ET27" s="127">
        <v>0</v>
      </c>
      <c r="EU27" s="127">
        <v>0</v>
      </c>
      <c r="EV27" s="127">
        <v>0</v>
      </c>
      <c r="EW27" s="127">
        <v>0</v>
      </c>
      <c r="EX27" s="127">
        <v>0</v>
      </c>
      <c r="EY27" s="127">
        <f ca="1">OFFSET(EY27,0,-1) * OFFSET(EY27,9 - ROW(EY27),0)</f>
        <v>0</v>
      </c>
      <c r="EZ27" s="127">
        <v>0</v>
      </c>
      <c r="FA27" s="127">
        <v>0</v>
      </c>
      <c r="FB27" s="127">
        <v>0</v>
      </c>
      <c r="FC27" s="127">
        <v>0</v>
      </c>
      <c r="FD27" s="127">
        <v>0</v>
      </c>
      <c r="FE27" s="127">
        <f ca="1">OFFSET(FE27,0,-1) * OFFSET(FE27,9 - ROW(FE27),0)</f>
        <v>0</v>
      </c>
      <c r="FF27" s="127">
        <v>0</v>
      </c>
      <c r="FG27" s="127">
        <v>0</v>
      </c>
      <c r="FH27" s="127">
        <v>0</v>
      </c>
      <c r="FI27" s="127">
        <f ca="1">OFFSET(FI27,0,-1) * OFFSET(FI27,9 - ROW(FI27),0)</f>
        <v>0</v>
      </c>
      <c r="FJ27" s="93">
        <f t="shared" ca="1" si="150"/>
        <v>0</v>
      </c>
      <c r="FK27" s="127">
        <v>15</v>
      </c>
      <c r="FL27" s="127">
        <f ca="1">OFFSET(FL27,0,-1) * OFFSET(FL27,9 - ROW(FL27),0)</f>
        <v>1536555</v>
      </c>
      <c r="FM27" s="127">
        <v>0</v>
      </c>
      <c r="FN27" s="127">
        <f ca="1">OFFSET(FN27,0,-1) * OFFSET(FN27,9 - ROW(FN27),0)</f>
        <v>0</v>
      </c>
      <c r="FO27" s="127">
        <v>0</v>
      </c>
      <c r="FP27" s="127">
        <f ca="1">OFFSET(FP27,0,-1) * OFFSET(FP27,9 - ROW(FP27),0)</f>
        <v>0</v>
      </c>
      <c r="FQ27" s="127">
        <v>0</v>
      </c>
      <c r="FR27" s="127">
        <f ca="1">OFFSET(FR27,0,-1) * OFFSET(FR27,9 - ROW(FR27),0)</f>
        <v>0</v>
      </c>
      <c r="FS27" s="127">
        <v>0</v>
      </c>
      <c r="FT27" s="127">
        <f ca="1">OFFSET(FT27,0,-1) * OFFSET(FT27,9 - ROW(FT27),0)</f>
        <v>0</v>
      </c>
      <c r="FU27" s="127">
        <v>0</v>
      </c>
      <c r="FV27" s="127">
        <f ca="1">OFFSET(FV27,0,-1) * OFFSET(FV27,9 - ROW(FV27),0)</f>
        <v>0</v>
      </c>
      <c r="FW27" s="127">
        <v>0</v>
      </c>
      <c r="FX27" s="127">
        <f ca="1">OFFSET(FX27,0,-1) * OFFSET(FX27,9 - ROW(FX27),0)</f>
        <v>0</v>
      </c>
      <c r="FY27" s="127">
        <v>0</v>
      </c>
      <c r="FZ27" s="127">
        <v>0</v>
      </c>
      <c r="GA27" s="127">
        <v>0</v>
      </c>
      <c r="GB27" s="127">
        <f ca="1">OFFSET(GB27,0,-1) * OFFSET(GB27,9 - ROW(GB27),0)</f>
        <v>0</v>
      </c>
      <c r="GC27" s="127">
        <v>10</v>
      </c>
      <c r="GD27" s="127">
        <f ca="1">OFFSET(GD27,0,-1) * OFFSET(GD27,9 - ROW(GD27),0)</f>
        <v>349020</v>
      </c>
      <c r="GE27" s="127">
        <v>0</v>
      </c>
      <c r="GF27" s="127">
        <v>0</v>
      </c>
      <c r="GG27" s="127">
        <v>0</v>
      </c>
      <c r="GH27" s="127">
        <v>0</v>
      </c>
      <c r="GI27" s="127">
        <v>0</v>
      </c>
      <c r="GJ27" s="127">
        <f ca="1">OFFSET(GJ27,0,-1) * OFFSET(GJ27,9 - ROW(GJ27),0)</f>
        <v>0</v>
      </c>
      <c r="GK27" s="127">
        <v>0</v>
      </c>
      <c r="GL27" s="127">
        <v>0</v>
      </c>
      <c r="GM27" s="127">
        <v>0</v>
      </c>
      <c r="GN27" s="127">
        <f ca="1">OFFSET(GN27,0,-1) * OFFSET(GN27,9 - ROW(GN27),0)</f>
        <v>0</v>
      </c>
      <c r="GO27" s="127">
        <f t="shared" ca="1" si="17"/>
        <v>1885575</v>
      </c>
      <c r="GP27" s="127">
        <f t="shared" ca="1" si="18"/>
        <v>1885575</v>
      </c>
      <c r="GQ27" s="127">
        <v>0</v>
      </c>
      <c r="GR27" s="127">
        <f ca="1">OFFSET(GR27,0,-1) * OFFSET(GR27,9 - ROW(GR27),0)</f>
        <v>0</v>
      </c>
      <c r="GS27" s="127">
        <v>0</v>
      </c>
      <c r="GT27" s="127">
        <f ca="1">OFFSET(GT27,0,-1) * OFFSET(GT27,9 - ROW(GT27),0)</f>
        <v>0</v>
      </c>
      <c r="GU27" s="127">
        <v>0</v>
      </c>
      <c r="GV27" s="127">
        <f ca="1">OFFSET(GV27,0,-1) * OFFSET(GV27,9 - ROW(GV27),0)</f>
        <v>0</v>
      </c>
      <c r="GW27" s="127">
        <f t="shared" ca="1" si="28"/>
        <v>0</v>
      </c>
      <c r="GX27" s="117">
        <v>0</v>
      </c>
      <c r="GY27" s="127">
        <f ca="1">OFFSET(GY27,0,-1) * OFFSET(GY27,9 - ROW(GY27),0)</f>
        <v>0</v>
      </c>
      <c r="GZ27" s="127">
        <v>0</v>
      </c>
      <c r="HA27" s="127">
        <f ca="1">OFFSET(HA27,0,-1) * OFFSET(HA27,9 - ROW(HA27),0)</f>
        <v>0</v>
      </c>
      <c r="HB27" s="127">
        <v>0</v>
      </c>
      <c r="HC27" s="127">
        <f ca="1">OFFSET(HC27,0,-1) * OFFSET(HC27,9 - ROW(HC27),0)</f>
        <v>0</v>
      </c>
      <c r="HD27" s="127">
        <v>1</v>
      </c>
      <c r="HE27" s="127">
        <f ca="1">OFFSET(HE27,0,-1) * OFFSET(HE27,9 - ROW(HE27),0)</f>
        <v>73674</v>
      </c>
      <c r="HF27" s="127">
        <v>0</v>
      </c>
      <c r="HG27" s="127">
        <f ca="1">OFFSET(HG27,0,-1) * OFFSET(HG27,9 - ROW(HG27),0)</f>
        <v>0</v>
      </c>
      <c r="HH27" s="127">
        <v>1</v>
      </c>
      <c r="HI27" s="127">
        <f ca="1">OFFSET(HI27,0,-1) * OFFSET(HI27,9 - ROW(HI27),0)</f>
        <v>92093</v>
      </c>
      <c r="HJ27" s="127">
        <v>0</v>
      </c>
      <c r="HK27" s="127">
        <f ca="1">OFFSET(HK27,0,-1) * OFFSET(HK27,9 - ROW(HK27),0)</f>
        <v>0</v>
      </c>
      <c r="HL27" s="127">
        <v>0</v>
      </c>
      <c r="HM27" s="127">
        <f ca="1">OFFSET(HM27,0,-1) * OFFSET(HM27,9 - ROW(HM27),0)</f>
        <v>0</v>
      </c>
      <c r="HN27" s="127">
        <v>0</v>
      </c>
      <c r="HO27" s="127">
        <f ca="1">OFFSET(HO27,0,-1) * OFFSET(HO27,9 - ROW(HO27),0)</f>
        <v>0</v>
      </c>
      <c r="HP27" s="127">
        <f t="shared" ca="1" si="29"/>
        <v>165767</v>
      </c>
      <c r="HQ27" s="127">
        <v>0</v>
      </c>
      <c r="HR27" s="127">
        <f ca="1">OFFSET(HR27,0,-1) * OFFSET(HR27,9 - ROW(HR27),0)</f>
        <v>0</v>
      </c>
      <c r="HS27" s="127">
        <v>0</v>
      </c>
      <c r="HT27" s="127">
        <v>0</v>
      </c>
      <c r="HU27" s="127">
        <v>0</v>
      </c>
      <c r="HV27" s="127">
        <f ca="1">OFFSET(HV27,0,-1) * OFFSET(HV27,9 - ROW(HV27),0)</f>
        <v>0</v>
      </c>
      <c r="HW27" s="127">
        <v>0</v>
      </c>
      <c r="HX27" s="127">
        <f ca="1">OFFSET(HX27,0,-1) * OFFSET(HX27,9 - ROW(HX27),0)</f>
        <v>0</v>
      </c>
      <c r="HY27" s="127">
        <v>0</v>
      </c>
      <c r="HZ27" s="127">
        <f ca="1">OFFSET(HZ27,0,-1) * OFFSET(HZ27,9 - ROW(HZ27),0)</f>
        <v>0</v>
      </c>
      <c r="IA27" s="127">
        <v>0</v>
      </c>
      <c r="IB27" s="127">
        <f ca="1">OFFSET(IB27,0,-1) * OFFSET(IB27,9 - ROW(IB27),0)</f>
        <v>0</v>
      </c>
      <c r="IC27" s="127">
        <v>0</v>
      </c>
      <c r="ID27" s="127">
        <f ca="1">OFFSET(ID27,0,-1) * OFFSET(ID27,9 - ROW(ID27),0)</f>
        <v>0</v>
      </c>
      <c r="IE27" s="127">
        <v>0</v>
      </c>
      <c r="IF27" s="127">
        <f ca="1">OFFSET(IF27,0,-1) * OFFSET(IF27,9 - ROW(IF27),0)</f>
        <v>0</v>
      </c>
      <c r="IG27" s="127">
        <v>0</v>
      </c>
      <c r="IH27" s="127">
        <f ca="1">OFFSET(IH27,0,-1) * OFFSET(IH27,9 - ROW(IH27),0)</f>
        <v>0</v>
      </c>
      <c r="II27" s="127">
        <f t="shared" ca="1" si="30"/>
        <v>0</v>
      </c>
      <c r="IJ27" s="127">
        <f t="shared" ca="1" si="31"/>
        <v>261698176</v>
      </c>
      <c r="IK27" s="127">
        <v>0</v>
      </c>
      <c r="IL27" s="127">
        <f ca="1">OFFSET(IL27,0,-1) * OFFSET(IL27,9 - ROW(IL27),0)</f>
        <v>0</v>
      </c>
      <c r="IM27" s="127">
        <v>0</v>
      </c>
      <c r="IN27" s="127">
        <f ca="1">OFFSET(IN27,0,-1) * OFFSET(IN27,9 - ROW(IN27),0)</f>
        <v>0</v>
      </c>
      <c r="IO27" s="127">
        <v>0</v>
      </c>
      <c r="IP27" s="127">
        <f ca="1">OFFSET(IP27,0,-1) * OFFSET(IP27,9 - ROW(IP27),0)</f>
        <v>0</v>
      </c>
      <c r="IQ27" s="127">
        <v>0</v>
      </c>
      <c r="IR27" s="127">
        <f ca="1">OFFSET(IR27,0,-1) * OFFSET(IR27,9 - ROW(IR27),0)</f>
        <v>0</v>
      </c>
      <c r="IS27" s="127">
        <v>0</v>
      </c>
      <c r="IT27" s="127">
        <f ca="1">OFFSET(IT27,0,-1) * OFFSET(IT27,9 - ROW(IT27),0)</f>
        <v>0</v>
      </c>
      <c r="IU27" s="127">
        <v>0</v>
      </c>
      <c r="IV27" s="127">
        <f ca="1">OFFSET(IV27,0,-1) * OFFSET(IV27,9 - ROW(IV27),0)</f>
        <v>0</v>
      </c>
      <c r="IW27" s="127">
        <v>0</v>
      </c>
      <c r="IX27" s="127">
        <f ca="1">OFFSET(IX27,0,-1) * OFFSET(IX27,9 - ROW(IX27),0)</f>
        <v>0</v>
      </c>
      <c r="IY27" s="127">
        <v>47</v>
      </c>
      <c r="IZ27" s="127">
        <f ca="1">OFFSET(IZ27,0,-1) * OFFSET(IZ27,9 - ROW(IZ27),0)</f>
        <v>1532106</v>
      </c>
      <c r="JA27" s="127">
        <v>0</v>
      </c>
      <c r="JB27" s="127">
        <f ca="1">OFFSET(JB27,0,-1) * OFFSET(JB27,9 - ROW(JB27),0)</f>
        <v>0</v>
      </c>
      <c r="JC27" s="127">
        <v>0</v>
      </c>
      <c r="JD27" s="127">
        <f ca="1">OFFSET(JD27,0,-1) * OFFSET(JD27,9 - ROW(JD27),0)</f>
        <v>0</v>
      </c>
      <c r="JE27" s="127">
        <v>15</v>
      </c>
      <c r="JF27" s="127">
        <f ca="1">OFFSET(JF27,0,-1) * OFFSET(JF27,9 - ROW(JF27),0)</f>
        <v>454425</v>
      </c>
      <c r="JG27" s="127">
        <v>0</v>
      </c>
      <c r="JH27" s="127">
        <f ca="1">OFFSET(JH27,0,-1) * OFFSET(JH27,9 - ROW(JH27),0)</f>
        <v>0</v>
      </c>
      <c r="JI27" s="127">
        <v>0</v>
      </c>
      <c r="JJ27" s="127">
        <f ca="1">OFFSET(JJ27,0,-1) * OFFSET(JJ27,9 - ROW(JJ27),0)</f>
        <v>0</v>
      </c>
      <c r="JK27" s="127">
        <v>10</v>
      </c>
      <c r="JL27" s="127">
        <f ca="1">OFFSET(JL27,0,-1) * OFFSET(JL27,9 - ROW(JL27),0)</f>
        <v>550670</v>
      </c>
      <c r="JM27" s="127"/>
      <c r="JN27" s="127">
        <f ca="1">OFFSET(JN27,0,-1) * OFFSET(JN27,9 - ROW(JN27),0)</f>
        <v>0</v>
      </c>
      <c r="JO27" s="127">
        <v>0</v>
      </c>
      <c r="JP27" s="127">
        <f ca="1">OFFSET(JP27,0,-1) * OFFSET(JP27,9 - ROW(JP27),0)</f>
        <v>0</v>
      </c>
      <c r="JQ27" s="127">
        <v>0</v>
      </c>
      <c r="JR27" s="127">
        <f ca="1">OFFSET(JR27,0,-1) * OFFSET(JR27,9 - ROW(JR27),0)</f>
        <v>0</v>
      </c>
      <c r="JS27" s="127">
        <v>0</v>
      </c>
      <c r="JT27" s="127">
        <f ca="1">OFFSET(JT27,0,-1) * OFFSET(JT27,9 - ROW(JT27),0)</f>
        <v>0</v>
      </c>
      <c r="JU27" s="93">
        <f t="shared" ca="1" si="151"/>
        <v>2537201</v>
      </c>
      <c r="JV27" s="127">
        <v>0</v>
      </c>
      <c r="JW27" s="127">
        <f ca="1">OFFSET(JW27,0,-1) * OFFSET(JW27,9 - ROW(JW27),0)</f>
        <v>0</v>
      </c>
      <c r="JX27" s="127">
        <v>0</v>
      </c>
      <c r="JY27" s="127">
        <f ca="1">OFFSET(JY27,0,-1) * OFFSET(JY27,9 - ROW(JY27),0)</f>
        <v>0</v>
      </c>
      <c r="JZ27" s="127">
        <v>0</v>
      </c>
      <c r="KA27" s="127">
        <f ca="1">OFFSET(KA27,0,-1) * OFFSET(KA27,9 - ROW(KA27),0)</f>
        <v>0</v>
      </c>
      <c r="KB27" s="127">
        <v>0</v>
      </c>
      <c r="KC27" s="127">
        <f ca="1">OFFSET(KC27,0,-1) * OFFSET(KC27,9 - ROW(KC27),0)</f>
        <v>0</v>
      </c>
      <c r="KD27" s="127">
        <v>0</v>
      </c>
      <c r="KE27" s="127">
        <f ca="1">OFFSET(KE27,0,-1) * OFFSET(KE27,9 - ROW(KE27),0)</f>
        <v>0</v>
      </c>
      <c r="KF27" s="127">
        <v>3</v>
      </c>
      <c r="KG27" s="127">
        <f ca="1">OFFSET(KG27,0,-1) * OFFSET(KG27,9 - ROW(KG27),0)</f>
        <v>134301</v>
      </c>
      <c r="KH27" s="127">
        <v>0</v>
      </c>
      <c r="KI27" s="127">
        <f ca="1">OFFSET(KI27,0,-1) * OFFSET(KI27,9 - ROW(KI27),0)</f>
        <v>0</v>
      </c>
      <c r="KJ27" s="127">
        <v>0</v>
      </c>
      <c r="KK27" s="127">
        <f ca="1">OFFSET(KK27,0,-1) * OFFSET(KK27,9 - ROW(KK27),0)</f>
        <v>0</v>
      </c>
      <c r="KL27" s="127">
        <f t="shared" ca="1" si="152"/>
        <v>134301</v>
      </c>
      <c r="KM27" s="127">
        <v>0</v>
      </c>
      <c r="KN27" s="127">
        <f ca="1">OFFSET(KN27,0,-1) * OFFSET(KN27,9 - ROW(KN27),0)</f>
        <v>0</v>
      </c>
      <c r="KO27" s="127">
        <v>0</v>
      </c>
      <c r="KP27" s="127">
        <f ca="1">OFFSET(KP27,0,-1) * OFFSET(KP27,9 - ROW(KP27),0)</f>
        <v>0</v>
      </c>
      <c r="KQ27" s="127">
        <v>0</v>
      </c>
      <c r="KR27" s="127">
        <f ca="1">OFFSET(KR27,0,-1) * OFFSET(KR27,9 - ROW(KR27),0)</f>
        <v>0</v>
      </c>
      <c r="KS27" s="127">
        <v>0</v>
      </c>
      <c r="KT27" s="127">
        <f ca="1">OFFSET(KT27,0,-1) * OFFSET(KT27,9 - ROW(KT27),0)</f>
        <v>0</v>
      </c>
      <c r="KU27" s="127">
        <v>0</v>
      </c>
      <c r="KV27" s="127">
        <f ca="1">OFFSET(KV27,0,-1) * OFFSET(KV27,9 - ROW(KV27),0)</f>
        <v>0</v>
      </c>
      <c r="KW27" s="127">
        <v>0</v>
      </c>
      <c r="KX27" s="127">
        <f ca="1">OFFSET(KX27,0,-1) * OFFSET(KX27,9 - ROW(KX27),0)</f>
        <v>0</v>
      </c>
      <c r="KY27" s="127">
        <v>0</v>
      </c>
      <c r="KZ27" s="127">
        <f ca="1">OFFSET(KZ27,0,-1) * OFFSET(KZ27,9 - ROW(KZ27),0)</f>
        <v>0</v>
      </c>
      <c r="LA27" s="127">
        <v>0</v>
      </c>
      <c r="LB27" s="127">
        <f ca="1">OFFSET(LB27,0,-1) * OFFSET(LB27,9 - ROW(LB27),0)</f>
        <v>0</v>
      </c>
      <c r="LC27" s="37">
        <f t="shared" ca="1" si="153"/>
        <v>0</v>
      </c>
      <c r="LD27" s="127"/>
      <c r="LE27" s="127">
        <f t="shared" ca="1" si="20"/>
        <v>264369678</v>
      </c>
      <c r="LF27" s="93">
        <f t="shared" si="154"/>
        <v>2374</v>
      </c>
      <c r="LG27" s="127">
        <f t="shared" ca="1" si="136"/>
        <v>1894452</v>
      </c>
      <c r="LH27" s="93">
        <f t="shared" si="155"/>
        <v>88</v>
      </c>
      <c r="LI27" s="127">
        <f t="shared" ca="1" si="137"/>
        <v>1888128</v>
      </c>
      <c r="LJ27" s="93">
        <f t="shared" si="156"/>
        <v>3</v>
      </c>
      <c r="LK27" s="127">
        <f t="shared" ca="1" si="138"/>
        <v>1353</v>
      </c>
      <c r="LL27" s="93">
        <f ca="1">SUM(LG27,LI27,LK27)</f>
        <v>3783933</v>
      </c>
      <c r="LM27" s="93">
        <f t="shared" si="157"/>
        <v>88</v>
      </c>
      <c r="LN27" s="127">
        <f t="shared" ca="1" si="140"/>
        <v>90640</v>
      </c>
      <c r="LO27" s="93">
        <f t="shared" si="158"/>
        <v>2377</v>
      </c>
      <c r="LP27" s="127">
        <f t="shared" ca="1" si="141"/>
        <v>175898</v>
      </c>
      <c r="LQ27" s="93">
        <f t="shared" ca="1" si="159"/>
        <v>266538</v>
      </c>
      <c r="LR27" s="127">
        <f t="shared" si="142"/>
        <v>929</v>
      </c>
      <c r="LS27" s="127">
        <f t="shared" ca="1" si="143"/>
        <v>1994655.9</v>
      </c>
      <c r="LT27" s="127">
        <f t="shared" si="144"/>
        <v>1283</v>
      </c>
      <c r="LU27" s="127">
        <f t="shared" ca="1" si="145"/>
        <v>3806891.94</v>
      </c>
      <c r="LV27" s="127">
        <f t="shared" si="146"/>
        <v>165</v>
      </c>
      <c r="LW27" s="127">
        <f t="shared" ca="1" si="147"/>
        <v>570873.59999999998</v>
      </c>
      <c r="LX27" s="127">
        <v>164</v>
      </c>
      <c r="LY27" s="127">
        <f t="shared" ca="1" si="148"/>
        <v>352124.39999999997</v>
      </c>
      <c r="LZ27" s="127">
        <v>289</v>
      </c>
      <c r="MA27" s="127">
        <f t="shared" ca="1" si="148"/>
        <v>857515.0199999999</v>
      </c>
      <c r="MB27" s="127">
        <v>20</v>
      </c>
      <c r="MC27" s="127">
        <f t="shared" ca="1" si="148"/>
        <v>69196.800000000003</v>
      </c>
      <c r="MD27" s="93">
        <f t="shared" ca="1" si="160"/>
        <v>7651257.6599999992</v>
      </c>
      <c r="ME27" s="127"/>
      <c r="MF27" s="135">
        <f t="shared" ca="1" si="149"/>
        <v>276071406.66000003</v>
      </c>
      <c r="MI27" s="124">
        <f t="shared" ca="1" si="161"/>
        <v>276071406.66000003</v>
      </c>
      <c r="MK27" s="129"/>
    </row>
    <row r="28" spans="1:349" s="128" customFormat="1" ht="30">
      <c r="A28" s="126" t="s">
        <v>209</v>
      </c>
      <c r="B28" s="175" t="s">
        <v>999</v>
      </c>
      <c r="C28" s="172">
        <v>0</v>
      </c>
      <c r="D28" s="127">
        <f ca="1">OFFSET(D28,0,-1) * OFFSET(D28,10 - ROW(D28),0)</f>
        <v>0</v>
      </c>
      <c r="E28" s="127">
        <v>0</v>
      </c>
      <c r="F28" s="127">
        <f ca="1">OFFSET(F28,0,-1) * OFFSET(F28,10 - ROW(F28),0)</f>
        <v>0</v>
      </c>
      <c r="G28" s="127">
        <v>72</v>
      </c>
      <c r="H28" s="127">
        <f ca="1">OFFSET(H28,0,-1) * OFFSET(H28,10 - ROW(H28),0)</f>
        <v>124308936</v>
      </c>
      <c r="I28" s="127">
        <v>0</v>
      </c>
      <c r="J28" s="127">
        <f ca="1">OFFSET(J28,0,-1) * OFFSET(J28,10 - ROW(J28),0)</f>
        <v>0</v>
      </c>
      <c r="K28" s="127">
        <v>0</v>
      </c>
      <c r="L28" s="127">
        <f ca="1">OFFSET(L28,0,-1) * OFFSET(L28,10 - ROW(L28),0)</f>
        <v>0</v>
      </c>
      <c r="M28" s="127">
        <v>85</v>
      </c>
      <c r="N28" s="127">
        <f ca="1">OFFSET(N28,0,-1) * OFFSET(N28,10 - ROW(N28),0)</f>
        <v>184184970</v>
      </c>
      <c r="O28" s="127">
        <v>0</v>
      </c>
      <c r="P28" s="127">
        <f ca="1">OFFSET(P28,0,-1) * OFFSET(P28,10 - ROW(P28),0)</f>
        <v>0</v>
      </c>
      <c r="Q28" s="127">
        <v>0</v>
      </c>
      <c r="R28" s="127">
        <f ca="1">OFFSET(R28,0,-1) * OFFSET(R28,10 - ROW(R28),0)</f>
        <v>0</v>
      </c>
      <c r="S28" s="127">
        <v>24</v>
      </c>
      <c r="T28" s="127">
        <f ca="1">OFFSET(T28,0,-1) * OFFSET(T28,10 - ROW(T28),0)</f>
        <v>55598592</v>
      </c>
      <c r="U28" s="127">
        <v>0</v>
      </c>
      <c r="V28" s="127">
        <f ca="1">OFFSET(V28,0,-1) * OFFSET(V28,10 - ROW(V28),0)</f>
        <v>0</v>
      </c>
      <c r="W28" s="127">
        <v>0</v>
      </c>
      <c r="X28" s="127">
        <f ca="1">OFFSET(X28,0,-1) * OFFSET(X28,10 - ROW(X28),0)</f>
        <v>0</v>
      </c>
      <c r="Y28" s="127">
        <v>0</v>
      </c>
      <c r="Z28" s="127">
        <f ca="1">OFFSET(Z28,0,-1) * OFFSET(Z28,10 - ROW(Z28),0)</f>
        <v>0</v>
      </c>
      <c r="AA28" s="127">
        <v>0</v>
      </c>
      <c r="AB28" s="127">
        <f ca="1">OFFSET(AB28,0,-1) * OFFSET(AB28,10 - ROW(AB28),0)</f>
        <v>0</v>
      </c>
      <c r="AC28" s="127">
        <v>15</v>
      </c>
      <c r="AD28" s="127">
        <f ca="1">OFFSET(AD28,0,-1) * OFFSET(AD28,10 - ROW(AD28),0)</f>
        <v>8807385</v>
      </c>
      <c r="AE28" s="127">
        <v>0</v>
      </c>
      <c r="AF28" s="127">
        <f ca="1">OFFSET(AF28,0,-1) * OFFSET(AF28,10 - ROW(AF28),0)</f>
        <v>0</v>
      </c>
      <c r="AG28" s="127">
        <v>0</v>
      </c>
      <c r="AH28" s="127">
        <f ca="1">OFFSET(AH28,0,-1) * OFFSET(AH28,10 - ROW(AH28),0)</f>
        <v>0</v>
      </c>
      <c r="AI28" s="127">
        <v>0</v>
      </c>
      <c r="AJ28" s="127">
        <f ca="1">OFFSET(AJ28,0,-1) * OFFSET(AJ28,10 - ROW(AJ28),0)</f>
        <v>0</v>
      </c>
      <c r="AK28" s="127">
        <v>15</v>
      </c>
      <c r="AL28" s="127">
        <f ca="1">OFFSET(AL28,0,-1) * OFFSET(AL28,10 - ROW(AL28),0)</f>
        <v>734535</v>
      </c>
      <c r="AM28" s="127">
        <v>0</v>
      </c>
      <c r="AN28" s="127">
        <f ca="1">OFFSET(AN28,0,-1) * OFFSET(AN28,10 - ROW(AN28),0)</f>
        <v>0</v>
      </c>
      <c r="AO28" s="127">
        <v>0</v>
      </c>
      <c r="AP28" s="127">
        <f ca="1">OFFSET(AP28,0,-1) * OFFSET(AP28,10 - ROW(AP28),0)</f>
        <v>0</v>
      </c>
      <c r="AQ28" s="127">
        <v>26</v>
      </c>
      <c r="AR28" s="127">
        <f ca="1">OFFSET(AR28,0,-1) * OFFSET(AR28,10 - ROW(AR28),0)</f>
        <v>5193526</v>
      </c>
      <c r="AS28" s="127">
        <v>0</v>
      </c>
      <c r="AT28" s="127">
        <f ca="1">OFFSET(AT28,0,-1) * OFFSET(AT28,10 - ROW(AT28),0)</f>
        <v>0</v>
      </c>
      <c r="AU28" s="127">
        <v>0</v>
      </c>
      <c r="AV28" s="127">
        <f ca="1">OFFSET(AV28,0,-1) * OFFSET(AV28,10 - ROW(AV28),0)</f>
        <v>0</v>
      </c>
      <c r="AW28" s="127">
        <v>9</v>
      </c>
      <c r="AX28" s="127">
        <f ca="1">OFFSET(AX28,0,-1) * OFFSET(AX28,10 - ROW(AX28),0)</f>
        <v>3592350</v>
      </c>
      <c r="AY28" s="127">
        <f t="shared" ca="1" si="23"/>
        <v>382420294</v>
      </c>
      <c r="AZ28" s="127">
        <v>0</v>
      </c>
      <c r="BA28" s="127">
        <f ca="1">OFFSET(BA28,0,-1) * OFFSET(BA28,10 - ROW(BA28),0)</f>
        <v>0</v>
      </c>
      <c r="BB28" s="127">
        <v>0</v>
      </c>
      <c r="BC28" s="127">
        <f ca="1">OFFSET(BC28,0,-1) * OFFSET(BC28,10 - ROW(BC28),0)</f>
        <v>0</v>
      </c>
      <c r="BD28" s="127">
        <v>0</v>
      </c>
      <c r="BE28" s="127">
        <f ca="1">OFFSET(BE28,0,-1) * OFFSET(BE28,10 - ROW(BE28),0)</f>
        <v>0</v>
      </c>
      <c r="BF28" s="127">
        <v>0</v>
      </c>
      <c r="BG28" s="127">
        <f ca="1">OFFSET(BG28,0,-1) * OFFSET(BG28,10 - ROW(BG28),0)</f>
        <v>0</v>
      </c>
      <c r="BH28" s="127">
        <v>0</v>
      </c>
      <c r="BI28" s="127">
        <f ca="1">OFFSET(BI28,0,-1) * OFFSET(BI28,10 - ROW(BI28),0)</f>
        <v>0</v>
      </c>
      <c r="BJ28" s="127">
        <v>1</v>
      </c>
      <c r="BK28" s="127">
        <f ca="1">OFFSET(BK28,0,-1) * OFFSET(BK28,10 - ROW(BK28),0)</f>
        <v>2604453</v>
      </c>
      <c r="BL28" s="127">
        <v>0</v>
      </c>
      <c r="BM28" s="127">
        <f ca="1">OFFSET(BM28,0,-1) * OFFSET(BM28,10 - ROW(BM28),0)</f>
        <v>0</v>
      </c>
      <c r="BN28" s="127">
        <v>0</v>
      </c>
      <c r="BO28" s="127">
        <f ca="1">OFFSET(BO28,0,-1) * OFFSET(BO28,10 - ROW(BO28),0)</f>
        <v>0</v>
      </c>
      <c r="BP28" s="127">
        <v>1</v>
      </c>
      <c r="BQ28" s="127">
        <f ca="1">OFFSET(BQ28,0,-1) * OFFSET(BQ28,10 - ROW(BQ28),0)</f>
        <v>2776638</v>
      </c>
      <c r="BR28" s="127">
        <v>0</v>
      </c>
      <c r="BS28" s="127">
        <f ca="1">OFFSET(BS28,0,-1) * OFFSET(BS28,10 - ROW(BS28),0)</f>
        <v>0</v>
      </c>
      <c r="BT28" s="127">
        <v>0</v>
      </c>
      <c r="BU28" s="127">
        <v>0</v>
      </c>
      <c r="BV28" s="127">
        <v>0</v>
      </c>
      <c r="BW28" s="127">
        <f ca="1">OFFSET(BW28,0,-1) * OFFSET(BW28,10 - ROW(BW28),0)</f>
        <v>0</v>
      </c>
      <c r="BX28" s="127">
        <v>0</v>
      </c>
      <c r="BY28" s="127">
        <f ca="1">OFFSET(BY28,0,-1) * OFFSET(BY28,10 - ROW(BY28),0)</f>
        <v>0</v>
      </c>
      <c r="BZ28" s="127">
        <v>0</v>
      </c>
      <c r="CA28" s="127">
        <f ca="1">OFFSET(CA28,0,-1) * OFFSET(CA28,10 - ROW(CA28),0)</f>
        <v>0</v>
      </c>
      <c r="CB28" s="127">
        <v>0</v>
      </c>
      <c r="CC28" s="127">
        <f ca="1">OFFSET(CC28,0,-1) * OFFSET(CC28,10 - ROW(CC28),0)</f>
        <v>0</v>
      </c>
      <c r="CD28" s="127">
        <v>0</v>
      </c>
      <c r="CE28" s="127">
        <v>0</v>
      </c>
      <c r="CF28" s="127">
        <v>0</v>
      </c>
      <c r="CG28" s="127">
        <v>0</v>
      </c>
      <c r="CH28" s="127">
        <v>0</v>
      </c>
      <c r="CI28" s="127">
        <f ca="1">OFFSET(CI28,0,-1) * OFFSET(CI28,10 - ROW(CI28),0)</f>
        <v>0</v>
      </c>
      <c r="CJ28" s="127">
        <v>0</v>
      </c>
      <c r="CK28" s="127">
        <v>0</v>
      </c>
      <c r="CL28" s="127">
        <v>0</v>
      </c>
      <c r="CM28" s="127">
        <f ca="1">OFFSET(CM28,0,-1) * OFFSET(CM28,10 - ROW(CM28),0)</f>
        <v>0</v>
      </c>
      <c r="CN28" s="127">
        <v>0</v>
      </c>
      <c r="CO28" s="127">
        <f ca="1">OFFSET(CO28,0,-1) * OFFSET(CO28,10 - ROW(CO28),0)</f>
        <v>0</v>
      </c>
      <c r="CP28" s="127">
        <v>0</v>
      </c>
      <c r="CQ28" s="127">
        <f ca="1">OFFSET(CQ28,0,-1) * OFFSET(CQ28,10 - ROW(CQ28),0)</f>
        <v>0</v>
      </c>
      <c r="CR28" s="127">
        <v>0</v>
      </c>
      <c r="CS28" s="127">
        <f ca="1">OFFSET(CS28,0,-1) * OFFSET(CS28,10 - ROW(CS28),0)</f>
        <v>0</v>
      </c>
      <c r="CT28" s="127">
        <v>0</v>
      </c>
      <c r="CU28" s="127">
        <f ca="1">OFFSET(CU28,0,-1) * OFFSET(CU28,10 - ROW(CU28),0)</f>
        <v>0</v>
      </c>
      <c r="CV28" s="127">
        <v>0</v>
      </c>
      <c r="CW28" s="127">
        <f ca="1">OFFSET(CW28,0,-1) * OFFSET(CW28,10 - ROW(CW28),0)</f>
        <v>0</v>
      </c>
      <c r="CX28" s="127">
        <v>0</v>
      </c>
      <c r="CY28" s="127">
        <f ca="1">OFFSET(CY28,0,-1) * OFFSET(CY28,10 - ROW(CY28),0)</f>
        <v>0</v>
      </c>
      <c r="CZ28" s="127">
        <f t="shared" ca="1" si="24"/>
        <v>5381091</v>
      </c>
      <c r="DA28" s="117">
        <v>0</v>
      </c>
      <c r="DB28" s="127">
        <f ca="1">OFFSET(DB28,0,-1) * OFFSET(DB28,10 - ROW(DB28),0)</f>
        <v>0</v>
      </c>
      <c r="DC28" s="118">
        <v>0</v>
      </c>
      <c r="DD28" s="118">
        <v>0</v>
      </c>
      <c r="DE28" s="117">
        <v>0</v>
      </c>
      <c r="DF28" s="118">
        <v>0</v>
      </c>
      <c r="DG28" s="117">
        <v>0</v>
      </c>
      <c r="DH28" s="127">
        <f ca="1">OFFSET(DH28,0,-1) * OFFSET(DH28,10 - ROW(DH28),0)</f>
        <v>0</v>
      </c>
      <c r="DI28" s="118">
        <v>0</v>
      </c>
      <c r="DJ28" s="127">
        <f ca="1">OFFSET(DJ28,0,-1) * OFFSET(DJ28,10 - ROW(DJ28),0)</f>
        <v>0</v>
      </c>
      <c r="DK28" s="117">
        <v>0</v>
      </c>
      <c r="DL28" s="118">
        <v>0</v>
      </c>
      <c r="DM28" s="117">
        <v>0</v>
      </c>
      <c r="DN28" s="118">
        <v>0</v>
      </c>
      <c r="DO28" s="118">
        <v>0</v>
      </c>
      <c r="DP28" s="118">
        <v>0</v>
      </c>
      <c r="DQ28" s="117">
        <v>0</v>
      </c>
      <c r="DR28" s="119">
        <v>0</v>
      </c>
      <c r="DS28" s="117">
        <v>0</v>
      </c>
      <c r="DT28" s="127">
        <f ca="1">OFFSET(DT28,0,-1) * OFFSET(DT28,10 - ROW(DT28),0)</f>
        <v>0</v>
      </c>
      <c r="DU28" s="118">
        <v>0</v>
      </c>
      <c r="DV28" s="118">
        <v>0</v>
      </c>
      <c r="DW28" s="117">
        <v>0</v>
      </c>
      <c r="DX28" s="118">
        <v>0</v>
      </c>
      <c r="DY28" s="117">
        <v>0</v>
      </c>
      <c r="DZ28" s="127">
        <f ca="1">OFFSET(DZ28,0,-1) * OFFSET(DZ28,10 - ROW(DZ28),0)</f>
        <v>0</v>
      </c>
      <c r="EA28" s="118">
        <v>0</v>
      </c>
      <c r="EB28" s="118">
        <v>0</v>
      </c>
      <c r="EC28" s="117">
        <v>0</v>
      </c>
      <c r="ED28" s="127">
        <f ca="1">OFFSET(ED28,0,-1) * OFFSET(ED28,10 - ROW(ED28),0)</f>
        <v>0</v>
      </c>
      <c r="EE28" s="127">
        <f t="shared" ca="1" si="26"/>
        <v>0</v>
      </c>
      <c r="EF28" s="127">
        <v>0</v>
      </c>
      <c r="EG28" s="127">
        <f ca="1">OFFSET(EG28,0,-1) * OFFSET(EG28,10 - ROW(EG28),0)</f>
        <v>0</v>
      </c>
      <c r="EH28" s="127">
        <v>0</v>
      </c>
      <c r="EI28" s="127">
        <v>0</v>
      </c>
      <c r="EJ28" s="127">
        <v>0</v>
      </c>
      <c r="EK28" s="127">
        <v>0</v>
      </c>
      <c r="EL28" s="127">
        <v>0</v>
      </c>
      <c r="EM28" s="127">
        <f ca="1">OFFSET(EM28,0,-1) * OFFSET(EM28,10 - ROW(EM28),0)</f>
        <v>0</v>
      </c>
      <c r="EN28" s="127">
        <v>0</v>
      </c>
      <c r="EO28" s="127">
        <v>0</v>
      </c>
      <c r="EP28" s="127">
        <v>0</v>
      </c>
      <c r="EQ28" s="127">
        <v>0</v>
      </c>
      <c r="ER28" s="127">
        <v>0</v>
      </c>
      <c r="ES28" s="127">
        <v>0</v>
      </c>
      <c r="ET28" s="127">
        <v>0</v>
      </c>
      <c r="EU28" s="127">
        <v>0</v>
      </c>
      <c r="EV28" s="127">
        <v>0</v>
      </c>
      <c r="EW28" s="127">
        <v>0</v>
      </c>
      <c r="EX28" s="127">
        <v>0</v>
      </c>
      <c r="EY28" s="127">
        <f ca="1">OFFSET(EY28,0,-1) * OFFSET(EY28,10 - ROW(EY28),0)</f>
        <v>0</v>
      </c>
      <c r="EZ28" s="127">
        <v>0</v>
      </c>
      <c r="FA28" s="127">
        <v>0</v>
      </c>
      <c r="FB28" s="127">
        <v>0</v>
      </c>
      <c r="FC28" s="127">
        <v>0</v>
      </c>
      <c r="FD28" s="127">
        <v>0</v>
      </c>
      <c r="FE28" s="127">
        <f ca="1">OFFSET(FE28,0,-1) * OFFSET(FE28,10 - ROW(FE28),0)</f>
        <v>0</v>
      </c>
      <c r="FF28" s="127">
        <v>0</v>
      </c>
      <c r="FG28" s="127">
        <v>0</v>
      </c>
      <c r="FH28" s="127">
        <v>0</v>
      </c>
      <c r="FI28" s="127">
        <f ca="1">OFFSET(FI28,0,-1) * OFFSET(FI28,10 - ROW(FI28),0)</f>
        <v>0</v>
      </c>
      <c r="FJ28" s="93">
        <f t="shared" ca="1" si="150"/>
        <v>0</v>
      </c>
      <c r="FK28" s="127">
        <v>0</v>
      </c>
      <c r="FL28" s="127">
        <f ca="1">OFFSET(FL28,0,-1) * OFFSET(FL28,10 - ROW(FL28),0)</f>
        <v>0</v>
      </c>
      <c r="FM28" s="127">
        <v>0</v>
      </c>
      <c r="FN28" s="127">
        <f ca="1">OFFSET(FN28,0,-1) * OFFSET(FN28,10 - ROW(FN28),0)</f>
        <v>0</v>
      </c>
      <c r="FO28" s="127">
        <v>8</v>
      </c>
      <c r="FP28" s="127">
        <f ca="1">OFFSET(FP28,0,-1) * OFFSET(FP28,10 - ROW(FP28),0)</f>
        <v>17671128</v>
      </c>
      <c r="FQ28" s="127">
        <v>0</v>
      </c>
      <c r="FR28" s="127">
        <f ca="1">OFFSET(FR28,0,-1) * OFFSET(FR28,10 - ROW(FR28),0)</f>
        <v>0</v>
      </c>
      <c r="FS28" s="127">
        <v>0</v>
      </c>
      <c r="FT28" s="127">
        <f ca="1">OFFSET(FT28,0,-1) * OFFSET(FT28,10 - ROW(FT28),0)</f>
        <v>0</v>
      </c>
      <c r="FU28" s="127">
        <v>9</v>
      </c>
      <c r="FV28" s="127">
        <f ca="1">OFFSET(FV28,0,-1) * OFFSET(FV28,10 - ROW(FV28),0)</f>
        <v>24636006</v>
      </c>
      <c r="FW28" s="127">
        <v>0</v>
      </c>
      <c r="FX28" s="127">
        <f ca="1">OFFSET(FX28,0,-1) * OFFSET(FX28,10 - ROW(FX28),0)</f>
        <v>0</v>
      </c>
      <c r="FY28" s="127">
        <v>0</v>
      </c>
      <c r="FZ28" s="127">
        <v>0</v>
      </c>
      <c r="GA28" s="127">
        <v>0</v>
      </c>
      <c r="GB28" s="127">
        <f ca="1">OFFSET(GB28,0,-1) * OFFSET(GB28,10 - ROW(GB28),0)</f>
        <v>0</v>
      </c>
      <c r="GC28" s="127">
        <v>0</v>
      </c>
      <c r="GD28" s="127">
        <f ca="1">OFFSET(GD28,0,-1) * OFFSET(GD28,10 - ROW(GD28),0)</f>
        <v>0</v>
      </c>
      <c r="GE28" s="127">
        <v>0</v>
      </c>
      <c r="GF28" s="127">
        <v>0</v>
      </c>
      <c r="GG28" s="127">
        <v>0</v>
      </c>
      <c r="GH28" s="127">
        <v>0</v>
      </c>
      <c r="GI28" s="127">
        <v>0</v>
      </c>
      <c r="GJ28" s="127">
        <f ca="1">OFFSET(GJ28,0,-1) * OFFSET(GJ28,10 - ROW(GJ28),0)</f>
        <v>0</v>
      </c>
      <c r="GK28" s="127">
        <v>0</v>
      </c>
      <c r="GL28" s="127">
        <v>0</v>
      </c>
      <c r="GM28" s="127">
        <v>0</v>
      </c>
      <c r="GN28" s="127">
        <f ca="1">OFFSET(GN28,0,-1) * OFFSET(GN28,10 - ROW(GN28),0)</f>
        <v>0</v>
      </c>
      <c r="GO28" s="127">
        <f t="shared" ca="1" si="17"/>
        <v>42307134</v>
      </c>
      <c r="GP28" s="127">
        <f t="shared" ca="1" si="18"/>
        <v>42307134</v>
      </c>
      <c r="GQ28" s="127">
        <v>0</v>
      </c>
      <c r="GR28" s="127">
        <f ca="1">OFFSET(GR28,0,-1) * OFFSET(GR28,10 - ROW(GR28),0)</f>
        <v>0</v>
      </c>
      <c r="GS28" s="127">
        <v>0</v>
      </c>
      <c r="GT28" s="127">
        <f ca="1">OFFSET(GT28,0,-1) * OFFSET(GT28,10 - ROW(GT28),0)</f>
        <v>0</v>
      </c>
      <c r="GU28" s="127">
        <v>0</v>
      </c>
      <c r="GV28" s="127">
        <f ca="1">OFFSET(GV28,0,-1) * OFFSET(GV28,10 - ROW(GV28),0)</f>
        <v>0</v>
      </c>
      <c r="GW28" s="127">
        <f t="shared" ca="1" si="28"/>
        <v>0</v>
      </c>
      <c r="GX28" s="117">
        <v>0</v>
      </c>
      <c r="GY28" s="127">
        <f ca="1">OFFSET(GY28,0,-1) * OFFSET(GY28,10 - ROW(GY28),0)</f>
        <v>0</v>
      </c>
      <c r="GZ28" s="127">
        <v>0</v>
      </c>
      <c r="HA28" s="127">
        <f ca="1">OFFSET(HA28,0,-1) * OFFSET(HA28,10 - ROW(HA28),0)</f>
        <v>0</v>
      </c>
      <c r="HB28" s="127">
        <v>0</v>
      </c>
      <c r="HC28" s="127">
        <f ca="1">OFFSET(HC28,0,-1) * OFFSET(HC28,10 - ROW(HC28),0)</f>
        <v>0</v>
      </c>
      <c r="HD28" s="127">
        <v>0</v>
      </c>
      <c r="HE28" s="127">
        <f ca="1">OFFSET(HE28,0,-1) * OFFSET(HE28,10 - ROW(HE28),0)</f>
        <v>0</v>
      </c>
      <c r="HF28" s="127">
        <v>0</v>
      </c>
      <c r="HG28" s="127">
        <f ca="1">OFFSET(HG28,0,-1) * OFFSET(HG28,10 - ROW(HG28),0)</f>
        <v>0</v>
      </c>
      <c r="HH28" s="127">
        <v>0</v>
      </c>
      <c r="HI28" s="127">
        <f ca="1">OFFSET(HI28,0,-1) * OFFSET(HI28,10 - ROW(HI28),0)</f>
        <v>0</v>
      </c>
      <c r="HJ28" s="127">
        <v>0</v>
      </c>
      <c r="HK28" s="127">
        <f ca="1">OFFSET(HK28,0,-1) * OFFSET(HK28,10 - ROW(HK28),0)</f>
        <v>0</v>
      </c>
      <c r="HL28" s="127">
        <v>0</v>
      </c>
      <c r="HM28" s="127">
        <f ca="1">OFFSET(HM28,0,-1) * OFFSET(HM28,10 - ROW(HM28),0)</f>
        <v>0</v>
      </c>
      <c r="HN28" s="127">
        <v>0</v>
      </c>
      <c r="HO28" s="127">
        <f ca="1">OFFSET(HO28,0,-1) * OFFSET(HO28,10 - ROW(HO28),0)</f>
        <v>0</v>
      </c>
      <c r="HP28" s="127">
        <f t="shared" ca="1" si="29"/>
        <v>0</v>
      </c>
      <c r="HQ28" s="127">
        <v>0</v>
      </c>
      <c r="HR28" s="127">
        <f ca="1">OFFSET(HR28,0,-1) * OFFSET(HR28,10 - ROW(HR28),0)</f>
        <v>0</v>
      </c>
      <c r="HS28" s="127">
        <v>0</v>
      </c>
      <c r="HT28" s="127">
        <v>0</v>
      </c>
      <c r="HU28" s="127">
        <v>0</v>
      </c>
      <c r="HV28" s="127">
        <f ca="1">OFFSET(HV28,0,-1) * OFFSET(HV28,10 - ROW(HV28),0)</f>
        <v>0</v>
      </c>
      <c r="HW28" s="127">
        <v>0</v>
      </c>
      <c r="HX28" s="127">
        <f ca="1">OFFSET(HX28,0,-1) * OFFSET(HX28,10 - ROW(HX28),0)</f>
        <v>0</v>
      </c>
      <c r="HY28" s="127">
        <v>0</v>
      </c>
      <c r="HZ28" s="127">
        <f ca="1">OFFSET(HZ28,0,-1) * OFFSET(HZ28,10 - ROW(HZ28),0)</f>
        <v>0</v>
      </c>
      <c r="IA28" s="127">
        <v>0</v>
      </c>
      <c r="IB28" s="127">
        <f ca="1">OFFSET(IB28,0,-1) * OFFSET(IB28,10 - ROW(IB28),0)</f>
        <v>0</v>
      </c>
      <c r="IC28" s="127">
        <v>0</v>
      </c>
      <c r="ID28" s="127">
        <f ca="1">OFFSET(ID28,0,-1) * OFFSET(ID28,10 - ROW(ID28),0)</f>
        <v>0</v>
      </c>
      <c r="IE28" s="127">
        <v>0</v>
      </c>
      <c r="IF28" s="127">
        <f ca="1">OFFSET(IF28,0,-1) * OFFSET(IF28,10 - ROW(IF28),0)</f>
        <v>0</v>
      </c>
      <c r="IG28" s="127">
        <v>0</v>
      </c>
      <c r="IH28" s="127">
        <f ca="1">OFFSET(IH28,0,-1) * OFFSET(IH28,10 - ROW(IH28),0)</f>
        <v>0</v>
      </c>
      <c r="II28" s="127">
        <f t="shared" ca="1" si="30"/>
        <v>0</v>
      </c>
      <c r="IJ28" s="127">
        <f t="shared" ca="1" si="31"/>
        <v>430108519</v>
      </c>
      <c r="IK28" s="127">
        <v>0</v>
      </c>
      <c r="IL28" s="127">
        <f ca="1">OFFSET(IL28,0,-1) * OFFSET(IL28,10 - ROW(IL28),0)</f>
        <v>0</v>
      </c>
      <c r="IM28" s="127">
        <v>2</v>
      </c>
      <c r="IN28" s="127">
        <f ca="1">OFFSET(IN28,0,-1) * OFFSET(IN28,10 - ROW(IN28),0)</f>
        <v>4333764</v>
      </c>
      <c r="IO28" s="127">
        <v>0</v>
      </c>
      <c r="IP28" s="127">
        <f ca="1">OFFSET(IP28,0,-1) * OFFSET(IP28,10 - ROW(IP28),0)</f>
        <v>0</v>
      </c>
      <c r="IQ28" s="127">
        <v>0</v>
      </c>
      <c r="IR28" s="127">
        <f ca="1">OFFSET(IR28,0,-1) * OFFSET(IR28,10 - ROW(IR28),0)</f>
        <v>0</v>
      </c>
      <c r="IS28" s="127">
        <v>3</v>
      </c>
      <c r="IT28" s="127">
        <f ca="1">OFFSET(IT28,0,-1) * OFFSET(IT28,10 - ROW(IT28),0)</f>
        <v>6949824</v>
      </c>
      <c r="IU28" s="127">
        <v>0</v>
      </c>
      <c r="IV28" s="127">
        <f ca="1">OFFSET(IV28,0,-1) * OFFSET(IV28,10 - ROW(IV28),0)</f>
        <v>0</v>
      </c>
      <c r="IW28" s="127">
        <v>0</v>
      </c>
      <c r="IX28" s="127">
        <f ca="1">OFFSET(IX28,0,-1) * OFFSET(IX28,10 - ROW(IX28),0)</f>
        <v>0</v>
      </c>
      <c r="IY28" s="127">
        <v>0</v>
      </c>
      <c r="IZ28" s="127">
        <f ca="1">OFFSET(IZ28,0,-1) * OFFSET(IZ28,10 - ROW(IZ28),0)</f>
        <v>0</v>
      </c>
      <c r="JA28" s="127">
        <v>0</v>
      </c>
      <c r="JB28" s="127">
        <f ca="1">OFFSET(JB28,0,-1) * OFFSET(JB28,10 - ROW(JB28),0)</f>
        <v>0</v>
      </c>
      <c r="JC28" s="127">
        <v>0</v>
      </c>
      <c r="JD28" s="127">
        <f ca="1">OFFSET(JD28,0,-1) * OFFSET(JD28,10 - ROW(JD28),0)</f>
        <v>0</v>
      </c>
      <c r="JE28" s="127">
        <v>0</v>
      </c>
      <c r="JF28" s="127">
        <f ca="1">OFFSET(JF28,0,-1) * OFFSET(JF28,10 - ROW(JF28),0)</f>
        <v>0</v>
      </c>
      <c r="JG28" s="127">
        <v>0</v>
      </c>
      <c r="JH28" s="127">
        <f ca="1">OFFSET(JH28,0,-1) * OFFSET(JH28,10 - ROW(JH28),0)</f>
        <v>0</v>
      </c>
      <c r="JI28" s="127">
        <v>0</v>
      </c>
      <c r="JJ28" s="127">
        <f ca="1">OFFSET(JJ28,0,-1) * OFFSET(JJ28,10 - ROW(JJ28),0)</f>
        <v>0</v>
      </c>
      <c r="JK28" s="127">
        <v>0</v>
      </c>
      <c r="JL28" s="127">
        <f ca="1">OFFSET(JL28,0,-1) * OFFSET(JL28,10 - ROW(JL28),0)</f>
        <v>0</v>
      </c>
      <c r="JM28" s="127"/>
      <c r="JN28" s="127">
        <f ca="1">OFFSET(JN28,0,-1) * OFFSET(JN28,10 - ROW(JN28),0)</f>
        <v>0</v>
      </c>
      <c r="JO28" s="127">
        <v>0</v>
      </c>
      <c r="JP28" s="127">
        <f ca="1">OFFSET(JP28,0,-1) * OFFSET(JP28,10 - ROW(JP28),0)</f>
        <v>0</v>
      </c>
      <c r="JQ28" s="127">
        <v>0</v>
      </c>
      <c r="JR28" s="127">
        <f ca="1">OFFSET(JR28,0,-1) * OFFSET(JR28,10 - ROW(JR28),0)</f>
        <v>0</v>
      </c>
      <c r="JS28" s="127">
        <v>1</v>
      </c>
      <c r="JT28" s="127">
        <f ca="1">OFFSET(JT28,0,-1) * OFFSET(JT28,10 - ROW(JT28),0)</f>
        <v>1567714</v>
      </c>
      <c r="JU28" s="93">
        <f t="shared" ca="1" si="151"/>
        <v>12851302</v>
      </c>
      <c r="JV28" s="127">
        <v>0</v>
      </c>
      <c r="JW28" s="127">
        <f ca="1">OFFSET(JW28,0,-1) * OFFSET(JW28,10 - ROW(JW28),0)</f>
        <v>0</v>
      </c>
      <c r="JX28" s="127">
        <v>0</v>
      </c>
      <c r="JY28" s="127">
        <f ca="1">OFFSET(JY28,0,-1) * OFFSET(JY28,10 - ROW(JY28),0)</f>
        <v>0</v>
      </c>
      <c r="JZ28" s="127">
        <v>0</v>
      </c>
      <c r="KA28" s="127">
        <f ca="1">OFFSET(KA28,0,-1) * OFFSET(KA28,10 - ROW(KA28),0)</f>
        <v>0</v>
      </c>
      <c r="KB28" s="127">
        <v>0</v>
      </c>
      <c r="KC28" s="127">
        <f ca="1">OFFSET(KC28,0,-1) * OFFSET(KC28,10 - ROW(KC28),0)</f>
        <v>0</v>
      </c>
      <c r="KD28" s="127">
        <v>6</v>
      </c>
      <c r="KE28" s="127">
        <f ca="1">OFFSET(KE28,0,-1) * OFFSET(KE28,10 - ROW(KE28),0)</f>
        <v>711864</v>
      </c>
      <c r="KF28" s="127">
        <v>0</v>
      </c>
      <c r="KG28" s="127">
        <f ca="1">OFFSET(KG28,0,-1) * OFFSET(KG28,10 - ROW(KG28),0)</f>
        <v>0</v>
      </c>
      <c r="KH28" s="127">
        <v>0</v>
      </c>
      <c r="KI28" s="127">
        <f ca="1">OFFSET(KI28,0,-1) * OFFSET(KI28,10 - ROW(KI28),0)</f>
        <v>0</v>
      </c>
      <c r="KJ28" s="127">
        <v>5</v>
      </c>
      <c r="KK28" s="127">
        <f ca="1">OFFSET(KK28,0,-1) * OFFSET(KK28,10 - ROW(KK28),0)</f>
        <v>646580</v>
      </c>
      <c r="KL28" s="127">
        <f t="shared" ca="1" si="152"/>
        <v>1358444</v>
      </c>
      <c r="KM28" s="127">
        <v>0</v>
      </c>
      <c r="KN28" s="127">
        <f ca="1">OFFSET(KN28,0,-1) * OFFSET(KN28,10 - ROW(KN28),0)</f>
        <v>0</v>
      </c>
      <c r="KO28" s="127">
        <v>0</v>
      </c>
      <c r="KP28" s="127">
        <f ca="1">OFFSET(KP28,0,-1) * OFFSET(KP28,10 - ROW(KP28),0)</f>
        <v>0</v>
      </c>
      <c r="KQ28" s="127">
        <v>0</v>
      </c>
      <c r="KR28" s="127">
        <f ca="1">OFFSET(KR28,0,-1) * OFFSET(KR28,10 - ROW(KR28),0)</f>
        <v>0</v>
      </c>
      <c r="KS28" s="127">
        <v>0</v>
      </c>
      <c r="KT28" s="127">
        <f ca="1">OFFSET(KT28,0,-1) * OFFSET(KT28,10 - ROW(KT28),0)</f>
        <v>0</v>
      </c>
      <c r="KU28" s="127">
        <v>0</v>
      </c>
      <c r="KV28" s="127">
        <f ca="1">OFFSET(KV28,0,-1) * OFFSET(KV28,10 - ROW(KV28),0)</f>
        <v>0</v>
      </c>
      <c r="KW28" s="127">
        <v>0</v>
      </c>
      <c r="KX28" s="127">
        <f ca="1">OFFSET(KX28,0,-1) * OFFSET(KX28,10 - ROW(KX28),0)</f>
        <v>0</v>
      </c>
      <c r="KY28" s="127">
        <v>0</v>
      </c>
      <c r="KZ28" s="127">
        <f ca="1">OFFSET(KZ28,0,-1) * OFFSET(KZ28,10 - ROW(KZ28),0)</f>
        <v>0</v>
      </c>
      <c r="LA28" s="127">
        <v>0</v>
      </c>
      <c r="LB28" s="127">
        <f ca="1">OFFSET(LB28,0,-1) * OFFSET(LB28,10 - ROW(LB28),0)</f>
        <v>0</v>
      </c>
      <c r="LC28" s="37">
        <f t="shared" ca="1" si="153"/>
        <v>0</v>
      </c>
      <c r="LD28" s="127"/>
      <c r="LE28" s="127">
        <f t="shared" ca="1" si="20"/>
        <v>444318265</v>
      </c>
      <c r="LF28" s="93">
        <f t="shared" si="154"/>
        <v>0</v>
      </c>
      <c r="LG28" s="127">
        <f t="shared" ca="1" si="136"/>
        <v>0</v>
      </c>
      <c r="LH28" s="93">
        <f t="shared" si="155"/>
        <v>206</v>
      </c>
      <c r="LI28" s="127">
        <f t="shared" ca="1" si="137"/>
        <v>4419936</v>
      </c>
      <c r="LJ28" s="93">
        <f t="shared" si="156"/>
        <v>11</v>
      </c>
      <c r="LK28" s="127">
        <f t="shared" ca="1" si="138"/>
        <v>4961</v>
      </c>
      <c r="LL28" s="93">
        <f t="shared" ref="LL28:LL34" ca="1" si="162">SUM(LG28,LI28,LK28)</f>
        <v>4424897</v>
      </c>
      <c r="LM28" s="93">
        <f t="shared" si="157"/>
        <v>206</v>
      </c>
      <c r="LN28" s="127">
        <f t="shared" ca="1" si="140"/>
        <v>212180</v>
      </c>
      <c r="LO28" s="93">
        <f t="shared" si="158"/>
        <v>11</v>
      </c>
      <c r="LP28" s="127">
        <f t="shared" ca="1" si="141"/>
        <v>814</v>
      </c>
      <c r="LQ28" s="93">
        <f t="shared" ca="1" si="159"/>
        <v>212994</v>
      </c>
      <c r="LR28" s="127">
        <f t="shared" si="142"/>
        <v>0</v>
      </c>
      <c r="LS28" s="127">
        <f t="shared" ca="1" si="143"/>
        <v>0</v>
      </c>
      <c r="LT28" s="127">
        <f t="shared" si="144"/>
        <v>6</v>
      </c>
      <c r="LU28" s="127">
        <f t="shared" ca="1" si="145"/>
        <v>17803.079999999998</v>
      </c>
      <c r="LV28" s="127">
        <f t="shared" si="146"/>
        <v>5</v>
      </c>
      <c r="LW28" s="127">
        <f t="shared" ca="1" si="147"/>
        <v>17299.2</v>
      </c>
      <c r="LX28" s="127">
        <v>806</v>
      </c>
      <c r="LY28" s="127">
        <f t="shared" ca="1" si="148"/>
        <v>1730562.5999999999</v>
      </c>
      <c r="LZ28" s="127">
        <v>1143</v>
      </c>
      <c r="MA28" s="127">
        <f t="shared" ca="1" si="148"/>
        <v>3391486.7399999998</v>
      </c>
      <c r="MB28" s="127">
        <v>294</v>
      </c>
      <c r="MC28" s="127">
        <f t="shared" ca="1" si="148"/>
        <v>1017192.9600000001</v>
      </c>
      <c r="MD28" s="93">
        <f t="shared" ca="1" si="160"/>
        <v>6174344.5799999991</v>
      </c>
      <c r="ME28" s="127"/>
      <c r="MF28" s="135">
        <f t="shared" ca="1" si="149"/>
        <v>455130500.57999998</v>
      </c>
      <c r="MI28" s="124">
        <f t="shared" ca="1" si="161"/>
        <v>455130500.57999998</v>
      </c>
      <c r="MK28" s="129"/>
    </row>
    <row r="29" spans="1:349" s="128" customFormat="1" ht="30">
      <c r="A29" s="126" t="s">
        <v>210</v>
      </c>
      <c r="B29" s="175" t="s">
        <v>1000</v>
      </c>
      <c r="C29" s="172">
        <v>951</v>
      </c>
      <c r="D29" s="127">
        <f t="shared" ref="D29:D34" ca="1" si="163">OFFSET(D29,0,-1) * OFFSET(D29,9 - ROW(D29),0)</f>
        <v>38967225</v>
      </c>
      <c r="E29" s="127">
        <v>394</v>
      </c>
      <c r="F29" s="127">
        <f t="shared" ref="F29:F34" ca="1" si="164">OFFSET(F29,0,-1) * OFFSET(F29,9 - ROW(F29),0)</f>
        <v>17141364</v>
      </c>
      <c r="G29" s="127">
        <v>37</v>
      </c>
      <c r="H29" s="127">
        <f t="shared" ref="H29:H34" ca="1" si="165">OFFSET(H29,0,-1) * OFFSET(H29,9 - ROW(H29),0)</f>
        <v>49362588</v>
      </c>
      <c r="I29" s="127">
        <v>1131</v>
      </c>
      <c r="J29" s="127">
        <f t="shared" ref="J29:J34" ca="1" si="166">OFFSET(J29,0,-1) * OFFSET(J29,9 - ROW(J29),0)</f>
        <v>58184295</v>
      </c>
      <c r="K29" s="127">
        <v>540</v>
      </c>
      <c r="L29" s="127">
        <f t="shared" ref="L29:L34" ca="1" si="167">OFFSET(L29,0,-1) * OFFSET(L29,9 - ROW(L29),0)</f>
        <v>29638980</v>
      </c>
      <c r="M29" s="127">
        <v>60</v>
      </c>
      <c r="N29" s="127">
        <f t="shared" ref="N29:N34" ca="1" si="168">OFFSET(N29,0,-1) * OFFSET(N29,9 - ROW(N29),0)</f>
        <v>100464540</v>
      </c>
      <c r="O29" s="127">
        <v>166</v>
      </c>
      <c r="P29" s="127">
        <f t="shared" ref="P29:P34" ca="1" si="169">OFFSET(P29,0,-1) * OFFSET(P29,9 - ROW(P29),0)</f>
        <v>9130830</v>
      </c>
      <c r="Q29" s="127">
        <v>104</v>
      </c>
      <c r="R29" s="127">
        <f t="shared" ref="R29:R34" ca="1" si="170">OFFSET(R29,0,-1) * OFFSET(R29,9 - ROW(R29),0)</f>
        <v>6110728</v>
      </c>
      <c r="S29" s="127">
        <v>15</v>
      </c>
      <c r="T29" s="127">
        <f t="shared" ref="T29:T34" ca="1" si="171">OFFSET(T29,0,-1) * OFFSET(T29,9 - ROW(T29),0)</f>
        <v>26851590</v>
      </c>
      <c r="U29" s="127">
        <v>300</v>
      </c>
      <c r="V29" s="127">
        <f t="shared" ref="V29:V34" ca="1" si="172">OFFSET(V29,0,-1) * OFFSET(V29,9 - ROW(V29),0)</f>
        <v>4188300</v>
      </c>
      <c r="W29" s="127">
        <v>0</v>
      </c>
      <c r="X29" s="127">
        <f t="shared" ref="X29:X34" ca="1" si="173">OFFSET(X29,0,-1) * OFFSET(X29,9 - ROW(X29),0)</f>
        <v>0</v>
      </c>
      <c r="Y29" s="127">
        <v>50</v>
      </c>
      <c r="Z29" s="127">
        <f t="shared" ref="Z29:Z34" ca="1" si="174">OFFSET(Z29,0,-1) * OFFSET(Z29,9 - ROW(Z29),0)</f>
        <v>698050</v>
      </c>
      <c r="AA29" s="127">
        <v>40</v>
      </c>
      <c r="AB29" s="127">
        <f t="shared" ref="AB29:AX34" ca="1" si="175">OFFSET(AB29,0,-1) * OFFSET(AB29,9 - ROW(AB29),0)</f>
        <v>558440</v>
      </c>
      <c r="AC29" s="127">
        <v>8</v>
      </c>
      <c r="AD29" s="127">
        <f t="shared" ca="1" si="175"/>
        <v>3629712</v>
      </c>
      <c r="AE29" s="127">
        <v>0</v>
      </c>
      <c r="AF29" s="127">
        <f t="shared" ca="1" si="175"/>
        <v>0</v>
      </c>
      <c r="AG29" s="127">
        <v>800</v>
      </c>
      <c r="AH29" s="127">
        <f t="shared" ca="1" si="175"/>
        <v>931200</v>
      </c>
      <c r="AI29" s="127">
        <v>208</v>
      </c>
      <c r="AJ29" s="127">
        <f t="shared" ca="1" si="175"/>
        <v>263328</v>
      </c>
      <c r="AK29" s="127">
        <v>4</v>
      </c>
      <c r="AL29" s="127">
        <f t="shared" ca="1" si="175"/>
        <v>151360</v>
      </c>
      <c r="AM29" s="127">
        <v>924</v>
      </c>
      <c r="AN29" s="127">
        <f t="shared" ca="1" si="175"/>
        <v>4388076</v>
      </c>
      <c r="AO29" s="127">
        <v>270</v>
      </c>
      <c r="AP29" s="127">
        <f t="shared" ca="1" si="175"/>
        <v>1393740</v>
      </c>
      <c r="AQ29" s="127">
        <v>2</v>
      </c>
      <c r="AR29" s="127">
        <f t="shared" ca="1" si="175"/>
        <v>308706</v>
      </c>
      <c r="AS29" s="127">
        <v>120</v>
      </c>
      <c r="AT29" s="127">
        <f t="shared" ca="1" si="175"/>
        <v>1138920</v>
      </c>
      <c r="AU29" s="127">
        <v>54</v>
      </c>
      <c r="AV29" s="127">
        <f t="shared" ca="1" si="175"/>
        <v>557064</v>
      </c>
      <c r="AW29" s="127">
        <v>0</v>
      </c>
      <c r="AX29" s="127">
        <f t="shared" ca="1" si="175"/>
        <v>0</v>
      </c>
      <c r="AY29" s="127">
        <f t="shared" ca="1" si="23"/>
        <v>354059036</v>
      </c>
      <c r="AZ29" s="127">
        <v>0</v>
      </c>
      <c r="BA29" s="127">
        <f t="shared" ref="BA29:BA34" ca="1" si="176">OFFSET(BA29,0,-1) * OFFSET(BA29,9 - ROW(BA29),0)</f>
        <v>0</v>
      </c>
      <c r="BB29" s="127">
        <v>0</v>
      </c>
      <c r="BC29" s="127">
        <f t="shared" ref="BC29:BC34" ca="1" si="177">OFFSET(BC29,0,-1) * OFFSET(BC29,9 - ROW(BC29),0)</f>
        <v>0</v>
      </c>
      <c r="BD29" s="127">
        <v>0</v>
      </c>
      <c r="BE29" s="127">
        <f t="shared" ref="BE29:BE34" ca="1" si="178">OFFSET(BE29,0,-1) * OFFSET(BE29,9 - ROW(BE29),0)</f>
        <v>0</v>
      </c>
      <c r="BF29" s="127">
        <v>56</v>
      </c>
      <c r="BG29" s="127">
        <f t="shared" ref="BG29:BG34" ca="1" si="179">OFFSET(BG29,0,-1) * OFFSET(BG29,9 - ROW(BG29),0)</f>
        <v>3462928</v>
      </c>
      <c r="BH29" s="127">
        <v>23</v>
      </c>
      <c r="BI29" s="127">
        <f t="shared" ref="BI29:BI34" ca="1" si="180">OFFSET(BI29,0,-1) * OFFSET(BI29,9 - ROW(BI29),0)</f>
        <v>1513308</v>
      </c>
      <c r="BJ29" s="127">
        <v>2</v>
      </c>
      <c r="BK29" s="127">
        <f t="shared" ref="BK29:BK34" ca="1" si="181">OFFSET(BK29,0,-1) * OFFSET(BK29,9 - ROW(BK29),0)</f>
        <v>4025064</v>
      </c>
      <c r="BL29" s="127">
        <v>0</v>
      </c>
      <c r="BM29" s="127">
        <f t="shared" ref="BM29:BM34" ca="1" si="182">OFFSET(BM29,0,-1) * OFFSET(BM29,9 - ROW(BM29),0)</f>
        <v>0</v>
      </c>
      <c r="BN29" s="127">
        <v>0</v>
      </c>
      <c r="BO29" s="127">
        <f t="shared" ref="BO29:BO34" ca="1" si="183">OFFSET(BO29,0,-1) * OFFSET(BO29,9 - ROW(BO29),0)</f>
        <v>0</v>
      </c>
      <c r="BP29" s="127">
        <v>4</v>
      </c>
      <c r="BQ29" s="127">
        <f t="shared" ref="BQ29:BQ34" ca="1" si="184">OFFSET(BQ29,0,-1) * OFFSET(BQ29,9 - ROW(BQ29),0)</f>
        <v>8582336</v>
      </c>
      <c r="BR29" s="127">
        <v>0</v>
      </c>
      <c r="BS29" s="127">
        <f t="shared" ref="BS29:BS34" ca="1" si="185">OFFSET(BS29,0,-1) * OFFSET(BS29,9 - ROW(BS29),0)</f>
        <v>0</v>
      </c>
      <c r="BT29" s="127">
        <v>0</v>
      </c>
      <c r="BU29" s="127">
        <v>0</v>
      </c>
      <c r="BV29" s="127">
        <v>0</v>
      </c>
      <c r="BW29" s="127">
        <f t="shared" ref="BW29:BW34" ca="1" si="186">OFFSET(BW29,0,-1) * OFFSET(BW29,9 - ROW(BW29),0)</f>
        <v>0</v>
      </c>
      <c r="BX29" s="127">
        <v>75</v>
      </c>
      <c r="BY29" s="127">
        <f t="shared" ref="BY29:BY34" ca="1" si="187">OFFSET(BY29,0,-1) * OFFSET(BY29,9 - ROW(BY29),0)</f>
        <v>1204125</v>
      </c>
      <c r="BZ29" s="127">
        <v>0</v>
      </c>
      <c r="CA29" s="127">
        <f t="shared" ref="CA29:CA34" ca="1" si="188">OFFSET(CA29,0,-1) * OFFSET(CA29,9 - ROW(CA29),0)</f>
        <v>0</v>
      </c>
      <c r="CB29" s="127">
        <v>0</v>
      </c>
      <c r="CC29" s="127">
        <f t="shared" ref="CC29:CC34" ca="1" si="189">OFFSET(CC29,0,-1) * OFFSET(CC29,9 - ROW(CC29),0)</f>
        <v>0</v>
      </c>
      <c r="CD29" s="127">
        <v>0</v>
      </c>
      <c r="CE29" s="127">
        <v>0</v>
      </c>
      <c r="CF29" s="127">
        <v>0</v>
      </c>
      <c r="CG29" s="127">
        <v>0</v>
      </c>
      <c r="CH29" s="127">
        <v>0</v>
      </c>
      <c r="CI29" s="127">
        <f t="shared" ref="CI29:CI34" ca="1" si="190">OFFSET(CI29,0,-1) * OFFSET(CI29,9 - ROW(CI29),0)</f>
        <v>0</v>
      </c>
      <c r="CJ29" s="127">
        <v>0</v>
      </c>
      <c r="CK29" s="127">
        <v>0</v>
      </c>
      <c r="CL29" s="127">
        <v>0</v>
      </c>
      <c r="CM29" s="127">
        <f t="shared" ref="CM29:CM34" ca="1" si="191">OFFSET(CM29,0,-1) * OFFSET(CM29,9 - ROW(CM29),0)</f>
        <v>0</v>
      </c>
      <c r="CN29" s="127">
        <v>75</v>
      </c>
      <c r="CO29" s="127">
        <f t="shared" ref="CO29:CO34" ca="1" si="192">OFFSET(CO29,0,-1) * OFFSET(CO29,9 - ROW(CO29),0)</f>
        <v>409650</v>
      </c>
      <c r="CP29" s="127">
        <v>0</v>
      </c>
      <c r="CQ29" s="127">
        <f t="shared" ref="CQ29:CQ34" ca="1" si="193">OFFSET(CQ29,0,-1) * OFFSET(CQ29,9 - ROW(CQ29),0)</f>
        <v>0</v>
      </c>
      <c r="CR29" s="127">
        <v>0</v>
      </c>
      <c r="CS29" s="127">
        <f t="shared" ref="CS29:CS34" ca="1" si="194">OFFSET(CS29,0,-1) * OFFSET(CS29,9 - ROW(CS29),0)</f>
        <v>0</v>
      </c>
      <c r="CT29" s="127">
        <v>0</v>
      </c>
      <c r="CU29" s="127">
        <f t="shared" ref="CU29:CU34" ca="1" si="195">OFFSET(CU29,0,-1) * OFFSET(CU29,9 - ROW(CU29),0)</f>
        <v>0</v>
      </c>
      <c r="CV29" s="127">
        <v>0</v>
      </c>
      <c r="CW29" s="127">
        <f t="shared" ref="CW29:CW34" ca="1" si="196">OFFSET(CW29,0,-1) * OFFSET(CW29,9 - ROW(CW29),0)</f>
        <v>0</v>
      </c>
      <c r="CX29" s="127">
        <v>0</v>
      </c>
      <c r="CY29" s="127">
        <f t="shared" ref="CY29:DB34" ca="1" si="197">OFFSET(CY29,0,-1) * OFFSET(CY29,9 - ROW(CY29),0)</f>
        <v>0</v>
      </c>
      <c r="CZ29" s="127">
        <f t="shared" ca="1" si="24"/>
        <v>19197411</v>
      </c>
      <c r="DA29" s="117">
        <v>0</v>
      </c>
      <c r="DB29" s="127">
        <f t="shared" ca="1" si="197"/>
        <v>0</v>
      </c>
      <c r="DC29" s="118">
        <v>0</v>
      </c>
      <c r="DD29" s="118">
        <v>0</v>
      </c>
      <c r="DE29" s="117">
        <v>0</v>
      </c>
      <c r="DF29" s="118">
        <v>0</v>
      </c>
      <c r="DG29" s="117">
        <v>0</v>
      </c>
      <c r="DH29" s="127">
        <f t="shared" ref="DH29:DH34" ca="1" si="198">OFFSET(DH29,0,-1) * OFFSET(DH29,9 - ROW(DH29),0)</f>
        <v>0</v>
      </c>
      <c r="DI29" s="118">
        <v>0</v>
      </c>
      <c r="DJ29" s="127">
        <f t="shared" ref="DJ29:DJ34" ca="1" si="199">OFFSET(DJ29,0,-1) * OFFSET(DJ29,9 - ROW(DJ29),0)</f>
        <v>0</v>
      </c>
      <c r="DK29" s="117">
        <v>0</v>
      </c>
      <c r="DL29" s="118">
        <v>0</v>
      </c>
      <c r="DM29" s="117">
        <v>0</v>
      </c>
      <c r="DN29" s="118">
        <v>0</v>
      </c>
      <c r="DO29" s="118">
        <v>0</v>
      </c>
      <c r="DP29" s="118">
        <v>0</v>
      </c>
      <c r="DQ29" s="117">
        <v>0</v>
      </c>
      <c r="DR29" s="119">
        <v>0</v>
      </c>
      <c r="DS29" s="117">
        <v>0</v>
      </c>
      <c r="DT29" s="127">
        <f t="shared" ref="DT29:DT34" ca="1" si="200">OFFSET(DT29,0,-1) * OFFSET(DT29,9 - ROW(DT29),0)</f>
        <v>0</v>
      </c>
      <c r="DU29" s="118">
        <v>0</v>
      </c>
      <c r="DV29" s="118">
        <v>0</v>
      </c>
      <c r="DW29" s="117">
        <v>0</v>
      </c>
      <c r="DX29" s="118">
        <v>0</v>
      </c>
      <c r="DY29" s="117">
        <v>0</v>
      </c>
      <c r="DZ29" s="127">
        <f t="shared" ref="DZ29:DZ34" ca="1" si="201">OFFSET(DZ29,0,-1) * OFFSET(DZ29,9 - ROW(DZ29),0)</f>
        <v>0</v>
      </c>
      <c r="EA29" s="118">
        <v>0</v>
      </c>
      <c r="EB29" s="118">
        <v>0</v>
      </c>
      <c r="EC29" s="117">
        <v>0</v>
      </c>
      <c r="ED29" s="127">
        <f t="shared" ref="ED29:ED34" ca="1" si="202">OFFSET(ED29,0,-1) * OFFSET(ED29,9 - ROW(ED29),0)</f>
        <v>0</v>
      </c>
      <c r="EE29" s="127">
        <f t="shared" ca="1" si="26"/>
        <v>0</v>
      </c>
      <c r="EF29" s="127">
        <v>0</v>
      </c>
      <c r="EG29" s="127">
        <f t="shared" ref="EG29:EG34" ca="1" si="203">OFFSET(EG29,0,-1) * OFFSET(EG29,9 - ROW(EG29),0)</f>
        <v>0</v>
      </c>
      <c r="EH29" s="127">
        <v>0</v>
      </c>
      <c r="EI29" s="127">
        <v>0</v>
      </c>
      <c r="EJ29" s="127">
        <v>0</v>
      </c>
      <c r="EK29" s="127">
        <v>0</v>
      </c>
      <c r="EL29" s="127">
        <v>2</v>
      </c>
      <c r="EM29" s="127">
        <f t="shared" ref="EM29:EM34" ca="1" si="204">OFFSET(EM29,0,-1) * OFFSET(EM29,9 - ROW(EM29),0)</f>
        <v>356174</v>
      </c>
      <c r="EN29" s="127">
        <v>0</v>
      </c>
      <c r="EO29" s="127">
        <v>0</v>
      </c>
      <c r="EP29" s="127">
        <v>0</v>
      </c>
      <c r="EQ29" s="127">
        <v>0</v>
      </c>
      <c r="ER29" s="127">
        <v>0</v>
      </c>
      <c r="ES29" s="127">
        <v>0</v>
      </c>
      <c r="ET29" s="127">
        <v>0</v>
      </c>
      <c r="EU29" s="127">
        <v>0</v>
      </c>
      <c r="EV29" s="127">
        <v>0</v>
      </c>
      <c r="EW29" s="127">
        <v>0</v>
      </c>
      <c r="EX29" s="127">
        <v>0</v>
      </c>
      <c r="EY29" s="127">
        <f t="shared" ref="EY29:EY34" ca="1" si="205">OFFSET(EY29,0,-1) * OFFSET(EY29,9 - ROW(EY29),0)</f>
        <v>0</v>
      </c>
      <c r="EZ29" s="127">
        <v>0</v>
      </c>
      <c r="FA29" s="127">
        <v>0</v>
      </c>
      <c r="FB29" s="127">
        <v>0</v>
      </c>
      <c r="FC29" s="127">
        <v>0</v>
      </c>
      <c r="FD29" s="127">
        <v>0</v>
      </c>
      <c r="FE29" s="127">
        <f t="shared" ref="FE29:FE34" ca="1" si="206">OFFSET(FE29,0,-1) * OFFSET(FE29,9 - ROW(FE29),0)</f>
        <v>0</v>
      </c>
      <c r="FF29" s="127">
        <v>0</v>
      </c>
      <c r="FG29" s="127">
        <v>0</v>
      </c>
      <c r="FH29" s="127">
        <v>0</v>
      </c>
      <c r="FI29" s="127">
        <f t="shared" ref="FI29:FI34" ca="1" si="207">OFFSET(FI29,0,-1) * OFFSET(FI29,9 - ROW(FI29),0)</f>
        <v>0</v>
      </c>
      <c r="FJ29" s="93">
        <f t="shared" ca="1" si="150"/>
        <v>356174</v>
      </c>
      <c r="FK29" s="127">
        <v>47</v>
      </c>
      <c r="FL29" s="127">
        <f t="shared" ref="FL29:FL34" ca="1" si="208">OFFSET(FL29,0,-1) * OFFSET(FL29,9 - ROW(FL29),0)</f>
        <v>4814539</v>
      </c>
      <c r="FM29" s="127">
        <v>4</v>
      </c>
      <c r="FN29" s="127">
        <f t="shared" ref="FN29:FN34" ca="1" si="209">OFFSET(FN29,0,-1) * OFFSET(FN29,9 - ROW(FN29),0)</f>
        <v>409748</v>
      </c>
      <c r="FO29" s="127">
        <v>0</v>
      </c>
      <c r="FP29" s="127">
        <f t="shared" ref="FP29:FP34" ca="1" si="210">OFFSET(FP29,0,-1) * OFFSET(FP29,9 - ROW(FP29),0)</f>
        <v>0</v>
      </c>
      <c r="FQ29" s="127">
        <v>29</v>
      </c>
      <c r="FR29" s="127">
        <f t="shared" ref="FR29:FR34" ca="1" si="211">OFFSET(FR29,0,-1) * OFFSET(FR29,9 - ROW(FR29),0)</f>
        <v>3729777</v>
      </c>
      <c r="FS29" s="127">
        <v>3</v>
      </c>
      <c r="FT29" s="127">
        <f t="shared" ref="FT29:FT34" ca="1" si="212">OFFSET(FT29,0,-1) * OFFSET(FT29,9 - ROW(FT29),0)</f>
        <v>385839</v>
      </c>
      <c r="FU29" s="127">
        <v>4</v>
      </c>
      <c r="FV29" s="127">
        <f t="shared" ref="FV29:FV34" ca="1" si="213">OFFSET(FV29,0,-1) * OFFSET(FV29,9 - ROW(FV29),0)</f>
        <v>8460848</v>
      </c>
      <c r="FW29" s="127">
        <v>0</v>
      </c>
      <c r="FX29" s="127">
        <f t="shared" ref="FX29:FX34" ca="1" si="214">OFFSET(FX29,0,-1) * OFFSET(FX29,9 - ROW(FX29),0)</f>
        <v>0</v>
      </c>
      <c r="FY29" s="127">
        <v>0</v>
      </c>
      <c r="FZ29" s="127">
        <v>0</v>
      </c>
      <c r="GA29" s="127">
        <v>0</v>
      </c>
      <c r="GB29" s="127">
        <f t="shared" ref="GB29:GB34" ca="1" si="215">OFFSET(GB29,0,-1) * OFFSET(GB29,9 - ROW(GB29),0)</f>
        <v>0</v>
      </c>
      <c r="GC29" s="127">
        <v>0</v>
      </c>
      <c r="GD29" s="127">
        <f t="shared" ref="GD29:GD34" ca="1" si="216">OFFSET(GD29,0,-1) * OFFSET(GD29,9 - ROW(GD29),0)</f>
        <v>0</v>
      </c>
      <c r="GE29" s="127">
        <v>0</v>
      </c>
      <c r="GF29" s="127">
        <v>0</v>
      </c>
      <c r="GG29" s="127">
        <v>0</v>
      </c>
      <c r="GH29" s="127">
        <v>0</v>
      </c>
      <c r="GI29" s="127">
        <v>0</v>
      </c>
      <c r="GJ29" s="127">
        <f t="shared" ref="GJ29:GJ34" ca="1" si="217">OFFSET(GJ29,0,-1) * OFFSET(GJ29,9 - ROW(GJ29),0)</f>
        <v>0</v>
      </c>
      <c r="GK29" s="127">
        <v>0</v>
      </c>
      <c r="GL29" s="127">
        <v>0</v>
      </c>
      <c r="GM29" s="127">
        <v>0</v>
      </c>
      <c r="GN29" s="127">
        <f t="shared" ref="GN29:GN34" ca="1" si="218">OFFSET(GN29,0,-1) * OFFSET(GN29,9 - ROW(GN29),0)</f>
        <v>0</v>
      </c>
      <c r="GO29" s="127">
        <f t="shared" ca="1" si="17"/>
        <v>17800751</v>
      </c>
      <c r="GP29" s="127">
        <f t="shared" ca="1" si="18"/>
        <v>18156925</v>
      </c>
      <c r="GQ29" s="127">
        <v>0</v>
      </c>
      <c r="GR29" s="127">
        <f t="shared" ref="GR29:GR34" ca="1" si="219">OFFSET(GR29,0,-1) * OFFSET(GR29,9 - ROW(GR29),0)</f>
        <v>0</v>
      </c>
      <c r="GS29" s="127">
        <v>0</v>
      </c>
      <c r="GT29" s="127">
        <f t="shared" ref="GT29:GT34" ca="1" si="220">OFFSET(GT29,0,-1) * OFFSET(GT29,9 - ROW(GT29),0)</f>
        <v>0</v>
      </c>
      <c r="GU29" s="127">
        <v>0</v>
      </c>
      <c r="GV29" s="127">
        <f t="shared" ref="GV29:GV34" ca="1" si="221">OFFSET(GV29,0,-1) * OFFSET(GV29,9 - ROW(GV29),0)</f>
        <v>0</v>
      </c>
      <c r="GW29" s="127">
        <f t="shared" ca="1" si="28"/>
        <v>0</v>
      </c>
      <c r="GX29" s="117">
        <v>0</v>
      </c>
      <c r="GY29" s="127">
        <f t="shared" ref="GY29:GY34" ca="1" si="222">OFFSET(GY29,0,-1) * OFFSET(GY29,9 - ROW(GY29),0)</f>
        <v>0</v>
      </c>
      <c r="GZ29" s="127">
        <v>0</v>
      </c>
      <c r="HA29" s="127">
        <f t="shared" ref="HA29:HA34" ca="1" si="223">OFFSET(HA29,0,-1) * OFFSET(HA29,9 - ROW(HA29),0)</f>
        <v>0</v>
      </c>
      <c r="HB29" s="127">
        <v>0</v>
      </c>
      <c r="HC29" s="127">
        <f t="shared" ref="HC29:HC34" ca="1" si="224">OFFSET(HC29,0,-1) * OFFSET(HC29,9 - ROW(HC29),0)</f>
        <v>0</v>
      </c>
      <c r="HD29" s="127">
        <v>0</v>
      </c>
      <c r="HE29" s="127">
        <f t="shared" ref="HE29:HE34" ca="1" si="225">OFFSET(HE29,0,-1) * OFFSET(HE29,9 - ROW(HE29),0)</f>
        <v>0</v>
      </c>
      <c r="HF29" s="127">
        <v>0</v>
      </c>
      <c r="HG29" s="127">
        <f t="shared" ref="HG29:HG34" ca="1" si="226">OFFSET(HG29,0,-1) * OFFSET(HG29,9 - ROW(HG29),0)</f>
        <v>0</v>
      </c>
      <c r="HH29" s="127">
        <v>1</v>
      </c>
      <c r="HI29" s="127">
        <f t="shared" ref="HI29:HI34" ca="1" si="227">OFFSET(HI29,0,-1) * OFFSET(HI29,9 - ROW(HI29),0)</f>
        <v>92093</v>
      </c>
      <c r="HJ29" s="127">
        <v>0</v>
      </c>
      <c r="HK29" s="127">
        <f t="shared" ref="HK29:HK34" ca="1" si="228">OFFSET(HK29,0,-1) * OFFSET(HK29,9 - ROW(HK29),0)</f>
        <v>0</v>
      </c>
      <c r="HL29" s="127">
        <v>0</v>
      </c>
      <c r="HM29" s="127">
        <f t="shared" ref="HM29:HO34" ca="1" si="229">OFFSET(HM29,0,-1) * OFFSET(HM29,9 - ROW(HM29),0)</f>
        <v>0</v>
      </c>
      <c r="HN29" s="127">
        <v>0</v>
      </c>
      <c r="HO29" s="127">
        <f t="shared" ca="1" si="229"/>
        <v>0</v>
      </c>
      <c r="HP29" s="127">
        <f t="shared" ca="1" si="29"/>
        <v>92093</v>
      </c>
      <c r="HQ29" s="127">
        <v>1</v>
      </c>
      <c r="HR29" s="127">
        <f t="shared" ref="HR29:HR34" ca="1" si="230">OFFSET(HR29,0,-1) * OFFSET(HR29,9 - ROW(HR29),0)</f>
        <v>1920</v>
      </c>
      <c r="HS29" s="127">
        <v>0</v>
      </c>
      <c r="HT29" s="127">
        <v>0</v>
      </c>
      <c r="HU29" s="127">
        <v>1</v>
      </c>
      <c r="HV29" s="127">
        <f t="shared" ref="HV29:HV34" ca="1" si="231">OFFSET(HV29,0,-1) * OFFSET(HV29,9 - ROW(HV29),0)</f>
        <v>2400</v>
      </c>
      <c r="HW29" s="127">
        <v>0</v>
      </c>
      <c r="HX29" s="127">
        <f t="shared" ref="HX29:HX34" ca="1" si="232">OFFSET(HX29,0,-1) * OFFSET(HX29,9 - ROW(HX29),0)</f>
        <v>0</v>
      </c>
      <c r="HY29" s="127">
        <v>1</v>
      </c>
      <c r="HZ29" s="127">
        <f t="shared" ref="HZ29:HZ34" ca="1" si="233">OFFSET(HZ29,0,-1) * OFFSET(HZ29,9 - ROW(HZ29),0)</f>
        <v>2967</v>
      </c>
      <c r="IA29" s="127">
        <v>0</v>
      </c>
      <c r="IB29" s="127">
        <f t="shared" ref="IB29:IB34" ca="1" si="234">OFFSET(IB29,0,-1) * OFFSET(IB29,9 - ROW(IB29),0)</f>
        <v>0</v>
      </c>
      <c r="IC29" s="127">
        <v>0</v>
      </c>
      <c r="ID29" s="127">
        <f t="shared" ref="ID29:ID34" ca="1" si="235">OFFSET(ID29,0,-1) * OFFSET(ID29,9 - ROW(ID29),0)</f>
        <v>0</v>
      </c>
      <c r="IE29" s="127">
        <v>0</v>
      </c>
      <c r="IF29" s="127">
        <f t="shared" ref="IF29:IF34" ca="1" si="236">OFFSET(IF29,0,-1) * OFFSET(IF29,9 - ROW(IF29),0)</f>
        <v>0</v>
      </c>
      <c r="IG29" s="127">
        <v>0</v>
      </c>
      <c r="IH29" s="127">
        <f t="shared" ref="IH29:IH34" ca="1" si="237">OFFSET(IH29,0,-1) * OFFSET(IH29,9 - ROW(IH29),0)</f>
        <v>0</v>
      </c>
      <c r="II29" s="127">
        <f t="shared" ca="1" si="30"/>
        <v>7287</v>
      </c>
      <c r="IJ29" s="127">
        <f t="shared" ca="1" si="31"/>
        <v>391512752</v>
      </c>
      <c r="IK29" s="127">
        <v>8</v>
      </c>
      <c r="IL29" s="127">
        <f t="shared" ref="IL29:IL34" ca="1" si="238">OFFSET(IL29,0,-1) * OFFSET(IL29,9 - ROW(IL29),0)</f>
        <v>411560</v>
      </c>
      <c r="IM29" s="127">
        <v>0</v>
      </c>
      <c r="IN29" s="127">
        <f t="shared" ref="IN29:IN34" ca="1" si="239">OFFSET(IN29,0,-1) * OFFSET(IN29,9 - ROW(IN29),0)</f>
        <v>0</v>
      </c>
      <c r="IO29" s="127">
        <v>9</v>
      </c>
      <c r="IP29" s="127">
        <f t="shared" ref="IP29:IP34" ca="1" si="240">OFFSET(IP29,0,-1) * OFFSET(IP29,9 - ROW(IP29),0)</f>
        <v>495045</v>
      </c>
      <c r="IQ29" s="127">
        <v>0</v>
      </c>
      <c r="IR29" s="127">
        <f t="shared" ref="IR29:IR34" ca="1" si="241">OFFSET(IR29,0,-1) * OFFSET(IR29,9 - ROW(IR29),0)</f>
        <v>0</v>
      </c>
      <c r="IS29" s="127">
        <v>0</v>
      </c>
      <c r="IT29" s="127">
        <f t="shared" ref="IT29:IT34" ca="1" si="242">OFFSET(IT29,0,-1) * OFFSET(IT29,9 - ROW(IT29),0)</f>
        <v>0</v>
      </c>
      <c r="IU29" s="127">
        <v>0</v>
      </c>
      <c r="IV29" s="127">
        <f t="shared" ref="IV29:IV34" ca="1" si="243">OFFSET(IV29,0,-1) * OFFSET(IV29,9 - ROW(IV29),0)</f>
        <v>0</v>
      </c>
      <c r="IW29" s="127">
        <v>0</v>
      </c>
      <c r="IX29" s="127">
        <f t="shared" ref="IX29:IX34" ca="1" si="244">OFFSET(IX29,0,-1) * OFFSET(IX29,9 - ROW(IX29),0)</f>
        <v>0</v>
      </c>
      <c r="IY29" s="127">
        <v>2</v>
      </c>
      <c r="IZ29" s="127">
        <f t="shared" ref="IZ29:IZ34" ca="1" si="245">OFFSET(IZ29,0,-1) * OFFSET(IZ29,9 - ROW(IZ29),0)</f>
        <v>65196</v>
      </c>
      <c r="JA29" s="127">
        <v>3</v>
      </c>
      <c r="JB29" s="127">
        <f t="shared" ref="JB29:JB34" ca="1" si="246">OFFSET(JB29,0,-1) * OFFSET(JB29,9 - ROW(JB29),0)</f>
        <v>105387</v>
      </c>
      <c r="JC29" s="127">
        <v>0</v>
      </c>
      <c r="JD29" s="127">
        <f t="shared" ref="JD29:JD34" ca="1" si="247">OFFSET(JD29,0,-1) * OFFSET(JD29,9 - ROW(JD29),0)</f>
        <v>0</v>
      </c>
      <c r="JE29" s="127">
        <v>5</v>
      </c>
      <c r="JF29" s="127">
        <f t="shared" ref="JF29:JF34" ca="1" si="248">OFFSET(JF29,0,-1) * OFFSET(JF29,9 - ROW(JF29),0)</f>
        <v>151475</v>
      </c>
      <c r="JG29" s="127">
        <v>16</v>
      </c>
      <c r="JH29" s="127">
        <f t="shared" ref="JH29:JH34" ca="1" si="249">OFFSET(JH29,0,-1) * OFFSET(JH29,9 - ROW(JH29),0)</f>
        <v>522016</v>
      </c>
      <c r="JI29" s="127">
        <v>0</v>
      </c>
      <c r="JJ29" s="127">
        <f t="shared" ref="JJ29:JJ34" ca="1" si="250">OFFSET(JJ29,0,-1) * OFFSET(JJ29,9 - ROW(JJ29),0)</f>
        <v>0</v>
      </c>
      <c r="JK29" s="127">
        <v>0</v>
      </c>
      <c r="JL29" s="127">
        <f t="shared" ref="JL29:JT34" ca="1" si="251">OFFSET(JL29,0,-1) * OFFSET(JL29,9 - ROW(JL29),0)</f>
        <v>0</v>
      </c>
      <c r="JM29" s="127"/>
      <c r="JN29" s="127">
        <f t="shared" ca="1" si="251"/>
        <v>0</v>
      </c>
      <c r="JO29" s="127">
        <v>0</v>
      </c>
      <c r="JP29" s="127">
        <f t="shared" ca="1" si="251"/>
        <v>0</v>
      </c>
      <c r="JQ29" s="127">
        <v>0</v>
      </c>
      <c r="JR29" s="127">
        <f t="shared" ca="1" si="251"/>
        <v>0</v>
      </c>
      <c r="JS29" s="127">
        <v>0</v>
      </c>
      <c r="JT29" s="127">
        <f t="shared" ca="1" si="251"/>
        <v>0</v>
      </c>
      <c r="JU29" s="93">
        <f t="shared" ca="1" si="151"/>
        <v>1750679</v>
      </c>
      <c r="JV29" s="127">
        <v>0</v>
      </c>
      <c r="JW29" s="127">
        <f t="shared" ref="JW29:JY34" ca="1" si="252">OFFSET(JW29,0,-1) * OFFSET(JW29,9 - ROW(JW29),0)</f>
        <v>0</v>
      </c>
      <c r="JX29" s="127">
        <v>0</v>
      </c>
      <c r="JY29" s="127">
        <f t="shared" ca="1" si="252"/>
        <v>0</v>
      </c>
      <c r="JZ29" s="127">
        <v>3</v>
      </c>
      <c r="KA29" s="127">
        <f t="shared" ref="KA29:KA34" ca="1" si="253">OFFSET(KA29,0,-1) * OFFSET(KA29,9 - ROW(KA29),0)</f>
        <v>123219</v>
      </c>
      <c r="KB29" s="127">
        <v>4</v>
      </c>
      <c r="KC29" s="127">
        <f t="shared" ref="KC29:KC34" ca="1" si="254">OFFSET(KC29,0,-1) * OFFSET(KC29,9 - ROW(KC29),0)</f>
        <v>178576</v>
      </c>
      <c r="KD29" s="127">
        <v>0</v>
      </c>
      <c r="KE29" s="127">
        <f t="shared" ref="KE29:KE34" ca="1" si="255">OFFSET(KE29,0,-1) * OFFSET(KE29,9 - ROW(KE29),0)</f>
        <v>0</v>
      </c>
      <c r="KF29" s="127">
        <v>23</v>
      </c>
      <c r="KG29" s="127">
        <f t="shared" ref="KG29:KG34" ca="1" si="256">OFFSET(KG29,0,-1) * OFFSET(KG29,9 - ROW(KG29),0)</f>
        <v>1029641</v>
      </c>
      <c r="KH29" s="127">
        <v>40</v>
      </c>
      <c r="KI29" s="127">
        <f t="shared" ref="KI29:KI34" ca="1" si="257">OFFSET(KI29,0,-1) * OFFSET(KI29,9 - ROW(KI29),0)</f>
        <v>1946400</v>
      </c>
      <c r="KJ29" s="127">
        <v>0</v>
      </c>
      <c r="KK29" s="127">
        <f t="shared" ref="KK29:KK34" ca="1" si="258">OFFSET(KK29,0,-1) * OFFSET(KK29,9 - ROW(KK29),0)</f>
        <v>0</v>
      </c>
      <c r="KL29" s="127">
        <f t="shared" ca="1" si="152"/>
        <v>3277836</v>
      </c>
      <c r="KM29" s="127">
        <v>0</v>
      </c>
      <c r="KN29" s="127">
        <f t="shared" ref="KN29:KN34" ca="1" si="259">OFFSET(KN29,0,-1) * OFFSET(KN29,9 - ROW(KN29),0)</f>
        <v>0</v>
      </c>
      <c r="KO29" s="127">
        <v>0</v>
      </c>
      <c r="KP29" s="127">
        <f t="shared" ref="KP29:KP34" ca="1" si="260">OFFSET(KP29,0,-1) * OFFSET(KP29,9 - ROW(KP29),0)</f>
        <v>0</v>
      </c>
      <c r="KQ29" s="127">
        <v>0</v>
      </c>
      <c r="KR29" s="127">
        <f t="shared" ref="KR29:KR34" ca="1" si="261">OFFSET(KR29,0,-1) * OFFSET(KR29,9 - ROW(KR29),0)</f>
        <v>0</v>
      </c>
      <c r="KS29" s="127">
        <v>0</v>
      </c>
      <c r="KT29" s="127">
        <f t="shared" ref="KT29:KT34" ca="1" si="262">OFFSET(KT29,0,-1) * OFFSET(KT29,9 - ROW(KT29),0)</f>
        <v>0</v>
      </c>
      <c r="KU29" s="127">
        <v>0</v>
      </c>
      <c r="KV29" s="127">
        <f t="shared" ref="KV29:KV34" ca="1" si="263">OFFSET(KV29,0,-1) * OFFSET(KV29,9 - ROW(KV29),0)</f>
        <v>0</v>
      </c>
      <c r="KW29" s="127">
        <v>0</v>
      </c>
      <c r="KX29" s="127">
        <f t="shared" ref="KX29:KX34" ca="1" si="264">OFFSET(KX29,0,-1) * OFFSET(KX29,9 - ROW(KX29),0)</f>
        <v>0</v>
      </c>
      <c r="KY29" s="127">
        <v>0</v>
      </c>
      <c r="KZ29" s="127">
        <f t="shared" ref="KZ29:KZ34" ca="1" si="265">OFFSET(KZ29,0,-1) * OFFSET(KZ29,9 - ROW(KZ29),0)</f>
        <v>0</v>
      </c>
      <c r="LA29" s="127">
        <v>0</v>
      </c>
      <c r="LB29" s="127">
        <f t="shared" ref="LB29:LB34" ca="1" si="266">OFFSET(LB29,0,-1) * OFFSET(LB29,9 - ROW(LB29),0)</f>
        <v>0</v>
      </c>
      <c r="LC29" s="37">
        <f t="shared" ca="1" si="153"/>
        <v>0</v>
      </c>
      <c r="LD29" s="127"/>
      <c r="LE29" s="127">
        <f t="shared" ca="1" si="20"/>
        <v>396541267</v>
      </c>
      <c r="LF29" s="93">
        <f t="shared" si="154"/>
        <v>3497</v>
      </c>
      <c r="LG29" s="127">
        <f t="shared" ca="1" si="136"/>
        <v>2790606</v>
      </c>
      <c r="LH29" s="93">
        <f t="shared" si="155"/>
        <v>122</v>
      </c>
      <c r="LI29" s="127">
        <f t="shared" ca="1" si="137"/>
        <v>2617632</v>
      </c>
      <c r="LJ29" s="93">
        <f>SUM(JV29,JX29,JZ29,KD29,KF29,KJ29)</f>
        <v>26</v>
      </c>
      <c r="LK29" s="127">
        <f t="shared" ca="1" si="138"/>
        <v>11726</v>
      </c>
      <c r="LL29" s="93">
        <f t="shared" ca="1" si="162"/>
        <v>5419964</v>
      </c>
      <c r="LM29" s="93">
        <f t="shared" si="157"/>
        <v>122</v>
      </c>
      <c r="LN29" s="127">
        <f t="shared" ca="1" si="140"/>
        <v>125660</v>
      </c>
      <c r="LO29" s="93">
        <f t="shared" si="158"/>
        <v>3523</v>
      </c>
      <c r="LP29" s="127">
        <f t="shared" ca="1" si="141"/>
        <v>260702</v>
      </c>
      <c r="LQ29" s="93">
        <f t="shared" ca="1" si="159"/>
        <v>386362</v>
      </c>
      <c r="LR29" s="127">
        <f t="shared" si="142"/>
        <v>1398</v>
      </c>
      <c r="LS29" s="127">
        <f t="shared" ca="1" si="143"/>
        <v>3001645.8</v>
      </c>
      <c r="LT29" s="127">
        <f t="shared" si="144"/>
        <v>1802</v>
      </c>
      <c r="LU29" s="127">
        <f t="shared" ca="1" si="145"/>
        <v>5346858.3599999994</v>
      </c>
      <c r="LV29" s="127">
        <f t="shared" si="146"/>
        <v>323</v>
      </c>
      <c r="LW29" s="127">
        <f t="shared" ca="1" si="147"/>
        <v>1117528.32</v>
      </c>
      <c r="LX29" s="127">
        <v>340</v>
      </c>
      <c r="LY29" s="127">
        <f t="shared" ca="1" si="148"/>
        <v>730014</v>
      </c>
      <c r="LZ29" s="127">
        <v>518</v>
      </c>
      <c r="MA29" s="127">
        <f t="shared" ca="1" si="148"/>
        <v>1536999.24</v>
      </c>
      <c r="MB29" s="127">
        <v>93</v>
      </c>
      <c r="MC29" s="127">
        <f t="shared" ca="1" si="148"/>
        <v>321765.12</v>
      </c>
      <c r="MD29" s="93">
        <f t="shared" ca="1" si="160"/>
        <v>12054810.839999998</v>
      </c>
      <c r="ME29" s="127"/>
      <c r="MF29" s="135">
        <f t="shared" ca="1" si="149"/>
        <v>414402403.83999997</v>
      </c>
      <c r="MI29" s="124">
        <f t="shared" ca="1" si="161"/>
        <v>414402403.83999997</v>
      </c>
      <c r="MK29" s="129"/>
    </row>
    <row r="30" spans="1:349" ht="30">
      <c r="A30" s="15" t="s">
        <v>211</v>
      </c>
      <c r="B30" s="175" t="s">
        <v>1001</v>
      </c>
      <c r="C30" s="171">
        <v>0</v>
      </c>
      <c r="D30" s="93">
        <f t="shared" ca="1" si="163"/>
        <v>0</v>
      </c>
      <c r="E30" s="93">
        <v>0</v>
      </c>
      <c r="F30" s="93">
        <f t="shared" ca="1" si="164"/>
        <v>0</v>
      </c>
      <c r="G30" s="93">
        <v>74</v>
      </c>
      <c r="H30" s="93">
        <f t="shared" ca="1" si="165"/>
        <v>98725176</v>
      </c>
      <c r="I30" s="93">
        <v>0</v>
      </c>
      <c r="J30" s="93">
        <f t="shared" ca="1" si="166"/>
        <v>0</v>
      </c>
      <c r="K30" s="93">
        <v>0</v>
      </c>
      <c r="L30" s="93">
        <f t="shared" ca="1" si="167"/>
        <v>0</v>
      </c>
      <c r="M30" s="93">
        <v>96</v>
      </c>
      <c r="N30" s="93">
        <f t="shared" ca="1" si="168"/>
        <v>160743264</v>
      </c>
      <c r="O30" s="93">
        <v>0</v>
      </c>
      <c r="P30" s="93">
        <f t="shared" ca="1" si="169"/>
        <v>0</v>
      </c>
      <c r="Q30" s="93">
        <v>0</v>
      </c>
      <c r="R30" s="93">
        <f t="shared" ca="1" si="170"/>
        <v>0</v>
      </c>
      <c r="S30" s="93">
        <v>21</v>
      </c>
      <c r="T30" s="93">
        <f t="shared" ca="1" si="171"/>
        <v>37592226</v>
      </c>
      <c r="U30" s="93">
        <v>0</v>
      </c>
      <c r="V30" s="93">
        <f t="shared" ca="1" si="172"/>
        <v>0</v>
      </c>
      <c r="W30" s="93">
        <v>0</v>
      </c>
      <c r="X30" s="93">
        <f t="shared" ca="1" si="173"/>
        <v>0</v>
      </c>
      <c r="Y30" s="93">
        <v>0</v>
      </c>
      <c r="Z30" s="93">
        <f t="shared" ca="1" si="174"/>
        <v>0</v>
      </c>
      <c r="AA30" s="93">
        <v>0</v>
      </c>
      <c r="AB30" s="93">
        <f t="shared" ca="1" si="175"/>
        <v>0</v>
      </c>
      <c r="AC30" s="93">
        <v>22</v>
      </c>
      <c r="AD30" s="93">
        <f t="shared" ca="1" si="175"/>
        <v>9981708</v>
      </c>
      <c r="AE30" s="93">
        <v>0</v>
      </c>
      <c r="AF30" s="93">
        <f t="shared" ca="1" si="175"/>
        <v>0</v>
      </c>
      <c r="AG30" s="93">
        <v>0</v>
      </c>
      <c r="AH30" s="93">
        <f t="shared" ca="1" si="175"/>
        <v>0</v>
      </c>
      <c r="AI30" s="93">
        <v>0</v>
      </c>
      <c r="AJ30" s="93">
        <f t="shared" ca="1" si="175"/>
        <v>0</v>
      </c>
      <c r="AK30" s="93">
        <v>16</v>
      </c>
      <c r="AL30" s="93">
        <f t="shared" ca="1" si="175"/>
        <v>605440</v>
      </c>
      <c r="AM30" s="93">
        <v>0</v>
      </c>
      <c r="AN30" s="93">
        <f t="shared" ca="1" si="175"/>
        <v>0</v>
      </c>
      <c r="AO30" s="93">
        <v>0</v>
      </c>
      <c r="AP30" s="93">
        <f t="shared" ca="1" si="175"/>
        <v>0</v>
      </c>
      <c r="AQ30" s="93">
        <v>22</v>
      </c>
      <c r="AR30" s="93">
        <f t="shared" ca="1" si="175"/>
        <v>3395766</v>
      </c>
      <c r="AS30" s="93">
        <v>0</v>
      </c>
      <c r="AT30" s="93">
        <f t="shared" ca="1" si="175"/>
        <v>0</v>
      </c>
      <c r="AU30" s="93">
        <v>0</v>
      </c>
      <c r="AV30" s="93">
        <f t="shared" ca="1" si="175"/>
        <v>0</v>
      </c>
      <c r="AW30" s="93">
        <v>0</v>
      </c>
      <c r="AX30" s="93">
        <f t="shared" ca="1" si="175"/>
        <v>0</v>
      </c>
      <c r="AY30" s="93">
        <f t="shared" ca="1" si="23"/>
        <v>311043580</v>
      </c>
      <c r="AZ30" s="93">
        <v>0</v>
      </c>
      <c r="BA30" s="93">
        <f t="shared" ca="1" si="176"/>
        <v>0</v>
      </c>
      <c r="BB30" s="93">
        <v>0</v>
      </c>
      <c r="BC30" s="93">
        <f t="shared" ca="1" si="177"/>
        <v>0</v>
      </c>
      <c r="BD30" s="93">
        <v>0</v>
      </c>
      <c r="BE30" s="93">
        <f t="shared" ca="1" si="178"/>
        <v>0</v>
      </c>
      <c r="BF30" s="93">
        <v>0</v>
      </c>
      <c r="BG30" s="93">
        <f t="shared" ca="1" si="179"/>
        <v>0</v>
      </c>
      <c r="BH30" s="93">
        <v>0</v>
      </c>
      <c r="BI30" s="93">
        <f t="shared" ca="1" si="180"/>
        <v>0</v>
      </c>
      <c r="BJ30" s="93">
        <v>1</v>
      </c>
      <c r="BK30" s="93">
        <f t="shared" ca="1" si="181"/>
        <v>2012532</v>
      </c>
      <c r="BL30" s="93">
        <v>0</v>
      </c>
      <c r="BM30" s="93">
        <f t="shared" ca="1" si="182"/>
        <v>0</v>
      </c>
      <c r="BN30" s="93">
        <v>0</v>
      </c>
      <c r="BO30" s="93">
        <f t="shared" ca="1" si="183"/>
        <v>0</v>
      </c>
      <c r="BP30" s="93">
        <v>0</v>
      </c>
      <c r="BQ30" s="93">
        <f t="shared" ca="1" si="184"/>
        <v>0</v>
      </c>
      <c r="BR30" s="93">
        <v>0</v>
      </c>
      <c r="BS30" s="93">
        <f t="shared" ca="1" si="185"/>
        <v>0</v>
      </c>
      <c r="BT30" s="93">
        <v>0</v>
      </c>
      <c r="BU30" s="93">
        <v>0</v>
      </c>
      <c r="BV30" s="93">
        <v>0</v>
      </c>
      <c r="BW30" s="93">
        <f t="shared" ca="1" si="186"/>
        <v>0</v>
      </c>
      <c r="BX30" s="93">
        <v>0</v>
      </c>
      <c r="BY30" s="93">
        <f t="shared" ca="1" si="187"/>
        <v>0</v>
      </c>
      <c r="BZ30" s="93">
        <v>0</v>
      </c>
      <c r="CA30" s="93">
        <f t="shared" ca="1" si="188"/>
        <v>0</v>
      </c>
      <c r="CB30" s="93">
        <v>0</v>
      </c>
      <c r="CC30" s="93">
        <f t="shared" ca="1" si="189"/>
        <v>0</v>
      </c>
      <c r="CD30" s="93">
        <v>0</v>
      </c>
      <c r="CE30" s="93">
        <v>0</v>
      </c>
      <c r="CF30" s="93">
        <v>0</v>
      </c>
      <c r="CG30" s="93">
        <v>0</v>
      </c>
      <c r="CH30" s="93">
        <v>0</v>
      </c>
      <c r="CI30" s="93">
        <f t="shared" ca="1" si="190"/>
        <v>0</v>
      </c>
      <c r="CJ30" s="93">
        <v>0</v>
      </c>
      <c r="CK30" s="93">
        <v>0</v>
      </c>
      <c r="CL30" s="93">
        <v>0</v>
      </c>
      <c r="CM30" s="93">
        <f t="shared" ca="1" si="191"/>
        <v>0</v>
      </c>
      <c r="CN30" s="93">
        <v>0</v>
      </c>
      <c r="CO30" s="93">
        <f t="shared" ca="1" si="192"/>
        <v>0</v>
      </c>
      <c r="CP30" s="93">
        <v>0</v>
      </c>
      <c r="CQ30" s="93">
        <f t="shared" ca="1" si="193"/>
        <v>0</v>
      </c>
      <c r="CR30" s="93">
        <v>0</v>
      </c>
      <c r="CS30" s="93">
        <f t="shared" ca="1" si="194"/>
        <v>0</v>
      </c>
      <c r="CT30" s="93">
        <v>0</v>
      </c>
      <c r="CU30" s="93">
        <f t="shared" ca="1" si="195"/>
        <v>0</v>
      </c>
      <c r="CV30" s="93">
        <v>0</v>
      </c>
      <c r="CW30" s="93">
        <f t="shared" ca="1" si="196"/>
        <v>0</v>
      </c>
      <c r="CX30" s="93">
        <v>0</v>
      </c>
      <c r="CY30" s="93">
        <f t="shared" ca="1" si="197"/>
        <v>0</v>
      </c>
      <c r="CZ30" s="93">
        <f t="shared" ca="1" si="24"/>
        <v>2012532</v>
      </c>
      <c r="DA30" s="117">
        <v>0</v>
      </c>
      <c r="DB30" s="93">
        <f t="shared" ca="1" si="197"/>
        <v>0</v>
      </c>
      <c r="DC30" s="118">
        <v>0</v>
      </c>
      <c r="DD30" s="118">
        <v>0</v>
      </c>
      <c r="DE30" s="117">
        <v>0</v>
      </c>
      <c r="DF30" s="118">
        <v>0</v>
      </c>
      <c r="DG30" s="117">
        <v>0</v>
      </c>
      <c r="DH30" s="93">
        <f t="shared" ca="1" si="198"/>
        <v>0</v>
      </c>
      <c r="DI30" s="118">
        <v>0</v>
      </c>
      <c r="DJ30" s="93">
        <f t="shared" ca="1" si="199"/>
        <v>0</v>
      </c>
      <c r="DK30" s="117">
        <v>0</v>
      </c>
      <c r="DL30" s="118">
        <v>0</v>
      </c>
      <c r="DM30" s="117">
        <v>0</v>
      </c>
      <c r="DN30" s="118">
        <v>0</v>
      </c>
      <c r="DO30" s="118">
        <v>0</v>
      </c>
      <c r="DP30" s="118">
        <v>0</v>
      </c>
      <c r="DQ30" s="117">
        <v>0</v>
      </c>
      <c r="DR30" s="119">
        <v>0</v>
      </c>
      <c r="DS30" s="117">
        <v>0</v>
      </c>
      <c r="DT30" s="93">
        <f t="shared" ca="1" si="200"/>
        <v>0</v>
      </c>
      <c r="DU30" s="118">
        <v>0</v>
      </c>
      <c r="DV30" s="118">
        <v>0</v>
      </c>
      <c r="DW30" s="117">
        <v>0</v>
      </c>
      <c r="DX30" s="118">
        <v>0</v>
      </c>
      <c r="DY30" s="117">
        <v>0</v>
      </c>
      <c r="DZ30" s="93">
        <f t="shared" ca="1" si="201"/>
        <v>0</v>
      </c>
      <c r="EA30" s="118">
        <v>0</v>
      </c>
      <c r="EB30" s="118">
        <v>0</v>
      </c>
      <c r="EC30" s="117">
        <v>0</v>
      </c>
      <c r="ED30" s="93">
        <f t="shared" ca="1" si="202"/>
        <v>0</v>
      </c>
      <c r="EE30" s="93">
        <f t="shared" ca="1" si="26"/>
        <v>0</v>
      </c>
      <c r="EF30" s="93">
        <v>0</v>
      </c>
      <c r="EG30" s="93">
        <f t="shared" ca="1" si="203"/>
        <v>0</v>
      </c>
      <c r="EH30" s="93">
        <v>0</v>
      </c>
      <c r="EI30" s="93">
        <v>0</v>
      </c>
      <c r="EJ30" s="93">
        <v>0</v>
      </c>
      <c r="EK30" s="93">
        <v>0</v>
      </c>
      <c r="EL30" s="93">
        <v>0</v>
      </c>
      <c r="EM30" s="93">
        <f t="shared" ca="1" si="204"/>
        <v>0</v>
      </c>
      <c r="EN30" s="93">
        <v>0</v>
      </c>
      <c r="EO30" s="93">
        <v>0</v>
      </c>
      <c r="EP30" s="93">
        <v>0</v>
      </c>
      <c r="EQ30" s="93">
        <v>0</v>
      </c>
      <c r="ER30" s="93">
        <v>0</v>
      </c>
      <c r="ES30" s="93">
        <v>0</v>
      </c>
      <c r="ET30" s="93">
        <v>0</v>
      </c>
      <c r="EU30" s="93">
        <v>0</v>
      </c>
      <c r="EV30" s="93">
        <v>0</v>
      </c>
      <c r="EW30" s="93">
        <v>0</v>
      </c>
      <c r="EX30" s="93">
        <v>0</v>
      </c>
      <c r="EY30" s="93">
        <f t="shared" ca="1" si="205"/>
        <v>0</v>
      </c>
      <c r="EZ30" s="93">
        <v>0</v>
      </c>
      <c r="FA30" s="93">
        <v>0</v>
      </c>
      <c r="FB30" s="93">
        <v>0</v>
      </c>
      <c r="FC30" s="93">
        <v>0</v>
      </c>
      <c r="FD30" s="93">
        <v>0</v>
      </c>
      <c r="FE30" s="93">
        <f t="shared" ca="1" si="206"/>
        <v>0</v>
      </c>
      <c r="FF30" s="93">
        <v>0</v>
      </c>
      <c r="FG30" s="93">
        <v>0</v>
      </c>
      <c r="FH30" s="93">
        <v>0</v>
      </c>
      <c r="FI30" s="93">
        <f t="shared" ca="1" si="207"/>
        <v>0</v>
      </c>
      <c r="FJ30" s="93">
        <f t="shared" ca="1" si="150"/>
        <v>0</v>
      </c>
      <c r="FK30" s="93">
        <v>0</v>
      </c>
      <c r="FL30" s="93">
        <f t="shared" ca="1" si="208"/>
        <v>0</v>
      </c>
      <c r="FM30" s="93">
        <v>0</v>
      </c>
      <c r="FN30" s="93">
        <f t="shared" ca="1" si="209"/>
        <v>0</v>
      </c>
      <c r="FO30" s="93">
        <v>0</v>
      </c>
      <c r="FP30" s="93">
        <f t="shared" ca="1" si="210"/>
        <v>0</v>
      </c>
      <c r="FQ30" s="93">
        <v>0</v>
      </c>
      <c r="FR30" s="93">
        <f t="shared" ca="1" si="211"/>
        <v>0</v>
      </c>
      <c r="FS30" s="93">
        <v>0</v>
      </c>
      <c r="FT30" s="93">
        <f t="shared" ca="1" si="212"/>
        <v>0</v>
      </c>
      <c r="FU30" s="93">
        <v>0</v>
      </c>
      <c r="FV30" s="93">
        <f t="shared" ca="1" si="213"/>
        <v>0</v>
      </c>
      <c r="FW30" s="93">
        <v>0</v>
      </c>
      <c r="FX30" s="93">
        <f t="shared" ca="1" si="214"/>
        <v>0</v>
      </c>
      <c r="FY30" s="93">
        <v>0</v>
      </c>
      <c r="FZ30" s="93">
        <v>0</v>
      </c>
      <c r="GA30" s="93">
        <v>0</v>
      </c>
      <c r="GB30" s="93">
        <f t="shared" ca="1" si="215"/>
        <v>0</v>
      </c>
      <c r="GC30" s="93">
        <v>0</v>
      </c>
      <c r="GD30" s="93">
        <f t="shared" ca="1" si="216"/>
        <v>0</v>
      </c>
      <c r="GE30" s="93">
        <v>0</v>
      </c>
      <c r="GF30" s="93">
        <v>0</v>
      </c>
      <c r="GG30" s="93">
        <v>0</v>
      </c>
      <c r="GH30" s="93">
        <v>0</v>
      </c>
      <c r="GI30" s="93">
        <v>0</v>
      </c>
      <c r="GJ30" s="93">
        <f t="shared" ca="1" si="217"/>
        <v>0</v>
      </c>
      <c r="GK30" s="93">
        <v>0</v>
      </c>
      <c r="GL30" s="93">
        <v>0</v>
      </c>
      <c r="GM30" s="93">
        <v>0</v>
      </c>
      <c r="GN30" s="93">
        <f t="shared" ca="1" si="218"/>
        <v>0</v>
      </c>
      <c r="GO30" s="93">
        <f t="shared" ca="1" si="17"/>
        <v>0</v>
      </c>
      <c r="GP30" s="93">
        <f t="shared" ca="1" si="18"/>
        <v>0</v>
      </c>
      <c r="GQ30" s="93">
        <v>0</v>
      </c>
      <c r="GR30" s="93">
        <f t="shared" ca="1" si="219"/>
        <v>0</v>
      </c>
      <c r="GS30" s="93">
        <v>0</v>
      </c>
      <c r="GT30" s="93">
        <f t="shared" ca="1" si="220"/>
        <v>0</v>
      </c>
      <c r="GU30" s="93">
        <v>0</v>
      </c>
      <c r="GV30" s="93">
        <f t="shared" ca="1" si="221"/>
        <v>0</v>
      </c>
      <c r="GW30" s="93">
        <f t="shared" ca="1" si="28"/>
        <v>0</v>
      </c>
      <c r="GX30" s="117">
        <v>0</v>
      </c>
      <c r="GY30" s="93">
        <f t="shared" ca="1" si="222"/>
        <v>0</v>
      </c>
      <c r="GZ30" s="93">
        <v>0</v>
      </c>
      <c r="HA30" s="93">
        <f t="shared" ca="1" si="223"/>
        <v>0</v>
      </c>
      <c r="HB30" s="93">
        <v>8</v>
      </c>
      <c r="HC30" s="93">
        <f t="shared" ca="1" si="224"/>
        <v>793416</v>
      </c>
      <c r="HD30" s="93">
        <v>0</v>
      </c>
      <c r="HE30" s="93">
        <f t="shared" ca="1" si="225"/>
        <v>0</v>
      </c>
      <c r="HF30" s="93">
        <v>0</v>
      </c>
      <c r="HG30" s="93">
        <f t="shared" ca="1" si="226"/>
        <v>0</v>
      </c>
      <c r="HH30" s="93">
        <v>22</v>
      </c>
      <c r="HI30" s="93">
        <f t="shared" ca="1" si="227"/>
        <v>2026046</v>
      </c>
      <c r="HJ30" s="93">
        <v>0</v>
      </c>
      <c r="HK30" s="93">
        <f t="shared" ca="1" si="228"/>
        <v>0</v>
      </c>
      <c r="HL30" s="93">
        <v>0</v>
      </c>
      <c r="HM30" s="93">
        <f t="shared" ca="1" si="229"/>
        <v>0</v>
      </c>
      <c r="HN30" s="93">
        <v>3</v>
      </c>
      <c r="HO30" s="93">
        <f t="shared" ca="1" si="229"/>
        <v>340035</v>
      </c>
      <c r="HP30" s="93">
        <f t="shared" ca="1" si="29"/>
        <v>3159497</v>
      </c>
      <c r="HQ30" s="93">
        <v>0</v>
      </c>
      <c r="HR30" s="93">
        <f t="shared" ca="1" si="230"/>
        <v>0</v>
      </c>
      <c r="HS30" s="93">
        <v>0</v>
      </c>
      <c r="HT30" s="93">
        <v>0</v>
      </c>
      <c r="HU30" s="93">
        <v>0</v>
      </c>
      <c r="HV30" s="93">
        <f t="shared" ca="1" si="231"/>
        <v>0</v>
      </c>
      <c r="HW30" s="93">
        <v>0</v>
      </c>
      <c r="HX30" s="93">
        <f t="shared" ca="1" si="232"/>
        <v>0</v>
      </c>
      <c r="HY30" s="93">
        <v>0</v>
      </c>
      <c r="HZ30" s="93">
        <f t="shared" ca="1" si="233"/>
        <v>0</v>
      </c>
      <c r="IA30" s="93">
        <v>3</v>
      </c>
      <c r="IB30" s="93">
        <f t="shared" ca="1" si="234"/>
        <v>11124</v>
      </c>
      <c r="IC30" s="93">
        <v>0</v>
      </c>
      <c r="ID30" s="93">
        <f t="shared" ca="1" si="235"/>
        <v>0</v>
      </c>
      <c r="IE30" s="93">
        <v>0</v>
      </c>
      <c r="IF30" s="93">
        <f t="shared" ca="1" si="236"/>
        <v>0</v>
      </c>
      <c r="IG30" s="93">
        <v>0</v>
      </c>
      <c r="IH30" s="93">
        <f t="shared" ca="1" si="237"/>
        <v>0</v>
      </c>
      <c r="II30" s="93">
        <f t="shared" ca="1" si="30"/>
        <v>11124</v>
      </c>
      <c r="IJ30" s="93">
        <f t="shared" ca="1" si="31"/>
        <v>316226733</v>
      </c>
      <c r="IK30" s="93">
        <v>0</v>
      </c>
      <c r="IL30" s="93">
        <f t="shared" ca="1" si="238"/>
        <v>0</v>
      </c>
      <c r="IM30" s="93">
        <v>0</v>
      </c>
      <c r="IN30" s="93">
        <f t="shared" ca="1" si="239"/>
        <v>0</v>
      </c>
      <c r="IO30" s="93">
        <v>0</v>
      </c>
      <c r="IP30" s="93">
        <f t="shared" ca="1" si="240"/>
        <v>0</v>
      </c>
      <c r="IQ30" s="93">
        <v>0</v>
      </c>
      <c r="IR30" s="93">
        <f t="shared" ca="1" si="241"/>
        <v>0</v>
      </c>
      <c r="IS30" s="93">
        <v>0</v>
      </c>
      <c r="IT30" s="93">
        <f t="shared" ca="1" si="242"/>
        <v>0</v>
      </c>
      <c r="IU30" s="93">
        <v>0</v>
      </c>
      <c r="IV30" s="93">
        <f t="shared" ca="1" si="243"/>
        <v>0</v>
      </c>
      <c r="IW30" s="93">
        <v>0</v>
      </c>
      <c r="IX30" s="93">
        <f t="shared" ca="1" si="244"/>
        <v>0</v>
      </c>
      <c r="IY30" s="93">
        <v>0</v>
      </c>
      <c r="IZ30" s="93">
        <f t="shared" ca="1" si="245"/>
        <v>0</v>
      </c>
      <c r="JA30" s="93">
        <v>0</v>
      </c>
      <c r="JB30" s="93">
        <f t="shared" ca="1" si="246"/>
        <v>0</v>
      </c>
      <c r="JC30" s="93">
        <v>2</v>
      </c>
      <c r="JD30" s="93">
        <f t="shared" ca="1" si="247"/>
        <v>3253126</v>
      </c>
      <c r="JE30" s="93">
        <v>0</v>
      </c>
      <c r="JF30" s="93">
        <f t="shared" ca="1" si="248"/>
        <v>0</v>
      </c>
      <c r="JG30" s="93">
        <v>0</v>
      </c>
      <c r="JH30" s="93">
        <f t="shared" ca="1" si="249"/>
        <v>0</v>
      </c>
      <c r="JI30" s="93">
        <v>1</v>
      </c>
      <c r="JJ30" s="93">
        <f t="shared" ca="1" si="250"/>
        <v>1551700</v>
      </c>
      <c r="JK30" s="93">
        <v>0</v>
      </c>
      <c r="JL30" s="93">
        <f t="shared" ca="1" si="251"/>
        <v>0</v>
      </c>
      <c r="JM30" s="93"/>
      <c r="JN30" s="93">
        <f t="shared" ca="1" si="251"/>
        <v>0</v>
      </c>
      <c r="JO30" s="93">
        <v>0</v>
      </c>
      <c r="JP30" s="93">
        <f t="shared" ca="1" si="251"/>
        <v>0</v>
      </c>
      <c r="JQ30" s="93">
        <v>0</v>
      </c>
      <c r="JR30" s="93">
        <f t="shared" ca="1" si="251"/>
        <v>0</v>
      </c>
      <c r="JS30" s="93">
        <v>0</v>
      </c>
      <c r="JT30" s="93">
        <f t="shared" ca="1" si="251"/>
        <v>0</v>
      </c>
      <c r="JU30" s="93">
        <f t="shared" ca="1" si="151"/>
        <v>4804826</v>
      </c>
      <c r="JV30" s="127">
        <v>0</v>
      </c>
      <c r="JW30" s="93">
        <f t="shared" ca="1" si="252"/>
        <v>0</v>
      </c>
      <c r="JX30" s="93">
        <v>1</v>
      </c>
      <c r="JY30" s="93">
        <f t="shared" ca="1" si="252"/>
        <v>67426</v>
      </c>
      <c r="JZ30" s="93">
        <v>0</v>
      </c>
      <c r="KA30" s="93">
        <f t="shared" ca="1" si="253"/>
        <v>0</v>
      </c>
      <c r="KB30" s="93">
        <v>0</v>
      </c>
      <c r="KC30" s="93">
        <f t="shared" ca="1" si="254"/>
        <v>0</v>
      </c>
      <c r="KD30" s="93">
        <v>5</v>
      </c>
      <c r="KE30" s="93">
        <f t="shared" ca="1" si="255"/>
        <v>458400</v>
      </c>
      <c r="KF30" s="93">
        <v>0</v>
      </c>
      <c r="KG30" s="93">
        <f t="shared" ca="1" si="256"/>
        <v>0</v>
      </c>
      <c r="KH30" s="93">
        <v>0</v>
      </c>
      <c r="KI30" s="93">
        <f t="shared" ca="1" si="257"/>
        <v>0</v>
      </c>
      <c r="KJ30" s="93">
        <v>6</v>
      </c>
      <c r="KK30" s="93">
        <f t="shared" ca="1" si="258"/>
        <v>599556</v>
      </c>
      <c r="KL30" s="93">
        <f t="shared" ca="1" si="152"/>
        <v>1125382</v>
      </c>
      <c r="KM30" s="93">
        <v>0</v>
      </c>
      <c r="KN30" s="93">
        <f t="shared" ca="1" si="259"/>
        <v>0</v>
      </c>
      <c r="KO30" s="93">
        <v>0</v>
      </c>
      <c r="KP30" s="93">
        <f t="shared" ca="1" si="260"/>
        <v>0</v>
      </c>
      <c r="KQ30" s="93">
        <v>0</v>
      </c>
      <c r="KR30" s="93">
        <f t="shared" ca="1" si="261"/>
        <v>0</v>
      </c>
      <c r="KS30" s="93">
        <v>0</v>
      </c>
      <c r="KT30" s="93">
        <f t="shared" ca="1" si="262"/>
        <v>0</v>
      </c>
      <c r="KU30" s="93">
        <v>0</v>
      </c>
      <c r="KV30" s="93">
        <f t="shared" ca="1" si="263"/>
        <v>0</v>
      </c>
      <c r="KW30" s="93">
        <v>0</v>
      </c>
      <c r="KX30" s="93">
        <f t="shared" ca="1" si="264"/>
        <v>0</v>
      </c>
      <c r="KY30" s="93">
        <v>0</v>
      </c>
      <c r="KZ30" s="93">
        <f t="shared" ca="1" si="265"/>
        <v>0</v>
      </c>
      <c r="LA30" s="93">
        <v>0</v>
      </c>
      <c r="LB30" s="93">
        <f t="shared" ca="1" si="266"/>
        <v>0</v>
      </c>
      <c r="LC30" s="37">
        <f t="shared" ca="1" si="153"/>
        <v>0</v>
      </c>
      <c r="LD30" s="93"/>
      <c r="LE30" s="93">
        <f t="shared" ca="1" si="20"/>
        <v>322156941</v>
      </c>
      <c r="LF30" s="93">
        <f t="shared" si="154"/>
        <v>36</v>
      </c>
      <c r="LG30" s="93">
        <f t="shared" ca="1" si="136"/>
        <v>28728</v>
      </c>
      <c r="LH30" s="93">
        <f t="shared" si="155"/>
        <v>195</v>
      </c>
      <c r="LI30" s="93">
        <f t="shared" ca="1" si="137"/>
        <v>4183920</v>
      </c>
      <c r="LJ30" s="93">
        <f t="shared" si="156"/>
        <v>12</v>
      </c>
      <c r="LK30" s="93">
        <f t="shared" ca="1" si="138"/>
        <v>5412</v>
      </c>
      <c r="LL30" s="93">
        <f t="shared" ca="1" si="162"/>
        <v>4218060</v>
      </c>
      <c r="LM30" s="93">
        <f t="shared" si="157"/>
        <v>195</v>
      </c>
      <c r="LN30" s="93">
        <f t="shared" ca="1" si="140"/>
        <v>200850</v>
      </c>
      <c r="LO30" s="93">
        <f t="shared" si="158"/>
        <v>48</v>
      </c>
      <c r="LP30" s="93">
        <f t="shared" ca="1" si="141"/>
        <v>3552</v>
      </c>
      <c r="LQ30" s="93">
        <f t="shared" ca="1" si="159"/>
        <v>204402</v>
      </c>
      <c r="LR30" s="93">
        <f t="shared" si="142"/>
        <v>9</v>
      </c>
      <c r="LS30" s="93">
        <f t="shared" ca="1" si="143"/>
        <v>19323.899999999998</v>
      </c>
      <c r="LT30" s="93">
        <f t="shared" ref="LT30:LT40" si="267">SUM(I30,K30,BF30,BH30,DG30,DI30,EL30,EN30,FQ30,FS30,HD30,HF30,HH30,HW30,HY30,IA30,IK30,IY30,JA30,JK30,JZ30,KD30,KO30,KY30)</f>
        <v>30</v>
      </c>
      <c r="LU30" s="93">
        <f t="shared" ca="1" si="145"/>
        <v>89015.4</v>
      </c>
      <c r="LV30" s="93">
        <f t="shared" ref="LV30:LV40" si="268">SUM(O30,Q30,BL30,BN30,DM30,DO30,ER30,ET30,FW30,FY30,HJ30,HL30,HN30,IC30,IE30,IG30,IO30,IQ30,JE30,JG30,JO30,KF30,KJ30,KQ30,LA30)</f>
        <v>9</v>
      </c>
      <c r="LW30" s="93">
        <f t="shared" ca="1" si="147"/>
        <v>31138.560000000001</v>
      </c>
      <c r="LX30" s="93">
        <v>1105</v>
      </c>
      <c r="LY30" s="93">
        <f t="shared" ca="1" si="148"/>
        <v>2372545.5</v>
      </c>
      <c r="LZ30" s="93">
        <v>1295</v>
      </c>
      <c r="MA30" s="93">
        <f t="shared" ca="1" si="148"/>
        <v>3842498.0999999996</v>
      </c>
      <c r="MB30" s="93">
        <v>157</v>
      </c>
      <c r="MC30" s="93">
        <f t="shared" ca="1" si="148"/>
        <v>543194.88</v>
      </c>
      <c r="MD30" s="93">
        <f t="shared" ca="1" si="160"/>
        <v>6897716.3399999989</v>
      </c>
      <c r="ME30" s="93"/>
      <c r="MF30" s="135">
        <f t="shared" ca="1" si="149"/>
        <v>333477119.33999997</v>
      </c>
      <c r="MI30" s="124">
        <f t="shared" ca="1" si="161"/>
        <v>333477119.33999997</v>
      </c>
      <c r="MK30" s="124"/>
    </row>
    <row r="31" spans="1:349" s="128" customFormat="1" ht="30">
      <c r="A31" s="126" t="s">
        <v>212</v>
      </c>
      <c r="B31" s="175" t="s">
        <v>1002</v>
      </c>
      <c r="C31" s="172">
        <v>430</v>
      </c>
      <c r="D31" s="127">
        <f t="shared" ca="1" si="163"/>
        <v>17619250</v>
      </c>
      <c r="E31" s="127">
        <v>0</v>
      </c>
      <c r="F31" s="127">
        <f t="shared" ca="1" si="164"/>
        <v>0</v>
      </c>
      <c r="G31" s="127">
        <v>63</v>
      </c>
      <c r="H31" s="127">
        <f t="shared" ca="1" si="165"/>
        <v>84049812</v>
      </c>
      <c r="I31" s="127">
        <v>675</v>
      </c>
      <c r="J31" s="127">
        <f t="shared" ca="1" si="166"/>
        <v>34725375</v>
      </c>
      <c r="K31" s="127">
        <v>0</v>
      </c>
      <c r="L31" s="127">
        <f t="shared" ca="1" si="167"/>
        <v>0</v>
      </c>
      <c r="M31" s="127">
        <v>84</v>
      </c>
      <c r="N31" s="127">
        <f t="shared" ca="1" si="168"/>
        <v>140650356</v>
      </c>
      <c r="O31" s="127">
        <v>0</v>
      </c>
      <c r="P31" s="127">
        <f t="shared" ca="1" si="169"/>
        <v>0</v>
      </c>
      <c r="Q31" s="127">
        <v>0</v>
      </c>
      <c r="R31" s="127">
        <f t="shared" ca="1" si="170"/>
        <v>0</v>
      </c>
      <c r="S31" s="127">
        <v>3</v>
      </c>
      <c r="T31" s="127">
        <f t="shared" ca="1" si="171"/>
        <v>5370318</v>
      </c>
      <c r="U31" s="127">
        <v>485</v>
      </c>
      <c r="V31" s="127">
        <f t="shared" ca="1" si="172"/>
        <v>6771085</v>
      </c>
      <c r="W31" s="127">
        <v>0</v>
      </c>
      <c r="X31" s="127">
        <f t="shared" ca="1" si="173"/>
        <v>0</v>
      </c>
      <c r="Y31" s="127">
        <v>0</v>
      </c>
      <c r="Z31" s="127">
        <f t="shared" ca="1" si="174"/>
        <v>0</v>
      </c>
      <c r="AA31" s="127">
        <v>0</v>
      </c>
      <c r="AB31" s="127">
        <f t="shared" ca="1" si="175"/>
        <v>0</v>
      </c>
      <c r="AC31" s="127">
        <v>25</v>
      </c>
      <c r="AD31" s="127">
        <f t="shared" ca="1" si="175"/>
        <v>11342850</v>
      </c>
      <c r="AE31" s="127">
        <v>2</v>
      </c>
      <c r="AF31" s="127">
        <f t="shared" ca="1" si="175"/>
        <v>907428</v>
      </c>
      <c r="AG31" s="127">
        <v>256</v>
      </c>
      <c r="AH31" s="127">
        <f t="shared" ca="1" si="175"/>
        <v>297984</v>
      </c>
      <c r="AI31" s="127">
        <v>0</v>
      </c>
      <c r="AJ31" s="127">
        <f t="shared" ca="1" si="175"/>
        <v>0</v>
      </c>
      <c r="AK31" s="127">
        <v>5</v>
      </c>
      <c r="AL31" s="127">
        <f t="shared" ca="1" si="175"/>
        <v>189200</v>
      </c>
      <c r="AM31" s="127">
        <v>599</v>
      </c>
      <c r="AN31" s="127">
        <f t="shared" ca="1" si="175"/>
        <v>2844651</v>
      </c>
      <c r="AO31" s="127">
        <v>0</v>
      </c>
      <c r="AP31" s="127">
        <f t="shared" ca="1" si="175"/>
        <v>0</v>
      </c>
      <c r="AQ31" s="127">
        <v>8</v>
      </c>
      <c r="AR31" s="127">
        <f t="shared" ca="1" si="175"/>
        <v>1234824</v>
      </c>
      <c r="AS31" s="127">
        <v>0</v>
      </c>
      <c r="AT31" s="127">
        <f t="shared" ca="1" si="175"/>
        <v>0</v>
      </c>
      <c r="AU31" s="127">
        <v>0</v>
      </c>
      <c r="AV31" s="127">
        <f t="shared" ca="1" si="175"/>
        <v>0</v>
      </c>
      <c r="AW31" s="127">
        <v>0</v>
      </c>
      <c r="AX31" s="127">
        <f t="shared" ca="1" si="175"/>
        <v>0</v>
      </c>
      <c r="AY31" s="127">
        <f t="shared" ca="1" si="23"/>
        <v>306003133</v>
      </c>
      <c r="AZ31" s="127">
        <v>28</v>
      </c>
      <c r="BA31" s="127">
        <f t="shared" ca="1" si="176"/>
        <v>1394316</v>
      </c>
      <c r="BB31" s="127">
        <v>0</v>
      </c>
      <c r="BC31" s="127">
        <f t="shared" ca="1" si="177"/>
        <v>0</v>
      </c>
      <c r="BD31" s="127">
        <v>1</v>
      </c>
      <c r="BE31" s="127">
        <f t="shared" ca="1" si="178"/>
        <v>1621204</v>
      </c>
      <c r="BF31" s="127">
        <v>14</v>
      </c>
      <c r="BG31" s="127">
        <f t="shared" ca="1" si="179"/>
        <v>865732</v>
      </c>
      <c r="BH31" s="127">
        <v>0</v>
      </c>
      <c r="BI31" s="127">
        <f t="shared" ca="1" si="180"/>
        <v>0</v>
      </c>
      <c r="BJ31" s="127">
        <v>10</v>
      </c>
      <c r="BK31" s="127">
        <f t="shared" ca="1" si="181"/>
        <v>20125320</v>
      </c>
      <c r="BL31" s="127">
        <v>99</v>
      </c>
      <c r="BM31" s="127">
        <f t="shared" ca="1" si="182"/>
        <v>6527268</v>
      </c>
      <c r="BN31" s="127">
        <v>0</v>
      </c>
      <c r="BO31" s="127">
        <f t="shared" ca="1" si="183"/>
        <v>0</v>
      </c>
      <c r="BP31" s="127">
        <v>20</v>
      </c>
      <c r="BQ31" s="127">
        <f t="shared" ca="1" si="184"/>
        <v>42911680</v>
      </c>
      <c r="BR31" s="127">
        <v>28</v>
      </c>
      <c r="BS31" s="127">
        <f t="shared" ca="1" si="185"/>
        <v>449540</v>
      </c>
      <c r="BT31" s="127">
        <v>0</v>
      </c>
      <c r="BU31" s="127">
        <v>0</v>
      </c>
      <c r="BV31" s="127">
        <v>1</v>
      </c>
      <c r="BW31" s="127">
        <f t="shared" ca="1" si="186"/>
        <v>521771</v>
      </c>
      <c r="BX31" s="127">
        <v>14</v>
      </c>
      <c r="BY31" s="127">
        <f t="shared" ca="1" si="187"/>
        <v>224770</v>
      </c>
      <c r="BZ31" s="127">
        <v>0</v>
      </c>
      <c r="CA31" s="127">
        <f t="shared" ca="1" si="188"/>
        <v>0</v>
      </c>
      <c r="CB31" s="127">
        <v>5</v>
      </c>
      <c r="CC31" s="127">
        <f t="shared" ca="1" si="189"/>
        <v>2608855</v>
      </c>
      <c r="CD31" s="127">
        <v>0</v>
      </c>
      <c r="CE31" s="127">
        <v>0</v>
      </c>
      <c r="CF31" s="127">
        <v>0</v>
      </c>
      <c r="CG31" s="127">
        <v>0</v>
      </c>
      <c r="CH31" s="127">
        <v>28</v>
      </c>
      <c r="CI31" s="127">
        <f t="shared" ca="1" si="190"/>
        <v>37492</v>
      </c>
      <c r="CJ31" s="127">
        <v>0</v>
      </c>
      <c r="CK31" s="127">
        <v>0</v>
      </c>
      <c r="CL31" s="127">
        <v>0</v>
      </c>
      <c r="CM31" s="127">
        <f t="shared" ca="1" si="191"/>
        <v>0</v>
      </c>
      <c r="CN31" s="127">
        <v>0</v>
      </c>
      <c r="CO31" s="127">
        <f t="shared" ca="1" si="192"/>
        <v>0</v>
      </c>
      <c r="CP31" s="127">
        <v>0</v>
      </c>
      <c r="CQ31" s="127">
        <f t="shared" ca="1" si="193"/>
        <v>0</v>
      </c>
      <c r="CR31" s="127">
        <v>2</v>
      </c>
      <c r="CS31" s="127">
        <f t="shared" ca="1" si="194"/>
        <v>355012</v>
      </c>
      <c r="CT31" s="127">
        <v>103</v>
      </c>
      <c r="CU31" s="127">
        <f t="shared" ca="1" si="195"/>
        <v>1124142</v>
      </c>
      <c r="CV31" s="127">
        <v>0</v>
      </c>
      <c r="CW31" s="127">
        <f t="shared" ca="1" si="196"/>
        <v>0</v>
      </c>
      <c r="CX31" s="127">
        <v>0</v>
      </c>
      <c r="CY31" s="127">
        <f t="shared" ca="1" si="197"/>
        <v>0</v>
      </c>
      <c r="CZ31" s="127">
        <f t="shared" ca="1" si="24"/>
        <v>78767102</v>
      </c>
      <c r="DA31" s="117">
        <v>2</v>
      </c>
      <c r="DB31" s="127">
        <f t="shared" ca="1" si="197"/>
        <v>408632</v>
      </c>
      <c r="DC31" s="118">
        <v>0</v>
      </c>
      <c r="DD31" s="118">
        <v>0</v>
      </c>
      <c r="DE31" s="117">
        <v>0</v>
      </c>
      <c r="DF31" s="118">
        <v>0</v>
      </c>
      <c r="DG31" s="117">
        <v>0</v>
      </c>
      <c r="DH31" s="127">
        <f t="shared" ca="1" si="198"/>
        <v>0</v>
      </c>
      <c r="DI31" s="118">
        <v>0</v>
      </c>
      <c r="DJ31" s="127">
        <f t="shared" ca="1" si="199"/>
        <v>0</v>
      </c>
      <c r="DK31" s="117">
        <v>0</v>
      </c>
      <c r="DL31" s="118">
        <v>0</v>
      </c>
      <c r="DM31" s="117">
        <v>0</v>
      </c>
      <c r="DN31" s="118">
        <v>0</v>
      </c>
      <c r="DO31" s="118">
        <v>0</v>
      </c>
      <c r="DP31" s="118">
        <v>0</v>
      </c>
      <c r="DQ31" s="117">
        <v>0</v>
      </c>
      <c r="DR31" s="119">
        <v>0</v>
      </c>
      <c r="DS31" s="117">
        <v>0</v>
      </c>
      <c r="DT31" s="127">
        <f t="shared" ca="1" si="200"/>
        <v>0</v>
      </c>
      <c r="DU31" s="118">
        <v>0</v>
      </c>
      <c r="DV31" s="118">
        <v>0</v>
      </c>
      <c r="DW31" s="117">
        <v>0</v>
      </c>
      <c r="DX31" s="118">
        <v>0</v>
      </c>
      <c r="DY31" s="117">
        <v>0</v>
      </c>
      <c r="DZ31" s="127">
        <f t="shared" ca="1" si="201"/>
        <v>0</v>
      </c>
      <c r="EA31" s="118">
        <v>0</v>
      </c>
      <c r="EB31" s="118">
        <v>0</v>
      </c>
      <c r="EC31" s="117">
        <v>0</v>
      </c>
      <c r="ED31" s="127">
        <f t="shared" ca="1" si="202"/>
        <v>0</v>
      </c>
      <c r="EE31" s="127">
        <f t="shared" ca="1" si="26"/>
        <v>408632</v>
      </c>
      <c r="EF31" s="127">
        <v>0</v>
      </c>
      <c r="EG31" s="127">
        <f t="shared" ca="1" si="203"/>
        <v>0</v>
      </c>
      <c r="EH31" s="127">
        <v>0</v>
      </c>
      <c r="EI31" s="127">
        <v>0</v>
      </c>
      <c r="EJ31" s="127">
        <v>0</v>
      </c>
      <c r="EK31" s="127">
        <v>0</v>
      </c>
      <c r="EL31" s="127">
        <v>1</v>
      </c>
      <c r="EM31" s="127">
        <f t="shared" ca="1" si="204"/>
        <v>178087</v>
      </c>
      <c r="EN31" s="127">
        <v>0</v>
      </c>
      <c r="EO31" s="127">
        <v>0</v>
      </c>
      <c r="EP31" s="127">
        <v>0</v>
      </c>
      <c r="EQ31" s="127">
        <v>0</v>
      </c>
      <c r="ER31" s="127">
        <v>0</v>
      </c>
      <c r="ES31" s="127">
        <v>0</v>
      </c>
      <c r="ET31" s="127">
        <v>0</v>
      </c>
      <c r="EU31" s="127">
        <v>0</v>
      </c>
      <c r="EV31" s="127">
        <v>0</v>
      </c>
      <c r="EW31" s="127">
        <v>0</v>
      </c>
      <c r="EX31" s="127">
        <v>0</v>
      </c>
      <c r="EY31" s="127">
        <f t="shared" ca="1" si="205"/>
        <v>0</v>
      </c>
      <c r="EZ31" s="127">
        <v>0</v>
      </c>
      <c r="FA31" s="127">
        <v>0</v>
      </c>
      <c r="FB31" s="127">
        <v>0</v>
      </c>
      <c r="FC31" s="127">
        <v>0</v>
      </c>
      <c r="FD31" s="127">
        <v>0</v>
      </c>
      <c r="FE31" s="127">
        <f t="shared" ca="1" si="206"/>
        <v>0</v>
      </c>
      <c r="FF31" s="127">
        <v>0</v>
      </c>
      <c r="FG31" s="127">
        <v>0</v>
      </c>
      <c r="FH31" s="127">
        <v>0</v>
      </c>
      <c r="FI31" s="127">
        <f t="shared" ca="1" si="207"/>
        <v>0</v>
      </c>
      <c r="FJ31" s="93">
        <f t="shared" ca="1" si="150"/>
        <v>178087</v>
      </c>
      <c r="FK31" s="127">
        <v>65</v>
      </c>
      <c r="FL31" s="127">
        <f t="shared" ca="1" si="208"/>
        <v>6658405</v>
      </c>
      <c r="FM31" s="127">
        <v>0</v>
      </c>
      <c r="FN31" s="127">
        <f t="shared" ca="1" si="209"/>
        <v>0</v>
      </c>
      <c r="FO31" s="127">
        <v>2</v>
      </c>
      <c r="FP31" s="127">
        <f t="shared" ca="1" si="210"/>
        <v>3413740</v>
      </c>
      <c r="FQ31" s="127">
        <v>5</v>
      </c>
      <c r="FR31" s="127">
        <f t="shared" ca="1" si="211"/>
        <v>643065</v>
      </c>
      <c r="FS31" s="127">
        <v>0</v>
      </c>
      <c r="FT31" s="127">
        <f t="shared" ca="1" si="212"/>
        <v>0</v>
      </c>
      <c r="FU31" s="127">
        <v>0</v>
      </c>
      <c r="FV31" s="127">
        <f t="shared" ca="1" si="213"/>
        <v>0</v>
      </c>
      <c r="FW31" s="127">
        <v>0</v>
      </c>
      <c r="FX31" s="127">
        <f t="shared" ca="1" si="214"/>
        <v>0</v>
      </c>
      <c r="FY31" s="127">
        <v>0</v>
      </c>
      <c r="FZ31" s="127">
        <v>0</v>
      </c>
      <c r="GA31" s="127">
        <v>0</v>
      </c>
      <c r="GB31" s="127">
        <f t="shared" ca="1" si="215"/>
        <v>0</v>
      </c>
      <c r="GC31" s="127">
        <v>24</v>
      </c>
      <c r="GD31" s="127">
        <f t="shared" ca="1" si="216"/>
        <v>837648</v>
      </c>
      <c r="GE31" s="127">
        <v>0</v>
      </c>
      <c r="GF31" s="127">
        <v>0</v>
      </c>
      <c r="GG31" s="127">
        <v>0</v>
      </c>
      <c r="GH31" s="127">
        <v>0</v>
      </c>
      <c r="GI31" s="127">
        <v>0</v>
      </c>
      <c r="GJ31" s="127">
        <f t="shared" ca="1" si="217"/>
        <v>0</v>
      </c>
      <c r="GK31" s="127">
        <v>0</v>
      </c>
      <c r="GL31" s="127">
        <v>0</v>
      </c>
      <c r="GM31" s="127">
        <v>0</v>
      </c>
      <c r="GN31" s="127">
        <f t="shared" ca="1" si="218"/>
        <v>0</v>
      </c>
      <c r="GO31" s="127">
        <f t="shared" ca="1" si="17"/>
        <v>11552858</v>
      </c>
      <c r="GP31" s="127">
        <f t="shared" ca="1" si="18"/>
        <v>12139577</v>
      </c>
      <c r="GQ31" s="127">
        <v>0</v>
      </c>
      <c r="GR31" s="127">
        <f t="shared" ca="1" si="219"/>
        <v>0</v>
      </c>
      <c r="GS31" s="127">
        <v>0</v>
      </c>
      <c r="GT31" s="127">
        <f t="shared" ca="1" si="220"/>
        <v>0</v>
      </c>
      <c r="GU31" s="127">
        <v>0</v>
      </c>
      <c r="GV31" s="127">
        <f t="shared" ca="1" si="221"/>
        <v>0</v>
      </c>
      <c r="GW31" s="127">
        <f t="shared" ca="1" si="28"/>
        <v>0</v>
      </c>
      <c r="GX31" s="117">
        <v>3</v>
      </c>
      <c r="GY31" s="127">
        <f t="shared" ca="1" si="222"/>
        <v>238023</v>
      </c>
      <c r="GZ31" s="127">
        <v>0</v>
      </c>
      <c r="HA31" s="127">
        <f t="shared" ca="1" si="223"/>
        <v>0</v>
      </c>
      <c r="HB31" s="127">
        <v>1</v>
      </c>
      <c r="HC31" s="127">
        <f t="shared" ca="1" si="224"/>
        <v>99177</v>
      </c>
      <c r="HD31" s="127">
        <v>0</v>
      </c>
      <c r="HE31" s="127">
        <f t="shared" ca="1" si="225"/>
        <v>0</v>
      </c>
      <c r="HF31" s="127">
        <v>0</v>
      </c>
      <c r="HG31" s="127">
        <f t="shared" ca="1" si="226"/>
        <v>0</v>
      </c>
      <c r="HH31" s="127">
        <v>3</v>
      </c>
      <c r="HI31" s="127">
        <f t="shared" ca="1" si="227"/>
        <v>276279</v>
      </c>
      <c r="HJ31" s="127">
        <v>0</v>
      </c>
      <c r="HK31" s="127">
        <f t="shared" ca="1" si="228"/>
        <v>0</v>
      </c>
      <c r="HL31" s="127">
        <v>0</v>
      </c>
      <c r="HM31" s="127">
        <f t="shared" ca="1" si="229"/>
        <v>0</v>
      </c>
      <c r="HN31" s="127">
        <v>0</v>
      </c>
      <c r="HO31" s="127">
        <f t="shared" ca="1" si="229"/>
        <v>0</v>
      </c>
      <c r="HP31" s="127">
        <f t="shared" ca="1" si="29"/>
        <v>613479</v>
      </c>
      <c r="HQ31" s="127">
        <v>2</v>
      </c>
      <c r="HR31" s="127">
        <f t="shared" ca="1" si="230"/>
        <v>3840</v>
      </c>
      <c r="HS31" s="127">
        <v>0</v>
      </c>
      <c r="HT31" s="127">
        <v>0</v>
      </c>
      <c r="HU31" s="127">
        <v>5</v>
      </c>
      <c r="HV31" s="127">
        <f t="shared" ca="1" si="231"/>
        <v>12000</v>
      </c>
      <c r="HW31" s="127">
        <v>3</v>
      </c>
      <c r="HX31" s="127">
        <f t="shared" ca="1" si="232"/>
        <v>8901</v>
      </c>
      <c r="HY31" s="127">
        <v>0</v>
      </c>
      <c r="HZ31" s="127">
        <f t="shared" ca="1" si="233"/>
        <v>0</v>
      </c>
      <c r="IA31" s="127">
        <v>1</v>
      </c>
      <c r="IB31" s="127">
        <f t="shared" ca="1" si="234"/>
        <v>3708</v>
      </c>
      <c r="IC31" s="127">
        <v>0</v>
      </c>
      <c r="ID31" s="127">
        <f t="shared" ca="1" si="235"/>
        <v>0</v>
      </c>
      <c r="IE31" s="127">
        <v>0</v>
      </c>
      <c r="IF31" s="127">
        <f t="shared" ca="1" si="236"/>
        <v>0</v>
      </c>
      <c r="IG31" s="127">
        <v>0</v>
      </c>
      <c r="IH31" s="127">
        <f t="shared" ca="1" si="237"/>
        <v>0</v>
      </c>
      <c r="II31" s="127">
        <f t="shared" ca="1" si="30"/>
        <v>28449</v>
      </c>
      <c r="IJ31" s="127">
        <f t="shared" ca="1" si="31"/>
        <v>397551740</v>
      </c>
      <c r="IK31" s="127">
        <v>15</v>
      </c>
      <c r="IL31" s="127">
        <f t="shared" ca="1" si="238"/>
        <v>771675</v>
      </c>
      <c r="IM31" s="127">
        <v>1</v>
      </c>
      <c r="IN31" s="127">
        <f t="shared" ca="1" si="239"/>
        <v>1674409</v>
      </c>
      <c r="IO31" s="127">
        <v>2</v>
      </c>
      <c r="IP31" s="127">
        <f t="shared" ca="1" si="240"/>
        <v>110010</v>
      </c>
      <c r="IQ31" s="127">
        <v>0</v>
      </c>
      <c r="IR31" s="127">
        <f t="shared" ca="1" si="241"/>
        <v>0</v>
      </c>
      <c r="IS31" s="127">
        <v>0</v>
      </c>
      <c r="IT31" s="127">
        <f t="shared" ca="1" si="242"/>
        <v>0</v>
      </c>
      <c r="IU31" s="127">
        <v>0</v>
      </c>
      <c r="IV31" s="127">
        <f t="shared" ca="1" si="243"/>
        <v>0</v>
      </c>
      <c r="IW31" s="127">
        <v>0</v>
      </c>
      <c r="IX31" s="127">
        <f t="shared" ca="1" si="244"/>
        <v>0</v>
      </c>
      <c r="IY31" s="127">
        <v>0</v>
      </c>
      <c r="IZ31" s="127">
        <f t="shared" ca="1" si="245"/>
        <v>0</v>
      </c>
      <c r="JA31" s="127">
        <v>0</v>
      </c>
      <c r="JB31" s="127">
        <f t="shared" ca="1" si="246"/>
        <v>0</v>
      </c>
      <c r="JC31" s="127">
        <v>0</v>
      </c>
      <c r="JD31" s="127">
        <f t="shared" ca="1" si="247"/>
        <v>0</v>
      </c>
      <c r="JE31" s="127">
        <v>0</v>
      </c>
      <c r="JF31" s="127">
        <f t="shared" ca="1" si="248"/>
        <v>0</v>
      </c>
      <c r="JG31" s="127">
        <v>0</v>
      </c>
      <c r="JH31" s="127">
        <f t="shared" ca="1" si="249"/>
        <v>0</v>
      </c>
      <c r="JI31" s="127">
        <v>0</v>
      </c>
      <c r="JJ31" s="127">
        <f t="shared" ca="1" si="250"/>
        <v>0</v>
      </c>
      <c r="JK31" s="127">
        <v>0</v>
      </c>
      <c r="JL31" s="127">
        <f t="shared" ca="1" si="251"/>
        <v>0</v>
      </c>
      <c r="JM31" s="127"/>
      <c r="JN31" s="127">
        <f t="shared" ca="1" si="251"/>
        <v>0</v>
      </c>
      <c r="JO31" s="127">
        <v>0</v>
      </c>
      <c r="JP31" s="127">
        <f t="shared" ca="1" si="251"/>
        <v>0</v>
      </c>
      <c r="JQ31" s="127">
        <v>0</v>
      </c>
      <c r="JR31" s="127">
        <f t="shared" ca="1" si="251"/>
        <v>0</v>
      </c>
      <c r="JS31" s="127">
        <v>0</v>
      </c>
      <c r="JT31" s="127">
        <f t="shared" ca="1" si="251"/>
        <v>0</v>
      </c>
      <c r="JU31" s="93">
        <f t="shared" ca="1" si="151"/>
        <v>2556094</v>
      </c>
      <c r="JV31" s="127">
        <v>0</v>
      </c>
      <c r="JW31" s="127">
        <f t="shared" ca="1" si="252"/>
        <v>0</v>
      </c>
      <c r="JX31" s="127">
        <v>0</v>
      </c>
      <c r="JY31" s="127">
        <f t="shared" ca="1" si="252"/>
        <v>0</v>
      </c>
      <c r="JZ31" s="127">
        <v>0</v>
      </c>
      <c r="KA31" s="127">
        <f t="shared" ca="1" si="253"/>
        <v>0</v>
      </c>
      <c r="KB31" s="127">
        <v>0</v>
      </c>
      <c r="KC31" s="127">
        <f t="shared" ca="1" si="254"/>
        <v>0</v>
      </c>
      <c r="KD31" s="127">
        <v>0</v>
      </c>
      <c r="KE31" s="127">
        <f t="shared" ca="1" si="255"/>
        <v>0</v>
      </c>
      <c r="KF31" s="127">
        <v>0</v>
      </c>
      <c r="KG31" s="127">
        <f t="shared" ca="1" si="256"/>
        <v>0</v>
      </c>
      <c r="KH31" s="127">
        <v>0</v>
      </c>
      <c r="KI31" s="127">
        <f t="shared" ca="1" si="257"/>
        <v>0</v>
      </c>
      <c r="KJ31" s="127">
        <v>0</v>
      </c>
      <c r="KK31" s="127">
        <f t="shared" ca="1" si="258"/>
        <v>0</v>
      </c>
      <c r="KL31" s="127">
        <f t="shared" ca="1" si="152"/>
        <v>0</v>
      </c>
      <c r="KM31" s="127">
        <v>0</v>
      </c>
      <c r="KN31" s="127">
        <f t="shared" ca="1" si="259"/>
        <v>0</v>
      </c>
      <c r="KO31" s="127">
        <v>0</v>
      </c>
      <c r="KP31" s="127">
        <f t="shared" ca="1" si="260"/>
        <v>0</v>
      </c>
      <c r="KQ31" s="127">
        <v>0</v>
      </c>
      <c r="KR31" s="127">
        <f t="shared" ca="1" si="261"/>
        <v>0</v>
      </c>
      <c r="KS31" s="127">
        <v>0</v>
      </c>
      <c r="KT31" s="127">
        <f t="shared" ca="1" si="262"/>
        <v>0</v>
      </c>
      <c r="KU31" s="127">
        <v>0</v>
      </c>
      <c r="KV31" s="127">
        <f t="shared" ca="1" si="263"/>
        <v>0</v>
      </c>
      <c r="KW31" s="127">
        <v>0</v>
      </c>
      <c r="KX31" s="127">
        <f t="shared" ca="1" si="264"/>
        <v>0</v>
      </c>
      <c r="KY31" s="127">
        <v>0</v>
      </c>
      <c r="KZ31" s="127">
        <f t="shared" ca="1" si="265"/>
        <v>0</v>
      </c>
      <c r="LA31" s="127">
        <v>0</v>
      </c>
      <c r="LB31" s="127">
        <f t="shared" ca="1" si="266"/>
        <v>0</v>
      </c>
      <c r="LC31" s="37">
        <f t="shared" ca="1" si="153"/>
        <v>0</v>
      </c>
      <c r="LD31" s="127"/>
      <c r="LE31" s="127">
        <f t="shared" ca="1" si="20"/>
        <v>400107834</v>
      </c>
      <c r="LF31" s="93">
        <f t="shared" si="154"/>
        <v>1354</v>
      </c>
      <c r="LG31" s="127">
        <f t="shared" ca="1" si="136"/>
        <v>1080492</v>
      </c>
      <c r="LH31" s="93">
        <f t="shared" si="155"/>
        <v>184</v>
      </c>
      <c r="LI31" s="127">
        <f t="shared" ca="1" si="137"/>
        <v>3947904</v>
      </c>
      <c r="LJ31" s="93">
        <f t="shared" si="156"/>
        <v>0</v>
      </c>
      <c r="LK31" s="127">
        <f t="shared" ca="1" si="138"/>
        <v>0</v>
      </c>
      <c r="LL31" s="93">
        <f t="shared" ca="1" si="162"/>
        <v>5028396</v>
      </c>
      <c r="LM31" s="93">
        <f t="shared" si="157"/>
        <v>184</v>
      </c>
      <c r="LN31" s="127">
        <f t="shared" ca="1" si="140"/>
        <v>189520</v>
      </c>
      <c r="LO31" s="93">
        <f t="shared" si="158"/>
        <v>1354</v>
      </c>
      <c r="LP31" s="127">
        <f t="shared" ca="1" si="141"/>
        <v>100196</v>
      </c>
      <c r="LQ31" s="93">
        <f t="shared" ca="1" si="159"/>
        <v>289716</v>
      </c>
      <c r="LR31" s="127">
        <f t="shared" si="142"/>
        <v>536</v>
      </c>
      <c r="LS31" s="127">
        <f t="shared" ca="1" si="143"/>
        <v>1150845.5999999999</v>
      </c>
      <c r="LT31" s="127">
        <f t="shared" si="267"/>
        <v>717</v>
      </c>
      <c r="LU31" s="127">
        <f t="shared" ca="1" si="145"/>
        <v>2127468.06</v>
      </c>
      <c r="LV31" s="127">
        <f t="shared" si="268"/>
        <v>101</v>
      </c>
      <c r="LW31" s="127">
        <f t="shared" ca="1" si="147"/>
        <v>349443.84000000003</v>
      </c>
      <c r="LX31" s="127">
        <v>730</v>
      </c>
      <c r="LY31" s="127">
        <f t="shared" ca="1" si="148"/>
        <v>1567383</v>
      </c>
      <c r="LZ31" s="127">
        <v>963</v>
      </c>
      <c r="MA31" s="127">
        <f t="shared" ca="1" si="148"/>
        <v>2857394.34</v>
      </c>
      <c r="MB31" s="127">
        <v>168</v>
      </c>
      <c r="MC31" s="127">
        <f t="shared" ca="1" si="148"/>
        <v>581253.12</v>
      </c>
      <c r="MD31" s="93">
        <f t="shared" ca="1" si="160"/>
        <v>8633787.959999999</v>
      </c>
      <c r="ME31" s="127"/>
      <c r="MF31" s="135">
        <f t="shared" ca="1" si="149"/>
        <v>414059733.95999998</v>
      </c>
      <c r="MI31" s="124">
        <f t="shared" ca="1" si="161"/>
        <v>414059733.95999998</v>
      </c>
      <c r="MK31" s="129"/>
    </row>
    <row r="32" spans="1:349" s="128" customFormat="1" ht="30">
      <c r="A32" s="126" t="s">
        <v>213</v>
      </c>
      <c r="B32" s="175" t="s">
        <v>1003</v>
      </c>
      <c r="C32" s="172">
        <v>0</v>
      </c>
      <c r="D32" s="127">
        <f t="shared" ca="1" si="163"/>
        <v>0</v>
      </c>
      <c r="E32" s="127">
        <v>0</v>
      </c>
      <c r="F32" s="127">
        <f t="shared" ca="1" si="164"/>
        <v>0</v>
      </c>
      <c r="G32" s="127">
        <v>70</v>
      </c>
      <c r="H32" s="127">
        <f t="shared" ca="1" si="165"/>
        <v>93388680</v>
      </c>
      <c r="I32" s="127">
        <v>0</v>
      </c>
      <c r="J32" s="127">
        <f t="shared" ca="1" si="166"/>
        <v>0</v>
      </c>
      <c r="K32" s="127">
        <v>0</v>
      </c>
      <c r="L32" s="127">
        <f t="shared" ca="1" si="167"/>
        <v>0</v>
      </c>
      <c r="M32" s="127">
        <v>102</v>
      </c>
      <c r="N32" s="127">
        <f t="shared" ca="1" si="168"/>
        <v>170789718</v>
      </c>
      <c r="O32" s="127">
        <v>0</v>
      </c>
      <c r="P32" s="127">
        <f t="shared" ca="1" si="169"/>
        <v>0</v>
      </c>
      <c r="Q32" s="127">
        <v>0</v>
      </c>
      <c r="R32" s="127">
        <f t="shared" ca="1" si="170"/>
        <v>0</v>
      </c>
      <c r="S32" s="127">
        <v>30</v>
      </c>
      <c r="T32" s="127">
        <f t="shared" ca="1" si="171"/>
        <v>53703180</v>
      </c>
      <c r="U32" s="127">
        <v>0</v>
      </c>
      <c r="V32" s="127">
        <f t="shared" ca="1" si="172"/>
        <v>0</v>
      </c>
      <c r="W32" s="127">
        <v>0</v>
      </c>
      <c r="X32" s="127">
        <f t="shared" ca="1" si="173"/>
        <v>0</v>
      </c>
      <c r="Y32" s="127">
        <v>0</v>
      </c>
      <c r="Z32" s="127">
        <f t="shared" ca="1" si="174"/>
        <v>0</v>
      </c>
      <c r="AA32" s="127">
        <v>0</v>
      </c>
      <c r="AB32" s="127">
        <f t="shared" ca="1" si="175"/>
        <v>0</v>
      </c>
      <c r="AC32" s="127">
        <v>8</v>
      </c>
      <c r="AD32" s="127">
        <f t="shared" ca="1" si="175"/>
        <v>3629712</v>
      </c>
      <c r="AE32" s="127">
        <v>0</v>
      </c>
      <c r="AF32" s="127">
        <f t="shared" ca="1" si="175"/>
        <v>0</v>
      </c>
      <c r="AG32" s="127">
        <v>0</v>
      </c>
      <c r="AH32" s="127">
        <f t="shared" ca="1" si="175"/>
        <v>0</v>
      </c>
      <c r="AI32" s="127">
        <v>0</v>
      </c>
      <c r="AJ32" s="127">
        <f t="shared" ca="1" si="175"/>
        <v>0</v>
      </c>
      <c r="AK32" s="127">
        <v>6</v>
      </c>
      <c r="AL32" s="127">
        <f t="shared" ca="1" si="175"/>
        <v>227040</v>
      </c>
      <c r="AM32" s="127">
        <v>0</v>
      </c>
      <c r="AN32" s="127">
        <f t="shared" ca="1" si="175"/>
        <v>0</v>
      </c>
      <c r="AO32" s="127">
        <v>0</v>
      </c>
      <c r="AP32" s="127">
        <f t="shared" ca="1" si="175"/>
        <v>0</v>
      </c>
      <c r="AQ32" s="127">
        <v>3</v>
      </c>
      <c r="AR32" s="127">
        <f t="shared" ca="1" si="175"/>
        <v>463059</v>
      </c>
      <c r="AS32" s="127">
        <v>0</v>
      </c>
      <c r="AT32" s="127">
        <f t="shared" ca="1" si="175"/>
        <v>0</v>
      </c>
      <c r="AU32" s="127">
        <v>0</v>
      </c>
      <c r="AV32" s="127">
        <f t="shared" ca="1" si="175"/>
        <v>0</v>
      </c>
      <c r="AW32" s="127">
        <v>0</v>
      </c>
      <c r="AX32" s="127">
        <f t="shared" ca="1" si="175"/>
        <v>0</v>
      </c>
      <c r="AY32" s="127">
        <f t="shared" ca="1" si="23"/>
        <v>322201389</v>
      </c>
      <c r="AZ32" s="127">
        <v>0</v>
      </c>
      <c r="BA32" s="127">
        <f t="shared" ca="1" si="176"/>
        <v>0</v>
      </c>
      <c r="BB32" s="127">
        <v>0</v>
      </c>
      <c r="BC32" s="127">
        <f t="shared" ca="1" si="177"/>
        <v>0</v>
      </c>
      <c r="BD32" s="127">
        <v>0</v>
      </c>
      <c r="BE32" s="127">
        <f t="shared" ca="1" si="178"/>
        <v>0</v>
      </c>
      <c r="BF32" s="127">
        <v>0</v>
      </c>
      <c r="BG32" s="127">
        <f t="shared" ca="1" si="179"/>
        <v>0</v>
      </c>
      <c r="BH32" s="127">
        <v>0</v>
      </c>
      <c r="BI32" s="127">
        <f t="shared" ca="1" si="180"/>
        <v>0</v>
      </c>
      <c r="BJ32" s="127">
        <v>9</v>
      </c>
      <c r="BK32" s="127">
        <f t="shared" ca="1" si="181"/>
        <v>18112788</v>
      </c>
      <c r="BL32" s="127">
        <v>0</v>
      </c>
      <c r="BM32" s="127">
        <f t="shared" ca="1" si="182"/>
        <v>0</v>
      </c>
      <c r="BN32" s="127">
        <v>0</v>
      </c>
      <c r="BO32" s="127">
        <f t="shared" ca="1" si="183"/>
        <v>0</v>
      </c>
      <c r="BP32" s="127">
        <v>0</v>
      </c>
      <c r="BQ32" s="127">
        <f t="shared" ca="1" si="184"/>
        <v>0</v>
      </c>
      <c r="BR32" s="127">
        <v>0</v>
      </c>
      <c r="BS32" s="127">
        <f t="shared" ca="1" si="185"/>
        <v>0</v>
      </c>
      <c r="BT32" s="127">
        <v>0</v>
      </c>
      <c r="BU32" s="127">
        <v>0</v>
      </c>
      <c r="BV32" s="127">
        <v>0</v>
      </c>
      <c r="BW32" s="127">
        <f t="shared" ca="1" si="186"/>
        <v>0</v>
      </c>
      <c r="BX32" s="127">
        <v>0</v>
      </c>
      <c r="BY32" s="127">
        <f t="shared" ca="1" si="187"/>
        <v>0</v>
      </c>
      <c r="BZ32" s="127">
        <v>0</v>
      </c>
      <c r="CA32" s="127">
        <f t="shared" ca="1" si="188"/>
        <v>0</v>
      </c>
      <c r="CB32" s="127">
        <v>0</v>
      </c>
      <c r="CC32" s="127">
        <f t="shared" ca="1" si="189"/>
        <v>0</v>
      </c>
      <c r="CD32" s="127">
        <v>0</v>
      </c>
      <c r="CE32" s="127">
        <v>0</v>
      </c>
      <c r="CF32" s="127">
        <v>0</v>
      </c>
      <c r="CG32" s="127">
        <v>0</v>
      </c>
      <c r="CH32" s="127">
        <v>0</v>
      </c>
      <c r="CI32" s="127">
        <f t="shared" ca="1" si="190"/>
        <v>0</v>
      </c>
      <c r="CJ32" s="127">
        <v>0</v>
      </c>
      <c r="CK32" s="127">
        <v>0</v>
      </c>
      <c r="CL32" s="127">
        <v>0</v>
      </c>
      <c r="CM32" s="127">
        <f t="shared" ca="1" si="191"/>
        <v>0</v>
      </c>
      <c r="CN32" s="127">
        <v>0</v>
      </c>
      <c r="CO32" s="127">
        <f t="shared" ca="1" si="192"/>
        <v>0</v>
      </c>
      <c r="CP32" s="127">
        <v>0</v>
      </c>
      <c r="CQ32" s="127">
        <f t="shared" ca="1" si="193"/>
        <v>0</v>
      </c>
      <c r="CR32" s="127">
        <v>0</v>
      </c>
      <c r="CS32" s="127">
        <f t="shared" ca="1" si="194"/>
        <v>0</v>
      </c>
      <c r="CT32" s="127">
        <v>0</v>
      </c>
      <c r="CU32" s="127">
        <f t="shared" ca="1" si="195"/>
        <v>0</v>
      </c>
      <c r="CV32" s="127">
        <v>0</v>
      </c>
      <c r="CW32" s="127">
        <f t="shared" ca="1" si="196"/>
        <v>0</v>
      </c>
      <c r="CX32" s="127">
        <v>0</v>
      </c>
      <c r="CY32" s="127">
        <f t="shared" ca="1" si="197"/>
        <v>0</v>
      </c>
      <c r="CZ32" s="127">
        <f t="shared" ca="1" si="24"/>
        <v>18112788</v>
      </c>
      <c r="DA32" s="117">
        <v>0</v>
      </c>
      <c r="DB32" s="127">
        <f t="shared" ca="1" si="197"/>
        <v>0</v>
      </c>
      <c r="DC32" s="118">
        <v>0</v>
      </c>
      <c r="DD32" s="118">
        <v>0</v>
      </c>
      <c r="DE32" s="117">
        <v>0</v>
      </c>
      <c r="DF32" s="118">
        <v>0</v>
      </c>
      <c r="DG32" s="117">
        <v>0</v>
      </c>
      <c r="DH32" s="127">
        <f t="shared" ca="1" si="198"/>
        <v>0</v>
      </c>
      <c r="DI32" s="118">
        <v>0</v>
      </c>
      <c r="DJ32" s="127">
        <f t="shared" ca="1" si="199"/>
        <v>0</v>
      </c>
      <c r="DK32" s="117">
        <v>0</v>
      </c>
      <c r="DL32" s="118">
        <v>0</v>
      </c>
      <c r="DM32" s="117">
        <v>0</v>
      </c>
      <c r="DN32" s="118">
        <v>0</v>
      </c>
      <c r="DO32" s="118">
        <v>0</v>
      </c>
      <c r="DP32" s="118">
        <v>0</v>
      </c>
      <c r="DQ32" s="117">
        <v>0</v>
      </c>
      <c r="DR32" s="119">
        <v>0</v>
      </c>
      <c r="DS32" s="117">
        <v>0</v>
      </c>
      <c r="DT32" s="127">
        <f t="shared" ca="1" si="200"/>
        <v>0</v>
      </c>
      <c r="DU32" s="118">
        <v>0</v>
      </c>
      <c r="DV32" s="118">
        <v>0</v>
      </c>
      <c r="DW32" s="117">
        <v>0</v>
      </c>
      <c r="DX32" s="118">
        <v>0</v>
      </c>
      <c r="DY32" s="117">
        <v>0</v>
      </c>
      <c r="DZ32" s="127">
        <f t="shared" ca="1" si="201"/>
        <v>0</v>
      </c>
      <c r="EA32" s="118">
        <v>0</v>
      </c>
      <c r="EB32" s="118">
        <v>0</v>
      </c>
      <c r="EC32" s="117">
        <v>0</v>
      </c>
      <c r="ED32" s="127">
        <f t="shared" ca="1" si="202"/>
        <v>0</v>
      </c>
      <c r="EE32" s="127">
        <f t="shared" ca="1" si="26"/>
        <v>0</v>
      </c>
      <c r="EF32" s="127">
        <v>0</v>
      </c>
      <c r="EG32" s="127">
        <f t="shared" ca="1" si="203"/>
        <v>0</v>
      </c>
      <c r="EH32" s="127">
        <v>0</v>
      </c>
      <c r="EI32" s="127">
        <v>0</v>
      </c>
      <c r="EJ32" s="127">
        <v>0</v>
      </c>
      <c r="EK32" s="127">
        <v>0</v>
      </c>
      <c r="EL32" s="127">
        <v>0</v>
      </c>
      <c r="EM32" s="127">
        <f t="shared" ca="1" si="204"/>
        <v>0</v>
      </c>
      <c r="EN32" s="127">
        <v>0</v>
      </c>
      <c r="EO32" s="127">
        <v>0</v>
      </c>
      <c r="EP32" s="127">
        <v>0</v>
      </c>
      <c r="EQ32" s="127">
        <v>0</v>
      </c>
      <c r="ER32" s="127">
        <v>0</v>
      </c>
      <c r="ES32" s="127">
        <v>0</v>
      </c>
      <c r="ET32" s="127">
        <v>0</v>
      </c>
      <c r="EU32" s="127">
        <v>0</v>
      </c>
      <c r="EV32" s="127">
        <v>0</v>
      </c>
      <c r="EW32" s="127">
        <v>0</v>
      </c>
      <c r="EX32" s="127">
        <v>0</v>
      </c>
      <c r="EY32" s="127">
        <f t="shared" ca="1" si="205"/>
        <v>0</v>
      </c>
      <c r="EZ32" s="127">
        <v>0</v>
      </c>
      <c r="FA32" s="127">
        <v>0</v>
      </c>
      <c r="FB32" s="127">
        <v>0</v>
      </c>
      <c r="FC32" s="127">
        <v>0</v>
      </c>
      <c r="FD32" s="127">
        <v>0</v>
      </c>
      <c r="FE32" s="127">
        <f t="shared" ca="1" si="206"/>
        <v>0</v>
      </c>
      <c r="FF32" s="127">
        <v>0</v>
      </c>
      <c r="FG32" s="127">
        <v>0</v>
      </c>
      <c r="FH32" s="127">
        <v>0</v>
      </c>
      <c r="FI32" s="127">
        <f t="shared" ca="1" si="207"/>
        <v>0</v>
      </c>
      <c r="FJ32" s="93">
        <f t="shared" ca="1" si="150"/>
        <v>0</v>
      </c>
      <c r="FK32" s="127">
        <v>0</v>
      </c>
      <c r="FL32" s="127">
        <f t="shared" ca="1" si="208"/>
        <v>0</v>
      </c>
      <c r="FM32" s="127">
        <v>0</v>
      </c>
      <c r="FN32" s="127">
        <f t="shared" ca="1" si="209"/>
        <v>0</v>
      </c>
      <c r="FO32" s="127">
        <v>14</v>
      </c>
      <c r="FP32" s="127">
        <f t="shared" ca="1" si="210"/>
        <v>23896180</v>
      </c>
      <c r="FQ32" s="127">
        <v>0</v>
      </c>
      <c r="FR32" s="127">
        <f t="shared" ca="1" si="211"/>
        <v>0</v>
      </c>
      <c r="FS32" s="127">
        <v>0</v>
      </c>
      <c r="FT32" s="127">
        <f t="shared" ca="1" si="212"/>
        <v>0</v>
      </c>
      <c r="FU32" s="127">
        <v>13</v>
      </c>
      <c r="FV32" s="127">
        <f t="shared" ca="1" si="213"/>
        <v>27497756</v>
      </c>
      <c r="FW32" s="127">
        <v>0</v>
      </c>
      <c r="FX32" s="127">
        <f t="shared" ca="1" si="214"/>
        <v>0</v>
      </c>
      <c r="FY32" s="127">
        <v>0</v>
      </c>
      <c r="FZ32" s="127">
        <v>0</v>
      </c>
      <c r="GA32" s="127">
        <v>0</v>
      </c>
      <c r="GB32" s="127">
        <f t="shared" ca="1" si="215"/>
        <v>0</v>
      </c>
      <c r="GC32" s="127">
        <v>0</v>
      </c>
      <c r="GD32" s="127">
        <f t="shared" ca="1" si="216"/>
        <v>0</v>
      </c>
      <c r="GE32" s="127">
        <v>0</v>
      </c>
      <c r="GF32" s="127">
        <v>0</v>
      </c>
      <c r="GG32" s="127">
        <v>0</v>
      </c>
      <c r="GH32" s="127">
        <v>0</v>
      </c>
      <c r="GI32" s="127">
        <v>0</v>
      </c>
      <c r="GJ32" s="127">
        <f t="shared" ca="1" si="217"/>
        <v>0</v>
      </c>
      <c r="GK32" s="127">
        <v>0</v>
      </c>
      <c r="GL32" s="127">
        <v>0</v>
      </c>
      <c r="GM32" s="127">
        <v>0</v>
      </c>
      <c r="GN32" s="127">
        <f t="shared" ca="1" si="218"/>
        <v>0</v>
      </c>
      <c r="GO32" s="127">
        <f t="shared" ca="1" si="17"/>
        <v>51393936</v>
      </c>
      <c r="GP32" s="127">
        <f t="shared" ca="1" si="18"/>
        <v>51393936</v>
      </c>
      <c r="GQ32" s="127">
        <v>0</v>
      </c>
      <c r="GR32" s="127">
        <f t="shared" ca="1" si="219"/>
        <v>0</v>
      </c>
      <c r="GS32" s="127">
        <v>0</v>
      </c>
      <c r="GT32" s="127">
        <f t="shared" ca="1" si="220"/>
        <v>0</v>
      </c>
      <c r="GU32" s="127">
        <v>0</v>
      </c>
      <c r="GV32" s="127">
        <f t="shared" ca="1" si="221"/>
        <v>0</v>
      </c>
      <c r="GW32" s="127">
        <f t="shared" ca="1" si="28"/>
        <v>0</v>
      </c>
      <c r="GX32" s="117">
        <v>0</v>
      </c>
      <c r="GY32" s="127">
        <f t="shared" ca="1" si="222"/>
        <v>0</v>
      </c>
      <c r="GZ32" s="127">
        <v>0</v>
      </c>
      <c r="HA32" s="127">
        <f t="shared" ca="1" si="223"/>
        <v>0</v>
      </c>
      <c r="HB32" s="127">
        <v>0</v>
      </c>
      <c r="HC32" s="127">
        <f t="shared" ca="1" si="224"/>
        <v>0</v>
      </c>
      <c r="HD32" s="127">
        <v>0</v>
      </c>
      <c r="HE32" s="127">
        <f t="shared" ca="1" si="225"/>
        <v>0</v>
      </c>
      <c r="HF32" s="127">
        <v>0</v>
      </c>
      <c r="HG32" s="127">
        <f t="shared" ca="1" si="226"/>
        <v>0</v>
      </c>
      <c r="HH32" s="127">
        <v>0</v>
      </c>
      <c r="HI32" s="127">
        <f t="shared" ca="1" si="227"/>
        <v>0</v>
      </c>
      <c r="HJ32" s="127">
        <v>0</v>
      </c>
      <c r="HK32" s="127">
        <f t="shared" ca="1" si="228"/>
        <v>0</v>
      </c>
      <c r="HL32" s="127">
        <v>0</v>
      </c>
      <c r="HM32" s="127">
        <f t="shared" ca="1" si="229"/>
        <v>0</v>
      </c>
      <c r="HN32" s="127">
        <v>0</v>
      </c>
      <c r="HO32" s="127">
        <f t="shared" ca="1" si="229"/>
        <v>0</v>
      </c>
      <c r="HP32" s="127">
        <f t="shared" ca="1" si="29"/>
        <v>0</v>
      </c>
      <c r="HQ32" s="127">
        <v>0</v>
      </c>
      <c r="HR32" s="127">
        <f t="shared" ca="1" si="230"/>
        <v>0</v>
      </c>
      <c r="HS32" s="127">
        <v>0</v>
      </c>
      <c r="HT32" s="127">
        <v>0</v>
      </c>
      <c r="HU32" s="127">
        <v>0</v>
      </c>
      <c r="HV32" s="127">
        <f t="shared" ca="1" si="231"/>
        <v>0</v>
      </c>
      <c r="HW32" s="127">
        <v>0</v>
      </c>
      <c r="HX32" s="127">
        <f t="shared" ca="1" si="232"/>
        <v>0</v>
      </c>
      <c r="HY32" s="127">
        <v>0</v>
      </c>
      <c r="HZ32" s="127">
        <f t="shared" ca="1" si="233"/>
        <v>0</v>
      </c>
      <c r="IA32" s="127">
        <v>0</v>
      </c>
      <c r="IB32" s="127">
        <f t="shared" ca="1" si="234"/>
        <v>0</v>
      </c>
      <c r="IC32" s="127">
        <v>0</v>
      </c>
      <c r="ID32" s="127">
        <f t="shared" ca="1" si="235"/>
        <v>0</v>
      </c>
      <c r="IE32" s="127">
        <v>0</v>
      </c>
      <c r="IF32" s="127">
        <f t="shared" ca="1" si="236"/>
        <v>0</v>
      </c>
      <c r="IG32" s="127">
        <v>0</v>
      </c>
      <c r="IH32" s="127">
        <f t="shared" ca="1" si="237"/>
        <v>0</v>
      </c>
      <c r="II32" s="127">
        <f t="shared" ca="1" si="30"/>
        <v>0</v>
      </c>
      <c r="IJ32" s="127">
        <f t="shared" ca="1" si="31"/>
        <v>391708113</v>
      </c>
      <c r="IK32" s="127">
        <v>0</v>
      </c>
      <c r="IL32" s="127">
        <f t="shared" ca="1" si="238"/>
        <v>0</v>
      </c>
      <c r="IM32" s="127">
        <v>0</v>
      </c>
      <c r="IN32" s="127">
        <f t="shared" ca="1" si="239"/>
        <v>0</v>
      </c>
      <c r="IO32" s="127">
        <v>0</v>
      </c>
      <c r="IP32" s="127">
        <f t="shared" ca="1" si="240"/>
        <v>0</v>
      </c>
      <c r="IQ32" s="127">
        <v>0</v>
      </c>
      <c r="IR32" s="127">
        <f t="shared" ca="1" si="241"/>
        <v>0</v>
      </c>
      <c r="IS32" s="127">
        <v>0</v>
      </c>
      <c r="IT32" s="127">
        <f t="shared" ca="1" si="242"/>
        <v>0</v>
      </c>
      <c r="IU32" s="127">
        <v>0</v>
      </c>
      <c r="IV32" s="127">
        <f t="shared" ca="1" si="243"/>
        <v>0</v>
      </c>
      <c r="IW32" s="127">
        <v>0</v>
      </c>
      <c r="IX32" s="127">
        <f t="shared" ca="1" si="244"/>
        <v>0</v>
      </c>
      <c r="IY32" s="127">
        <v>0</v>
      </c>
      <c r="IZ32" s="127">
        <f t="shared" ca="1" si="245"/>
        <v>0</v>
      </c>
      <c r="JA32" s="127">
        <v>0</v>
      </c>
      <c r="JB32" s="127">
        <f t="shared" ca="1" si="246"/>
        <v>0</v>
      </c>
      <c r="JC32" s="127">
        <v>0</v>
      </c>
      <c r="JD32" s="127">
        <f t="shared" ca="1" si="247"/>
        <v>0</v>
      </c>
      <c r="JE32" s="127">
        <v>0</v>
      </c>
      <c r="JF32" s="127">
        <f t="shared" ca="1" si="248"/>
        <v>0</v>
      </c>
      <c r="JG32" s="127">
        <v>0</v>
      </c>
      <c r="JH32" s="127">
        <f t="shared" ca="1" si="249"/>
        <v>0</v>
      </c>
      <c r="JI32" s="127">
        <v>0</v>
      </c>
      <c r="JJ32" s="127">
        <f t="shared" ca="1" si="250"/>
        <v>0</v>
      </c>
      <c r="JK32" s="127">
        <v>0</v>
      </c>
      <c r="JL32" s="127">
        <f t="shared" ca="1" si="251"/>
        <v>0</v>
      </c>
      <c r="JM32" s="127"/>
      <c r="JN32" s="127">
        <f t="shared" ca="1" si="251"/>
        <v>0</v>
      </c>
      <c r="JO32" s="127">
        <v>0</v>
      </c>
      <c r="JP32" s="127">
        <f t="shared" ca="1" si="251"/>
        <v>0</v>
      </c>
      <c r="JQ32" s="127">
        <v>0</v>
      </c>
      <c r="JR32" s="127">
        <f t="shared" ca="1" si="251"/>
        <v>0</v>
      </c>
      <c r="JS32" s="127">
        <v>4</v>
      </c>
      <c r="JT32" s="127">
        <f t="shared" ca="1" si="251"/>
        <v>4845660</v>
      </c>
      <c r="JU32" s="93">
        <f t="shared" ca="1" si="151"/>
        <v>4845660</v>
      </c>
      <c r="JV32" s="127">
        <v>0</v>
      </c>
      <c r="JW32" s="127">
        <f t="shared" ca="1" si="252"/>
        <v>0</v>
      </c>
      <c r="JX32" s="127">
        <v>0</v>
      </c>
      <c r="JY32" s="127">
        <f t="shared" ca="1" si="252"/>
        <v>0</v>
      </c>
      <c r="JZ32" s="127">
        <v>0</v>
      </c>
      <c r="KA32" s="127">
        <f t="shared" ca="1" si="253"/>
        <v>0</v>
      </c>
      <c r="KB32" s="127">
        <v>0</v>
      </c>
      <c r="KC32" s="127">
        <f t="shared" ca="1" si="254"/>
        <v>0</v>
      </c>
      <c r="KD32" s="127">
        <v>0</v>
      </c>
      <c r="KE32" s="127">
        <f t="shared" ca="1" si="255"/>
        <v>0</v>
      </c>
      <c r="KF32" s="127">
        <v>0</v>
      </c>
      <c r="KG32" s="127">
        <f t="shared" ca="1" si="256"/>
        <v>0</v>
      </c>
      <c r="KH32" s="127">
        <v>0</v>
      </c>
      <c r="KI32" s="127">
        <f t="shared" ca="1" si="257"/>
        <v>0</v>
      </c>
      <c r="KJ32" s="127">
        <v>0</v>
      </c>
      <c r="KK32" s="127">
        <f t="shared" ca="1" si="258"/>
        <v>0</v>
      </c>
      <c r="KL32" s="127">
        <f t="shared" ca="1" si="152"/>
        <v>0</v>
      </c>
      <c r="KM32" s="127">
        <v>0</v>
      </c>
      <c r="KN32" s="127">
        <f t="shared" ca="1" si="259"/>
        <v>0</v>
      </c>
      <c r="KO32" s="127">
        <v>0</v>
      </c>
      <c r="KP32" s="127">
        <f t="shared" ca="1" si="260"/>
        <v>0</v>
      </c>
      <c r="KQ32" s="127">
        <v>0</v>
      </c>
      <c r="KR32" s="127">
        <f t="shared" ca="1" si="261"/>
        <v>0</v>
      </c>
      <c r="KS32" s="127">
        <v>0</v>
      </c>
      <c r="KT32" s="127">
        <f t="shared" ca="1" si="262"/>
        <v>0</v>
      </c>
      <c r="KU32" s="127">
        <v>0</v>
      </c>
      <c r="KV32" s="127">
        <f t="shared" ca="1" si="263"/>
        <v>0</v>
      </c>
      <c r="KW32" s="127">
        <v>0</v>
      </c>
      <c r="KX32" s="127">
        <f t="shared" ca="1" si="264"/>
        <v>0</v>
      </c>
      <c r="KY32" s="127">
        <v>0</v>
      </c>
      <c r="KZ32" s="127">
        <f t="shared" ca="1" si="265"/>
        <v>0</v>
      </c>
      <c r="LA32" s="127">
        <v>0</v>
      </c>
      <c r="LB32" s="127">
        <f t="shared" ca="1" si="266"/>
        <v>0</v>
      </c>
      <c r="LC32" s="37">
        <f t="shared" ca="1" si="153"/>
        <v>0</v>
      </c>
      <c r="LD32" s="127"/>
      <c r="LE32" s="127">
        <f t="shared" ca="1" si="20"/>
        <v>396553773</v>
      </c>
      <c r="LF32" s="93">
        <f t="shared" si="154"/>
        <v>0</v>
      </c>
      <c r="LG32" s="127">
        <f t="shared" ca="1" si="136"/>
        <v>0</v>
      </c>
      <c r="LH32" s="93">
        <f t="shared" si="155"/>
        <v>242</v>
      </c>
      <c r="LI32" s="127">
        <f t="shared" ca="1" si="137"/>
        <v>5192352</v>
      </c>
      <c r="LJ32" s="93">
        <f t="shared" si="156"/>
        <v>0</v>
      </c>
      <c r="LK32" s="127">
        <f t="shared" ca="1" si="138"/>
        <v>0</v>
      </c>
      <c r="LL32" s="93">
        <f t="shared" ca="1" si="162"/>
        <v>5192352</v>
      </c>
      <c r="LM32" s="93">
        <f t="shared" si="157"/>
        <v>242</v>
      </c>
      <c r="LN32" s="127">
        <f t="shared" ca="1" si="140"/>
        <v>249260</v>
      </c>
      <c r="LO32" s="93">
        <f t="shared" si="158"/>
        <v>0</v>
      </c>
      <c r="LP32" s="127">
        <f t="shared" ca="1" si="141"/>
        <v>0</v>
      </c>
      <c r="LQ32" s="93">
        <f t="shared" ca="1" si="159"/>
        <v>249260</v>
      </c>
      <c r="LR32" s="127">
        <f t="shared" si="142"/>
        <v>0</v>
      </c>
      <c r="LS32" s="127">
        <f t="shared" ca="1" si="143"/>
        <v>0</v>
      </c>
      <c r="LT32" s="127">
        <f t="shared" si="267"/>
        <v>0</v>
      </c>
      <c r="LU32" s="127">
        <f t="shared" ca="1" si="145"/>
        <v>0</v>
      </c>
      <c r="LV32" s="127">
        <f t="shared" si="268"/>
        <v>0</v>
      </c>
      <c r="LW32" s="127">
        <f t="shared" ca="1" si="147"/>
        <v>0</v>
      </c>
      <c r="LX32" s="127">
        <v>782</v>
      </c>
      <c r="LY32" s="127">
        <f t="shared" ca="1" si="148"/>
        <v>1679032.2</v>
      </c>
      <c r="LZ32" s="127">
        <v>1036</v>
      </c>
      <c r="MA32" s="127">
        <f t="shared" ca="1" si="148"/>
        <v>3073998.48</v>
      </c>
      <c r="MB32" s="127">
        <v>249</v>
      </c>
      <c r="MC32" s="127">
        <f t="shared" ca="1" si="148"/>
        <v>861500.16</v>
      </c>
      <c r="MD32" s="93">
        <f t="shared" ca="1" si="160"/>
        <v>5614530.8399999999</v>
      </c>
      <c r="ME32" s="127"/>
      <c r="MF32" s="135">
        <f t="shared" ca="1" si="149"/>
        <v>407609915.83999997</v>
      </c>
      <c r="MI32" s="124">
        <f t="shared" ca="1" si="161"/>
        <v>407609915.83999997</v>
      </c>
    </row>
    <row r="33" spans="1:347" s="128" customFormat="1" ht="30">
      <c r="A33" s="126" t="s">
        <v>214</v>
      </c>
      <c r="B33" s="175" t="s">
        <v>1004</v>
      </c>
      <c r="C33" s="172">
        <v>0</v>
      </c>
      <c r="D33" s="127">
        <f t="shared" ca="1" si="163"/>
        <v>0</v>
      </c>
      <c r="E33" s="127">
        <v>294</v>
      </c>
      <c r="F33" s="127">
        <f t="shared" ca="1" si="164"/>
        <v>12790764</v>
      </c>
      <c r="G33" s="127">
        <v>22</v>
      </c>
      <c r="H33" s="127">
        <f t="shared" ca="1" si="165"/>
        <v>29350728</v>
      </c>
      <c r="I33" s="127">
        <v>0</v>
      </c>
      <c r="J33" s="127">
        <f t="shared" ca="1" si="166"/>
        <v>0</v>
      </c>
      <c r="K33" s="127">
        <v>400</v>
      </c>
      <c r="L33" s="127">
        <f t="shared" ca="1" si="167"/>
        <v>21954800</v>
      </c>
      <c r="M33" s="127">
        <v>27</v>
      </c>
      <c r="N33" s="127">
        <f t="shared" ca="1" si="168"/>
        <v>45209043</v>
      </c>
      <c r="O33" s="127">
        <v>0</v>
      </c>
      <c r="P33" s="127">
        <f t="shared" ca="1" si="169"/>
        <v>0</v>
      </c>
      <c r="Q33" s="127">
        <v>0</v>
      </c>
      <c r="R33" s="127">
        <f t="shared" ca="1" si="170"/>
        <v>0</v>
      </c>
      <c r="S33" s="127">
        <v>0</v>
      </c>
      <c r="T33" s="127">
        <f t="shared" ca="1" si="171"/>
        <v>0</v>
      </c>
      <c r="U33" s="127">
        <v>0</v>
      </c>
      <c r="V33" s="127">
        <f t="shared" ca="1" si="172"/>
        <v>0</v>
      </c>
      <c r="W33" s="127">
        <v>0</v>
      </c>
      <c r="X33" s="127">
        <f t="shared" ca="1" si="173"/>
        <v>0</v>
      </c>
      <c r="Y33" s="127">
        <v>125</v>
      </c>
      <c r="Z33" s="127">
        <f t="shared" ca="1" si="174"/>
        <v>1745125</v>
      </c>
      <c r="AA33" s="127">
        <v>0</v>
      </c>
      <c r="AB33" s="127">
        <f t="shared" ca="1" si="175"/>
        <v>0</v>
      </c>
      <c r="AC33" s="127">
        <v>8</v>
      </c>
      <c r="AD33" s="127">
        <f t="shared" ca="1" si="175"/>
        <v>3629712</v>
      </c>
      <c r="AE33" s="127">
        <v>0</v>
      </c>
      <c r="AF33" s="127">
        <f t="shared" ca="1" si="175"/>
        <v>0</v>
      </c>
      <c r="AG33" s="127">
        <v>0</v>
      </c>
      <c r="AH33" s="127">
        <f t="shared" ca="1" si="175"/>
        <v>0</v>
      </c>
      <c r="AI33" s="127">
        <v>225</v>
      </c>
      <c r="AJ33" s="127">
        <f t="shared" ca="1" si="175"/>
        <v>284850</v>
      </c>
      <c r="AK33" s="127">
        <v>0</v>
      </c>
      <c r="AL33" s="127">
        <f t="shared" ca="1" si="175"/>
        <v>0</v>
      </c>
      <c r="AM33" s="127">
        <v>0</v>
      </c>
      <c r="AN33" s="127">
        <f t="shared" ca="1" si="175"/>
        <v>0</v>
      </c>
      <c r="AO33" s="127">
        <v>275</v>
      </c>
      <c r="AP33" s="127">
        <f t="shared" ca="1" si="175"/>
        <v>1419550</v>
      </c>
      <c r="AQ33" s="127">
        <v>0</v>
      </c>
      <c r="AR33" s="127">
        <f t="shared" ca="1" si="175"/>
        <v>0</v>
      </c>
      <c r="AS33" s="127">
        <v>0</v>
      </c>
      <c r="AT33" s="127">
        <f t="shared" ca="1" si="175"/>
        <v>0</v>
      </c>
      <c r="AU33" s="127">
        <v>0</v>
      </c>
      <c r="AV33" s="127">
        <f t="shared" ca="1" si="175"/>
        <v>0</v>
      </c>
      <c r="AW33" s="127">
        <v>0</v>
      </c>
      <c r="AX33" s="127">
        <f t="shared" ca="1" si="175"/>
        <v>0</v>
      </c>
      <c r="AY33" s="127">
        <f t="shared" ca="1" si="23"/>
        <v>116384572</v>
      </c>
      <c r="AZ33" s="127">
        <v>0</v>
      </c>
      <c r="BA33" s="127">
        <f t="shared" ca="1" si="176"/>
        <v>0</v>
      </c>
      <c r="BB33" s="127">
        <v>0</v>
      </c>
      <c r="BC33" s="127">
        <f t="shared" ca="1" si="177"/>
        <v>0</v>
      </c>
      <c r="BD33" s="127">
        <v>0</v>
      </c>
      <c r="BE33" s="127">
        <f t="shared" ca="1" si="178"/>
        <v>0</v>
      </c>
      <c r="BF33" s="127">
        <v>0</v>
      </c>
      <c r="BG33" s="127">
        <f t="shared" ca="1" si="179"/>
        <v>0</v>
      </c>
      <c r="BH33" s="127">
        <v>0</v>
      </c>
      <c r="BI33" s="127">
        <f t="shared" ca="1" si="180"/>
        <v>0</v>
      </c>
      <c r="BJ33" s="127">
        <v>0</v>
      </c>
      <c r="BK33" s="127">
        <f t="shared" ca="1" si="181"/>
        <v>0</v>
      </c>
      <c r="BL33" s="127">
        <v>0</v>
      </c>
      <c r="BM33" s="127">
        <f t="shared" ca="1" si="182"/>
        <v>0</v>
      </c>
      <c r="BN33" s="127">
        <v>96</v>
      </c>
      <c r="BO33" s="127">
        <f t="shared" ca="1" si="183"/>
        <v>6743616</v>
      </c>
      <c r="BP33" s="127">
        <v>4</v>
      </c>
      <c r="BQ33" s="127">
        <f t="shared" ca="1" si="184"/>
        <v>8582336</v>
      </c>
      <c r="BR33" s="127">
        <v>0</v>
      </c>
      <c r="BS33" s="127">
        <f t="shared" ca="1" si="185"/>
        <v>0</v>
      </c>
      <c r="BT33" s="127">
        <v>0</v>
      </c>
      <c r="BU33" s="127">
        <v>0</v>
      </c>
      <c r="BV33" s="127">
        <v>0</v>
      </c>
      <c r="BW33" s="127">
        <f t="shared" ca="1" si="186"/>
        <v>0</v>
      </c>
      <c r="BX33" s="127">
        <v>0</v>
      </c>
      <c r="BY33" s="127">
        <f t="shared" ca="1" si="187"/>
        <v>0</v>
      </c>
      <c r="BZ33" s="127">
        <v>0</v>
      </c>
      <c r="CA33" s="127">
        <f t="shared" ca="1" si="188"/>
        <v>0</v>
      </c>
      <c r="CB33" s="127">
        <v>0</v>
      </c>
      <c r="CC33" s="127">
        <f t="shared" ca="1" si="189"/>
        <v>0</v>
      </c>
      <c r="CD33" s="127">
        <v>0</v>
      </c>
      <c r="CE33" s="127">
        <v>0</v>
      </c>
      <c r="CF33" s="127">
        <v>0</v>
      </c>
      <c r="CG33" s="127">
        <v>0</v>
      </c>
      <c r="CH33" s="127">
        <v>0</v>
      </c>
      <c r="CI33" s="127">
        <f t="shared" ca="1" si="190"/>
        <v>0</v>
      </c>
      <c r="CJ33" s="127">
        <v>0</v>
      </c>
      <c r="CK33" s="127">
        <v>0</v>
      </c>
      <c r="CL33" s="127">
        <v>0</v>
      </c>
      <c r="CM33" s="127">
        <f t="shared" ca="1" si="191"/>
        <v>0</v>
      </c>
      <c r="CN33" s="127">
        <v>0</v>
      </c>
      <c r="CO33" s="127">
        <f t="shared" ca="1" si="192"/>
        <v>0</v>
      </c>
      <c r="CP33" s="127">
        <v>0</v>
      </c>
      <c r="CQ33" s="127">
        <f t="shared" ca="1" si="193"/>
        <v>0</v>
      </c>
      <c r="CR33" s="127">
        <v>0</v>
      </c>
      <c r="CS33" s="127">
        <f t="shared" ca="1" si="194"/>
        <v>0</v>
      </c>
      <c r="CT33" s="127">
        <v>0</v>
      </c>
      <c r="CU33" s="127">
        <f t="shared" ca="1" si="195"/>
        <v>0</v>
      </c>
      <c r="CV33" s="127">
        <v>50</v>
      </c>
      <c r="CW33" s="127">
        <f t="shared" ca="1" si="196"/>
        <v>593150</v>
      </c>
      <c r="CX33" s="127">
        <v>0</v>
      </c>
      <c r="CY33" s="127">
        <f t="shared" ca="1" si="197"/>
        <v>0</v>
      </c>
      <c r="CZ33" s="127">
        <f t="shared" ca="1" si="24"/>
        <v>15919102</v>
      </c>
      <c r="DA33" s="117">
        <v>0</v>
      </c>
      <c r="DB33" s="127">
        <f t="shared" ca="1" si="197"/>
        <v>0</v>
      </c>
      <c r="DC33" s="118">
        <v>0</v>
      </c>
      <c r="DD33" s="118">
        <v>0</v>
      </c>
      <c r="DE33" s="117">
        <v>0</v>
      </c>
      <c r="DF33" s="118">
        <v>0</v>
      </c>
      <c r="DG33" s="117">
        <v>0</v>
      </c>
      <c r="DH33" s="127">
        <f t="shared" ca="1" si="198"/>
        <v>0</v>
      </c>
      <c r="DI33" s="118">
        <v>0</v>
      </c>
      <c r="DJ33" s="127">
        <f t="shared" ca="1" si="199"/>
        <v>0</v>
      </c>
      <c r="DK33" s="117">
        <v>0</v>
      </c>
      <c r="DL33" s="118">
        <v>0</v>
      </c>
      <c r="DM33" s="117">
        <v>0</v>
      </c>
      <c r="DN33" s="118">
        <v>0</v>
      </c>
      <c r="DO33" s="118">
        <v>0</v>
      </c>
      <c r="DP33" s="118">
        <v>0</v>
      </c>
      <c r="DQ33" s="117">
        <v>0</v>
      </c>
      <c r="DR33" s="119">
        <v>0</v>
      </c>
      <c r="DS33" s="117">
        <v>0</v>
      </c>
      <c r="DT33" s="127">
        <f t="shared" ca="1" si="200"/>
        <v>0</v>
      </c>
      <c r="DU33" s="118">
        <v>0</v>
      </c>
      <c r="DV33" s="118">
        <v>0</v>
      </c>
      <c r="DW33" s="117">
        <v>0</v>
      </c>
      <c r="DX33" s="118">
        <v>0</v>
      </c>
      <c r="DY33" s="117">
        <v>0</v>
      </c>
      <c r="DZ33" s="127">
        <f t="shared" ca="1" si="201"/>
        <v>0</v>
      </c>
      <c r="EA33" s="118">
        <v>0</v>
      </c>
      <c r="EB33" s="118">
        <v>0</v>
      </c>
      <c r="EC33" s="117">
        <v>0</v>
      </c>
      <c r="ED33" s="127">
        <f t="shared" ca="1" si="202"/>
        <v>0</v>
      </c>
      <c r="EE33" s="127">
        <f t="shared" ca="1" si="26"/>
        <v>0</v>
      </c>
      <c r="EF33" s="127">
        <v>0</v>
      </c>
      <c r="EG33" s="127">
        <f t="shared" ca="1" si="203"/>
        <v>0</v>
      </c>
      <c r="EH33" s="127">
        <v>0</v>
      </c>
      <c r="EI33" s="127">
        <v>0</v>
      </c>
      <c r="EJ33" s="127">
        <v>0</v>
      </c>
      <c r="EK33" s="127">
        <v>0</v>
      </c>
      <c r="EL33" s="127">
        <v>0</v>
      </c>
      <c r="EM33" s="127">
        <f t="shared" ca="1" si="204"/>
        <v>0</v>
      </c>
      <c r="EN33" s="127">
        <v>0</v>
      </c>
      <c r="EO33" s="127">
        <v>0</v>
      </c>
      <c r="EP33" s="127">
        <v>0</v>
      </c>
      <c r="EQ33" s="127">
        <v>0</v>
      </c>
      <c r="ER33" s="127">
        <v>0</v>
      </c>
      <c r="ES33" s="127">
        <v>0</v>
      </c>
      <c r="ET33" s="127">
        <v>0</v>
      </c>
      <c r="EU33" s="127">
        <v>0</v>
      </c>
      <c r="EV33" s="127">
        <v>0</v>
      </c>
      <c r="EW33" s="127">
        <v>0</v>
      </c>
      <c r="EX33" s="127">
        <v>0</v>
      </c>
      <c r="EY33" s="127">
        <f t="shared" ca="1" si="205"/>
        <v>0</v>
      </c>
      <c r="EZ33" s="127">
        <v>0</v>
      </c>
      <c r="FA33" s="127">
        <v>0</v>
      </c>
      <c r="FB33" s="127">
        <v>0</v>
      </c>
      <c r="FC33" s="127">
        <v>0</v>
      </c>
      <c r="FD33" s="127">
        <v>0</v>
      </c>
      <c r="FE33" s="127">
        <f t="shared" ca="1" si="206"/>
        <v>0</v>
      </c>
      <c r="FF33" s="127">
        <v>0</v>
      </c>
      <c r="FG33" s="127">
        <v>0</v>
      </c>
      <c r="FH33" s="127">
        <v>0</v>
      </c>
      <c r="FI33" s="127">
        <f t="shared" ca="1" si="207"/>
        <v>0</v>
      </c>
      <c r="FJ33" s="93">
        <f t="shared" ca="1" si="150"/>
        <v>0</v>
      </c>
      <c r="FK33" s="127">
        <v>0</v>
      </c>
      <c r="FL33" s="127">
        <f t="shared" ca="1" si="208"/>
        <v>0</v>
      </c>
      <c r="FM33" s="127">
        <v>0</v>
      </c>
      <c r="FN33" s="127">
        <f t="shared" ca="1" si="209"/>
        <v>0</v>
      </c>
      <c r="FO33" s="127">
        <v>0</v>
      </c>
      <c r="FP33" s="127">
        <f t="shared" ca="1" si="210"/>
        <v>0</v>
      </c>
      <c r="FQ33" s="127">
        <v>0</v>
      </c>
      <c r="FR33" s="127">
        <f t="shared" ca="1" si="211"/>
        <v>0</v>
      </c>
      <c r="FS33" s="127">
        <v>0</v>
      </c>
      <c r="FT33" s="127">
        <f t="shared" ca="1" si="212"/>
        <v>0</v>
      </c>
      <c r="FU33" s="127">
        <v>0</v>
      </c>
      <c r="FV33" s="127">
        <f t="shared" ca="1" si="213"/>
        <v>0</v>
      </c>
      <c r="FW33" s="127">
        <v>0</v>
      </c>
      <c r="FX33" s="127">
        <f t="shared" ca="1" si="214"/>
        <v>0</v>
      </c>
      <c r="FY33" s="127">
        <v>0</v>
      </c>
      <c r="FZ33" s="127">
        <v>0</v>
      </c>
      <c r="GA33" s="127">
        <v>0</v>
      </c>
      <c r="GB33" s="127">
        <f t="shared" ca="1" si="215"/>
        <v>0</v>
      </c>
      <c r="GC33" s="127">
        <v>0</v>
      </c>
      <c r="GD33" s="127">
        <f t="shared" ca="1" si="216"/>
        <v>0</v>
      </c>
      <c r="GE33" s="127">
        <v>0</v>
      </c>
      <c r="GF33" s="127">
        <v>0</v>
      </c>
      <c r="GG33" s="127">
        <v>0</v>
      </c>
      <c r="GH33" s="127">
        <v>0</v>
      </c>
      <c r="GI33" s="127">
        <v>0</v>
      </c>
      <c r="GJ33" s="127">
        <f t="shared" ca="1" si="217"/>
        <v>0</v>
      </c>
      <c r="GK33" s="127">
        <v>0</v>
      </c>
      <c r="GL33" s="127">
        <v>0</v>
      </c>
      <c r="GM33" s="127">
        <v>0</v>
      </c>
      <c r="GN33" s="127">
        <f t="shared" ca="1" si="218"/>
        <v>0</v>
      </c>
      <c r="GO33" s="127">
        <f t="shared" ca="1" si="17"/>
        <v>0</v>
      </c>
      <c r="GP33" s="127">
        <f t="shared" ca="1" si="18"/>
        <v>0</v>
      </c>
      <c r="GQ33" s="127">
        <v>0</v>
      </c>
      <c r="GR33" s="127">
        <f t="shared" ca="1" si="219"/>
        <v>0</v>
      </c>
      <c r="GS33" s="127">
        <v>0</v>
      </c>
      <c r="GT33" s="127">
        <f t="shared" ca="1" si="220"/>
        <v>0</v>
      </c>
      <c r="GU33" s="127">
        <v>0</v>
      </c>
      <c r="GV33" s="127">
        <f t="shared" ca="1" si="221"/>
        <v>0</v>
      </c>
      <c r="GW33" s="127">
        <f t="shared" ca="1" si="28"/>
        <v>0</v>
      </c>
      <c r="GX33" s="117">
        <v>0</v>
      </c>
      <c r="GY33" s="127">
        <f t="shared" ca="1" si="222"/>
        <v>0</v>
      </c>
      <c r="GZ33" s="127">
        <v>0</v>
      </c>
      <c r="HA33" s="127">
        <f t="shared" ca="1" si="223"/>
        <v>0</v>
      </c>
      <c r="HB33" s="127">
        <v>0</v>
      </c>
      <c r="HC33" s="127">
        <f t="shared" ca="1" si="224"/>
        <v>0</v>
      </c>
      <c r="HD33" s="127">
        <v>0</v>
      </c>
      <c r="HE33" s="127">
        <f t="shared" ca="1" si="225"/>
        <v>0</v>
      </c>
      <c r="HF33" s="127">
        <v>0</v>
      </c>
      <c r="HG33" s="127">
        <f t="shared" ca="1" si="226"/>
        <v>0</v>
      </c>
      <c r="HH33" s="127">
        <v>0</v>
      </c>
      <c r="HI33" s="127">
        <f t="shared" ca="1" si="227"/>
        <v>0</v>
      </c>
      <c r="HJ33" s="127">
        <v>0</v>
      </c>
      <c r="HK33" s="127">
        <f t="shared" ca="1" si="228"/>
        <v>0</v>
      </c>
      <c r="HL33" s="127">
        <v>0</v>
      </c>
      <c r="HM33" s="127">
        <f t="shared" ca="1" si="229"/>
        <v>0</v>
      </c>
      <c r="HN33" s="127">
        <v>0</v>
      </c>
      <c r="HO33" s="127">
        <f t="shared" ca="1" si="229"/>
        <v>0</v>
      </c>
      <c r="HP33" s="127">
        <f t="shared" ca="1" si="29"/>
        <v>0</v>
      </c>
      <c r="HQ33" s="127">
        <v>0</v>
      </c>
      <c r="HR33" s="127">
        <f t="shared" ca="1" si="230"/>
        <v>0</v>
      </c>
      <c r="HS33" s="127">
        <v>0</v>
      </c>
      <c r="HT33" s="127">
        <v>0</v>
      </c>
      <c r="HU33" s="127">
        <v>1</v>
      </c>
      <c r="HV33" s="127">
        <f t="shared" ca="1" si="231"/>
        <v>2400</v>
      </c>
      <c r="HW33" s="127">
        <v>0</v>
      </c>
      <c r="HX33" s="127">
        <f t="shared" ca="1" si="232"/>
        <v>0</v>
      </c>
      <c r="HY33" s="127">
        <v>1</v>
      </c>
      <c r="HZ33" s="127">
        <f t="shared" ca="1" si="233"/>
        <v>2967</v>
      </c>
      <c r="IA33" s="127">
        <v>1</v>
      </c>
      <c r="IB33" s="127">
        <f t="shared" ca="1" si="234"/>
        <v>3708</v>
      </c>
      <c r="IC33" s="127">
        <v>0</v>
      </c>
      <c r="ID33" s="127">
        <f t="shared" ca="1" si="235"/>
        <v>0</v>
      </c>
      <c r="IE33" s="127">
        <v>1</v>
      </c>
      <c r="IF33" s="127">
        <f t="shared" ca="1" si="236"/>
        <v>3665</v>
      </c>
      <c r="IG33" s="127">
        <v>0</v>
      </c>
      <c r="IH33" s="127">
        <f t="shared" ca="1" si="237"/>
        <v>0</v>
      </c>
      <c r="II33" s="127">
        <f ca="1">SUM(HR33,HT33,HV33,HX33,HZ33,IB33,ID33,IF33,IH33)</f>
        <v>12740</v>
      </c>
      <c r="IJ33" s="127">
        <f t="shared" ca="1" si="31"/>
        <v>132316414</v>
      </c>
      <c r="IK33" s="127">
        <v>0</v>
      </c>
      <c r="IL33" s="127">
        <f t="shared" ca="1" si="238"/>
        <v>0</v>
      </c>
      <c r="IM33" s="127">
        <v>0</v>
      </c>
      <c r="IN33" s="127">
        <f t="shared" ca="1" si="239"/>
        <v>0</v>
      </c>
      <c r="IO33" s="127">
        <v>0</v>
      </c>
      <c r="IP33" s="127">
        <f t="shared" ca="1" si="240"/>
        <v>0</v>
      </c>
      <c r="IQ33" s="127">
        <v>0</v>
      </c>
      <c r="IR33" s="127">
        <f t="shared" ca="1" si="241"/>
        <v>0</v>
      </c>
      <c r="IS33" s="127">
        <v>0</v>
      </c>
      <c r="IT33" s="127">
        <f t="shared" ca="1" si="242"/>
        <v>0</v>
      </c>
      <c r="IU33" s="127">
        <v>0</v>
      </c>
      <c r="IV33" s="127">
        <f t="shared" ca="1" si="243"/>
        <v>0</v>
      </c>
      <c r="IW33" s="127">
        <v>0</v>
      </c>
      <c r="IX33" s="127">
        <f t="shared" ca="1" si="244"/>
        <v>0</v>
      </c>
      <c r="IY33" s="127">
        <v>0</v>
      </c>
      <c r="IZ33" s="127">
        <f t="shared" ca="1" si="245"/>
        <v>0</v>
      </c>
      <c r="JA33" s="127">
        <v>0</v>
      </c>
      <c r="JB33" s="127">
        <f t="shared" ca="1" si="246"/>
        <v>0</v>
      </c>
      <c r="JC33" s="127">
        <v>0</v>
      </c>
      <c r="JD33" s="127">
        <f t="shared" ca="1" si="247"/>
        <v>0</v>
      </c>
      <c r="JE33" s="127">
        <v>0</v>
      </c>
      <c r="JF33" s="127">
        <f t="shared" ca="1" si="248"/>
        <v>0</v>
      </c>
      <c r="JG33" s="127">
        <v>0</v>
      </c>
      <c r="JH33" s="127">
        <f t="shared" ca="1" si="249"/>
        <v>0</v>
      </c>
      <c r="JI33" s="127">
        <v>0</v>
      </c>
      <c r="JJ33" s="127">
        <f t="shared" ca="1" si="250"/>
        <v>0</v>
      </c>
      <c r="JK33" s="127">
        <v>0</v>
      </c>
      <c r="JL33" s="127">
        <f t="shared" ca="1" si="251"/>
        <v>0</v>
      </c>
      <c r="JM33" s="127"/>
      <c r="JN33" s="127">
        <f t="shared" ca="1" si="251"/>
        <v>0</v>
      </c>
      <c r="JO33" s="127">
        <v>0</v>
      </c>
      <c r="JP33" s="127">
        <f t="shared" ca="1" si="251"/>
        <v>0</v>
      </c>
      <c r="JQ33" s="127">
        <v>0</v>
      </c>
      <c r="JR33" s="127">
        <f t="shared" ca="1" si="251"/>
        <v>0</v>
      </c>
      <c r="JS33" s="127">
        <v>0</v>
      </c>
      <c r="JT33" s="127">
        <f t="shared" ca="1" si="251"/>
        <v>0</v>
      </c>
      <c r="JU33" s="93">
        <f t="shared" ca="1" si="151"/>
        <v>0</v>
      </c>
      <c r="JV33" s="127">
        <v>0</v>
      </c>
      <c r="JW33" s="127">
        <f t="shared" ca="1" si="252"/>
        <v>0</v>
      </c>
      <c r="JX33" s="127">
        <v>0</v>
      </c>
      <c r="JY33" s="127">
        <f t="shared" ca="1" si="252"/>
        <v>0</v>
      </c>
      <c r="JZ33" s="127">
        <v>0</v>
      </c>
      <c r="KA33" s="127">
        <f t="shared" ca="1" si="253"/>
        <v>0</v>
      </c>
      <c r="KB33" s="127">
        <v>0</v>
      </c>
      <c r="KC33" s="127">
        <f t="shared" ca="1" si="254"/>
        <v>0</v>
      </c>
      <c r="KD33" s="127">
        <v>0</v>
      </c>
      <c r="KE33" s="127">
        <f t="shared" ca="1" si="255"/>
        <v>0</v>
      </c>
      <c r="KF33" s="127">
        <v>0</v>
      </c>
      <c r="KG33" s="127">
        <f t="shared" ca="1" si="256"/>
        <v>0</v>
      </c>
      <c r="KH33" s="127">
        <v>0</v>
      </c>
      <c r="KI33" s="127">
        <f t="shared" ca="1" si="257"/>
        <v>0</v>
      </c>
      <c r="KJ33" s="127">
        <v>0</v>
      </c>
      <c r="KK33" s="127">
        <f t="shared" ca="1" si="258"/>
        <v>0</v>
      </c>
      <c r="KL33" s="127">
        <f t="shared" ca="1" si="152"/>
        <v>0</v>
      </c>
      <c r="KM33" s="127">
        <v>0</v>
      </c>
      <c r="KN33" s="127">
        <f t="shared" ca="1" si="259"/>
        <v>0</v>
      </c>
      <c r="KO33" s="127">
        <v>0</v>
      </c>
      <c r="KP33" s="127">
        <f t="shared" ca="1" si="260"/>
        <v>0</v>
      </c>
      <c r="KQ33" s="127">
        <v>0</v>
      </c>
      <c r="KR33" s="127">
        <f t="shared" ca="1" si="261"/>
        <v>0</v>
      </c>
      <c r="KS33" s="127">
        <v>0</v>
      </c>
      <c r="KT33" s="127">
        <f t="shared" ca="1" si="262"/>
        <v>0</v>
      </c>
      <c r="KU33" s="127">
        <v>0</v>
      </c>
      <c r="KV33" s="127">
        <f t="shared" ca="1" si="263"/>
        <v>0</v>
      </c>
      <c r="KW33" s="127">
        <v>0</v>
      </c>
      <c r="KX33" s="127">
        <f t="shared" ca="1" si="264"/>
        <v>0</v>
      </c>
      <c r="KY33" s="127">
        <v>0</v>
      </c>
      <c r="KZ33" s="127">
        <f t="shared" ca="1" si="265"/>
        <v>0</v>
      </c>
      <c r="LA33" s="127">
        <v>0</v>
      </c>
      <c r="LB33" s="127">
        <f t="shared" ca="1" si="266"/>
        <v>0</v>
      </c>
      <c r="LC33" s="37">
        <f t="shared" ca="1" si="153"/>
        <v>0</v>
      </c>
      <c r="LD33" s="127"/>
      <c r="LE33" s="127">
        <f t="shared" ca="1" si="20"/>
        <v>132316414</v>
      </c>
      <c r="LF33" s="93">
        <f t="shared" si="154"/>
        <v>794</v>
      </c>
      <c r="LG33" s="127">
        <f t="shared" ca="1" si="136"/>
        <v>633612</v>
      </c>
      <c r="LH33" s="93">
        <f t="shared" si="155"/>
        <v>53</v>
      </c>
      <c r="LI33" s="127">
        <f t="shared" ca="1" si="137"/>
        <v>1137168</v>
      </c>
      <c r="LJ33" s="93">
        <f t="shared" si="156"/>
        <v>0</v>
      </c>
      <c r="LK33" s="127">
        <f t="shared" ca="1" si="138"/>
        <v>0</v>
      </c>
      <c r="LL33" s="93">
        <f t="shared" ca="1" si="162"/>
        <v>1770780</v>
      </c>
      <c r="LM33" s="93">
        <f t="shared" si="157"/>
        <v>53</v>
      </c>
      <c r="LN33" s="127">
        <f t="shared" ca="1" si="140"/>
        <v>54590</v>
      </c>
      <c r="LO33" s="93">
        <f t="shared" si="158"/>
        <v>794</v>
      </c>
      <c r="LP33" s="127">
        <f t="shared" ca="1" si="141"/>
        <v>58756</v>
      </c>
      <c r="LQ33" s="93">
        <f t="shared" ca="1" si="159"/>
        <v>113346</v>
      </c>
      <c r="LR33" s="127">
        <f t="shared" si="142"/>
        <v>295</v>
      </c>
      <c r="LS33" s="127">
        <f t="shared" ca="1" si="143"/>
        <v>633394.5</v>
      </c>
      <c r="LT33" s="127">
        <f t="shared" si="267"/>
        <v>402</v>
      </c>
      <c r="LU33" s="127">
        <f t="shared" ca="1" si="145"/>
        <v>1192806.3599999999</v>
      </c>
      <c r="LV33" s="127">
        <f t="shared" si="268"/>
        <v>97</v>
      </c>
      <c r="LW33" s="127">
        <f t="shared" ca="1" si="147"/>
        <v>335604.48000000004</v>
      </c>
      <c r="LX33" s="127">
        <v>237</v>
      </c>
      <c r="LY33" s="127">
        <f t="shared" ca="1" si="148"/>
        <v>508862.69999999995</v>
      </c>
      <c r="LZ33" s="127">
        <v>349</v>
      </c>
      <c r="MA33" s="127">
        <f t="shared" ca="1" si="148"/>
        <v>1035545.82</v>
      </c>
      <c r="MB33" s="127">
        <v>35</v>
      </c>
      <c r="MC33" s="127">
        <f t="shared" ca="1" si="148"/>
        <v>121094.40000000001</v>
      </c>
      <c r="MD33" s="93">
        <f t="shared" ca="1" si="160"/>
        <v>3827308.26</v>
      </c>
      <c r="ME33" s="127"/>
      <c r="MF33" s="135">
        <f t="shared" ca="1" si="149"/>
        <v>138027848.25999999</v>
      </c>
      <c r="MI33" s="124">
        <f t="shared" ca="1" si="161"/>
        <v>138027848.25999999</v>
      </c>
    </row>
    <row r="34" spans="1:347" s="128" customFormat="1">
      <c r="A34" s="126" t="s">
        <v>215</v>
      </c>
      <c r="B34" s="175" t="s">
        <v>1005</v>
      </c>
      <c r="C34" s="172">
        <v>12503</v>
      </c>
      <c r="D34" s="127">
        <f t="shared" ca="1" si="163"/>
        <v>512310425</v>
      </c>
      <c r="E34" s="127">
        <v>0</v>
      </c>
      <c r="F34" s="127">
        <f t="shared" ca="1" si="164"/>
        <v>0</v>
      </c>
      <c r="G34" s="127">
        <v>17</v>
      </c>
      <c r="H34" s="127">
        <f t="shared" ca="1" si="165"/>
        <v>22680108</v>
      </c>
      <c r="I34" s="127">
        <v>14765</v>
      </c>
      <c r="J34" s="127">
        <f t="shared" ca="1" si="166"/>
        <v>759585425</v>
      </c>
      <c r="K34" s="127">
        <v>0</v>
      </c>
      <c r="L34" s="127">
        <f t="shared" ca="1" si="167"/>
        <v>0</v>
      </c>
      <c r="M34" s="127">
        <v>16</v>
      </c>
      <c r="N34" s="127">
        <f t="shared" ca="1" si="168"/>
        <v>26790544</v>
      </c>
      <c r="O34" s="127">
        <v>1562</v>
      </c>
      <c r="P34" s="127">
        <f t="shared" ca="1" si="169"/>
        <v>85917810</v>
      </c>
      <c r="Q34" s="127">
        <v>0</v>
      </c>
      <c r="R34" s="127">
        <f t="shared" ca="1" si="170"/>
        <v>0</v>
      </c>
      <c r="S34" s="127">
        <v>0</v>
      </c>
      <c r="T34" s="127">
        <f t="shared" ca="1" si="171"/>
        <v>0</v>
      </c>
      <c r="U34" s="127">
        <v>365</v>
      </c>
      <c r="V34" s="127">
        <f t="shared" ca="1" si="172"/>
        <v>5095765</v>
      </c>
      <c r="W34" s="127">
        <v>0</v>
      </c>
      <c r="X34" s="127">
        <f t="shared" ca="1" si="173"/>
        <v>0</v>
      </c>
      <c r="Y34" s="127">
        <v>0</v>
      </c>
      <c r="Z34" s="127">
        <f t="shared" ca="1" si="174"/>
        <v>0</v>
      </c>
      <c r="AA34" s="127">
        <v>0</v>
      </c>
      <c r="AB34" s="127">
        <f t="shared" ca="1" si="175"/>
        <v>0</v>
      </c>
      <c r="AC34" s="127">
        <v>2</v>
      </c>
      <c r="AD34" s="127">
        <f t="shared" ca="1" si="175"/>
        <v>907428</v>
      </c>
      <c r="AE34" s="127">
        <v>0</v>
      </c>
      <c r="AF34" s="127">
        <f t="shared" ca="1" si="175"/>
        <v>0</v>
      </c>
      <c r="AG34" s="127">
        <v>13226</v>
      </c>
      <c r="AH34" s="127">
        <f t="shared" ca="1" si="175"/>
        <v>15395064</v>
      </c>
      <c r="AI34" s="127">
        <v>0</v>
      </c>
      <c r="AJ34" s="127">
        <f t="shared" ca="1" si="175"/>
        <v>0</v>
      </c>
      <c r="AK34" s="127">
        <v>11</v>
      </c>
      <c r="AL34" s="127">
        <f t="shared" ca="1" si="175"/>
        <v>416240</v>
      </c>
      <c r="AM34" s="127">
        <v>14207</v>
      </c>
      <c r="AN34" s="127">
        <f t="shared" ca="1" si="175"/>
        <v>67469043</v>
      </c>
      <c r="AO34" s="127">
        <v>0</v>
      </c>
      <c r="AP34" s="127">
        <f t="shared" ca="1" si="175"/>
        <v>0</v>
      </c>
      <c r="AQ34" s="127">
        <v>10</v>
      </c>
      <c r="AR34" s="127">
        <f t="shared" ca="1" si="175"/>
        <v>1543530</v>
      </c>
      <c r="AS34" s="127">
        <v>1423</v>
      </c>
      <c r="AT34" s="127">
        <f t="shared" ca="1" si="175"/>
        <v>13505693</v>
      </c>
      <c r="AU34" s="127">
        <v>0</v>
      </c>
      <c r="AV34" s="127">
        <f t="shared" ca="1" si="175"/>
        <v>0</v>
      </c>
      <c r="AW34" s="127">
        <v>0</v>
      </c>
      <c r="AX34" s="127">
        <f t="shared" ca="1" si="175"/>
        <v>0</v>
      </c>
      <c r="AY34" s="127">
        <f t="shared" ca="1" si="23"/>
        <v>1511617075</v>
      </c>
      <c r="AZ34" s="127">
        <v>3490</v>
      </c>
      <c r="BA34" s="127">
        <f t="shared" ca="1" si="176"/>
        <v>173791530</v>
      </c>
      <c r="BB34" s="127">
        <v>0</v>
      </c>
      <c r="BC34" s="127">
        <f t="shared" ca="1" si="177"/>
        <v>0</v>
      </c>
      <c r="BD34" s="127">
        <v>0</v>
      </c>
      <c r="BE34" s="127">
        <f t="shared" ca="1" si="178"/>
        <v>0</v>
      </c>
      <c r="BF34" s="127">
        <v>5902</v>
      </c>
      <c r="BG34" s="127">
        <f t="shared" ca="1" si="179"/>
        <v>364967876</v>
      </c>
      <c r="BH34" s="127">
        <v>0</v>
      </c>
      <c r="BI34" s="127">
        <f t="shared" ca="1" si="180"/>
        <v>0</v>
      </c>
      <c r="BJ34" s="127">
        <v>4</v>
      </c>
      <c r="BK34" s="127">
        <f t="shared" ca="1" si="181"/>
        <v>8050128</v>
      </c>
      <c r="BL34" s="127">
        <v>2211</v>
      </c>
      <c r="BM34" s="127">
        <f t="shared" ca="1" si="182"/>
        <v>145775652</v>
      </c>
      <c r="BN34" s="127">
        <v>0</v>
      </c>
      <c r="BO34" s="127">
        <f t="shared" ca="1" si="183"/>
        <v>0</v>
      </c>
      <c r="BP34" s="127">
        <v>2</v>
      </c>
      <c r="BQ34" s="127">
        <f t="shared" ca="1" si="184"/>
        <v>4291168</v>
      </c>
      <c r="BR34" s="127">
        <v>240</v>
      </c>
      <c r="BS34" s="127">
        <f t="shared" ca="1" si="185"/>
        <v>3853200</v>
      </c>
      <c r="BT34" s="127">
        <v>0</v>
      </c>
      <c r="BU34" s="127">
        <v>0</v>
      </c>
      <c r="BV34" s="127">
        <v>0</v>
      </c>
      <c r="BW34" s="127">
        <f t="shared" ca="1" si="186"/>
        <v>0</v>
      </c>
      <c r="BX34" s="127">
        <v>0</v>
      </c>
      <c r="BY34" s="127">
        <f t="shared" ca="1" si="187"/>
        <v>0</v>
      </c>
      <c r="BZ34" s="127">
        <v>0</v>
      </c>
      <c r="CA34" s="127">
        <f t="shared" ca="1" si="188"/>
        <v>0</v>
      </c>
      <c r="CB34" s="127">
        <v>0</v>
      </c>
      <c r="CC34" s="127">
        <f t="shared" ca="1" si="189"/>
        <v>0</v>
      </c>
      <c r="CD34" s="127">
        <v>0</v>
      </c>
      <c r="CE34" s="127">
        <v>0</v>
      </c>
      <c r="CF34" s="127">
        <v>0</v>
      </c>
      <c r="CG34" s="127">
        <v>0</v>
      </c>
      <c r="CH34" s="127">
        <v>3256</v>
      </c>
      <c r="CI34" s="127">
        <f t="shared" ca="1" si="190"/>
        <v>4359784</v>
      </c>
      <c r="CJ34" s="127">
        <v>0</v>
      </c>
      <c r="CK34" s="127">
        <v>0</v>
      </c>
      <c r="CL34" s="127">
        <v>0</v>
      </c>
      <c r="CM34" s="127">
        <f t="shared" ca="1" si="191"/>
        <v>0</v>
      </c>
      <c r="CN34" s="127">
        <v>4725</v>
      </c>
      <c r="CO34" s="127">
        <f t="shared" ca="1" si="192"/>
        <v>25807950</v>
      </c>
      <c r="CP34" s="127">
        <v>0</v>
      </c>
      <c r="CQ34" s="127">
        <f t="shared" ca="1" si="193"/>
        <v>0</v>
      </c>
      <c r="CR34" s="127">
        <v>2</v>
      </c>
      <c r="CS34" s="127">
        <f t="shared" ca="1" si="194"/>
        <v>355012</v>
      </c>
      <c r="CT34" s="127">
        <v>1652</v>
      </c>
      <c r="CU34" s="127">
        <f t="shared" ca="1" si="195"/>
        <v>18029928</v>
      </c>
      <c r="CV34" s="127">
        <v>0</v>
      </c>
      <c r="CW34" s="127">
        <f t="shared" ca="1" si="196"/>
        <v>0</v>
      </c>
      <c r="CX34" s="127">
        <v>0</v>
      </c>
      <c r="CY34" s="127">
        <f t="shared" ca="1" si="197"/>
        <v>0</v>
      </c>
      <c r="CZ34" s="127">
        <f t="shared" ca="1" si="24"/>
        <v>749282228</v>
      </c>
      <c r="DA34" s="117">
        <v>10</v>
      </c>
      <c r="DB34" s="127">
        <f t="shared" ca="1" si="197"/>
        <v>2043160</v>
      </c>
      <c r="DC34" s="118">
        <v>0</v>
      </c>
      <c r="DD34" s="118">
        <v>0</v>
      </c>
      <c r="DE34" s="117">
        <v>0</v>
      </c>
      <c r="DF34" s="118">
        <v>0</v>
      </c>
      <c r="DG34" s="117">
        <v>0</v>
      </c>
      <c r="DH34" s="127">
        <f t="shared" ca="1" si="198"/>
        <v>0</v>
      </c>
      <c r="DI34" s="118">
        <v>0</v>
      </c>
      <c r="DJ34" s="127">
        <f t="shared" ca="1" si="199"/>
        <v>0</v>
      </c>
      <c r="DK34" s="117">
        <v>0</v>
      </c>
      <c r="DL34" s="118">
        <v>0</v>
      </c>
      <c r="DM34" s="117">
        <v>0</v>
      </c>
      <c r="DN34" s="118">
        <v>0</v>
      </c>
      <c r="DO34" s="118">
        <v>0</v>
      </c>
      <c r="DP34" s="118">
        <v>0</v>
      </c>
      <c r="DQ34" s="117">
        <v>0</v>
      </c>
      <c r="DR34" s="119">
        <v>0</v>
      </c>
      <c r="DS34" s="117">
        <v>10</v>
      </c>
      <c r="DT34" s="127">
        <f t="shared" ca="1" si="200"/>
        <v>349020</v>
      </c>
      <c r="DU34" s="118">
        <v>0</v>
      </c>
      <c r="DV34" s="118">
        <v>0</v>
      </c>
      <c r="DW34" s="117">
        <v>0</v>
      </c>
      <c r="DX34" s="118">
        <v>0</v>
      </c>
      <c r="DY34" s="117">
        <v>0</v>
      </c>
      <c r="DZ34" s="127">
        <f t="shared" ca="1" si="201"/>
        <v>0</v>
      </c>
      <c r="EA34" s="118">
        <v>0</v>
      </c>
      <c r="EB34" s="118">
        <v>0</v>
      </c>
      <c r="EC34" s="117">
        <v>0</v>
      </c>
      <c r="ED34" s="127">
        <f t="shared" ca="1" si="202"/>
        <v>0</v>
      </c>
      <c r="EE34" s="127">
        <f t="shared" ca="1" si="26"/>
        <v>2392180</v>
      </c>
      <c r="EF34" s="127">
        <v>13</v>
      </c>
      <c r="EG34" s="127">
        <f t="shared" ca="1" si="203"/>
        <v>1804686</v>
      </c>
      <c r="EH34" s="127">
        <v>0</v>
      </c>
      <c r="EI34" s="127">
        <v>0</v>
      </c>
      <c r="EJ34" s="127">
        <v>0</v>
      </c>
      <c r="EK34" s="127">
        <v>0</v>
      </c>
      <c r="EL34" s="127">
        <v>12</v>
      </c>
      <c r="EM34" s="127">
        <f t="shared" ca="1" si="204"/>
        <v>2137044</v>
      </c>
      <c r="EN34" s="127">
        <v>0</v>
      </c>
      <c r="EO34" s="127">
        <v>0</v>
      </c>
      <c r="EP34" s="127">
        <v>0</v>
      </c>
      <c r="EQ34" s="127">
        <v>0</v>
      </c>
      <c r="ER34" s="127">
        <v>0</v>
      </c>
      <c r="ES34" s="127">
        <v>0</v>
      </c>
      <c r="ET34" s="127">
        <v>0</v>
      </c>
      <c r="EU34" s="127">
        <v>0</v>
      </c>
      <c r="EV34" s="127">
        <v>0</v>
      </c>
      <c r="EW34" s="127">
        <v>0</v>
      </c>
      <c r="EX34" s="127">
        <v>0</v>
      </c>
      <c r="EY34" s="127">
        <f t="shared" ca="1" si="205"/>
        <v>0</v>
      </c>
      <c r="EZ34" s="127">
        <v>0</v>
      </c>
      <c r="FA34" s="127">
        <v>0</v>
      </c>
      <c r="FB34" s="127">
        <v>0</v>
      </c>
      <c r="FC34" s="127">
        <v>0</v>
      </c>
      <c r="FD34" s="127">
        <v>0</v>
      </c>
      <c r="FE34" s="127">
        <f t="shared" ca="1" si="206"/>
        <v>0</v>
      </c>
      <c r="FF34" s="127">
        <v>0</v>
      </c>
      <c r="FG34" s="127">
        <v>0</v>
      </c>
      <c r="FH34" s="127">
        <v>0</v>
      </c>
      <c r="FI34" s="127">
        <f t="shared" ca="1" si="207"/>
        <v>0</v>
      </c>
      <c r="FJ34" s="93">
        <f t="shared" ca="1" si="150"/>
        <v>3941730</v>
      </c>
      <c r="FK34" s="127">
        <v>580</v>
      </c>
      <c r="FL34" s="127">
        <f t="shared" ca="1" si="208"/>
        <v>59413460</v>
      </c>
      <c r="FM34" s="127">
        <v>0</v>
      </c>
      <c r="FN34" s="127">
        <f t="shared" ca="1" si="209"/>
        <v>0</v>
      </c>
      <c r="FO34" s="127">
        <v>0</v>
      </c>
      <c r="FP34" s="127">
        <f t="shared" ca="1" si="210"/>
        <v>0</v>
      </c>
      <c r="FQ34" s="127">
        <v>232</v>
      </c>
      <c r="FR34" s="127">
        <f t="shared" ca="1" si="211"/>
        <v>29838216</v>
      </c>
      <c r="FS34" s="127">
        <v>0</v>
      </c>
      <c r="FT34" s="127">
        <f t="shared" ca="1" si="212"/>
        <v>0</v>
      </c>
      <c r="FU34" s="127">
        <v>0</v>
      </c>
      <c r="FV34" s="127">
        <f t="shared" ca="1" si="213"/>
        <v>0</v>
      </c>
      <c r="FW34" s="127">
        <v>0</v>
      </c>
      <c r="FX34" s="127">
        <f t="shared" ca="1" si="214"/>
        <v>0</v>
      </c>
      <c r="FY34" s="127">
        <v>0</v>
      </c>
      <c r="FZ34" s="127">
        <v>0</v>
      </c>
      <c r="GA34" s="127">
        <v>0</v>
      </c>
      <c r="GB34" s="127">
        <f t="shared" ca="1" si="215"/>
        <v>0</v>
      </c>
      <c r="GC34" s="127">
        <v>484</v>
      </c>
      <c r="GD34" s="127">
        <f t="shared" ca="1" si="216"/>
        <v>16892568</v>
      </c>
      <c r="GE34" s="127">
        <v>0</v>
      </c>
      <c r="GF34" s="127">
        <v>0</v>
      </c>
      <c r="GG34" s="127">
        <v>0</v>
      </c>
      <c r="GH34" s="127">
        <v>0</v>
      </c>
      <c r="GI34" s="127">
        <v>212</v>
      </c>
      <c r="GJ34" s="127">
        <f t="shared" ca="1" si="217"/>
        <v>7399224</v>
      </c>
      <c r="GK34" s="127">
        <v>0</v>
      </c>
      <c r="GL34" s="127">
        <v>0</v>
      </c>
      <c r="GM34" s="127">
        <v>0</v>
      </c>
      <c r="GN34" s="127">
        <f t="shared" ca="1" si="218"/>
        <v>0</v>
      </c>
      <c r="GO34" s="127">
        <f t="shared" ca="1" si="17"/>
        <v>113543468</v>
      </c>
      <c r="GP34" s="127">
        <f t="shared" ca="1" si="18"/>
        <v>119877378</v>
      </c>
      <c r="GQ34" s="127">
        <v>15</v>
      </c>
      <c r="GR34" s="127">
        <f t="shared" ca="1" si="219"/>
        <v>16009485</v>
      </c>
      <c r="GS34" s="127">
        <v>19</v>
      </c>
      <c r="GT34" s="127">
        <f t="shared" ca="1" si="220"/>
        <v>25451013</v>
      </c>
      <c r="GU34" s="127">
        <v>4</v>
      </c>
      <c r="GV34" s="127">
        <f t="shared" ca="1" si="221"/>
        <v>5728340</v>
      </c>
      <c r="GW34" s="127">
        <f t="shared" ca="1" si="28"/>
        <v>47188838</v>
      </c>
      <c r="GX34" s="117">
        <v>10</v>
      </c>
      <c r="GY34" s="127">
        <f t="shared" ca="1" si="222"/>
        <v>793410</v>
      </c>
      <c r="GZ34" s="127">
        <v>0</v>
      </c>
      <c r="HA34" s="127">
        <f t="shared" ca="1" si="223"/>
        <v>0</v>
      </c>
      <c r="HB34" s="127">
        <v>0</v>
      </c>
      <c r="HC34" s="127">
        <f t="shared" ca="1" si="224"/>
        <v>0</v>
      </c>
      <c r="HD34" s="127">
        <v>19</v>
      </c>
      <c r="HE34" s="127">
        <f t="shared" ca="1" si="225"/>
        <v>1399806</v>
      </c>
      <c r="HF34" s="127">
        <v>0</v>
      </c>
      <c r="HG34" s="127">
        <f t="shared" ca="1" si="226"/>
        <v>0</v>
      </c>
      <c r="HH34" s="127">
        <v>0</v>
      </c>
      <c r="HI34" s="127">
        <f t="shared" ca="1" si="227"/>
        <v>0</v>
      </c>
      <c r="HJ34" s="127">
        <v>5</v>
      </c>
      <c r="HK34" s="127">
        <f t="shared" ca="1" si="228"/>
        <v>453380</v>
      </c>
      <c r="HL34" s="127">
        <v>0</v>
      </c>
      <c r="HM34" s="127">
        <f t="shared" ca="1" si="229"/>
        <v>0</v>
      </c>
      <c r="HN34" s="127">
        <v>0</v>
      </c>
      <c r="HO34" s="127">
        <f t="shared" ca="1" si="229"/>
        <v>0</v>
      </c>
      <c r="HP34" s="127">
        <f t="shared" ca="1" si="29"/>
        <v>2646596</v>
      </c>
      <c r="HQ34" s="127">
        <v>37</v>
      </c>
      <c r="HR34" s="127">
        <f t="shared" ca="1" si="230"/>
        <v>71040</v>
      </c>
      <c r="HS34" s="127">
        <v>0</v>
      </c>
      <c r="HT34" s="127">
        <v>0</v>
      </c>
      <c r="HU34" s="127">
        <v>0</v>
      </c>
      <c r="HV34" s="127">
        <f t="shared" ca="1" si="231"/>
        <v>0</v>
      </c>
      <c r="HW34" s="127">
        <v>68</v>
      </c>
      <c r="HX34" s="127">
        <f t="shared" ca="1" si="232"/>
        <v>201756</v>
      </c>
      <c r="HY34" s="127">
        <v>0</v>
      </c>
      <c r="HZ34" s="127">
        <f t="shared" ca="1" si="233"/>
        <v>0</v>
      </c>
      <c r="IA34" s="127">
        <v>0</v>
      </c>
      <c r="IB34" s="127">
        <f t="shared" ca="1" si="234"/>
        <v>0</v>
      </c>
      <c r="IC34" s="127">
        <v>42</v>
      </c>
      <c r="ID34" s="127">
        <f t="shared" ca="1" si="235"/>
        <v>153930</v>
      </c>
      <c r="IE34" s="127">
        <v>0</v>
      </c>
      <c r="IF34" s="127">
        <f t="shared" ca="1" si="236"/>
        <v>0</v>
      </c>
      <c r="IG34" s="127">
        <v>0</v>
      </c>
      <c r="IH34" s="127">
        <f t="shared" ca="1" si="237"/>
        <v>0</v>
      </c>
      <c r="II34" s="127">
        <f t="shared" ca="1" si="30"/>
        <v>426726</v>
      </c>
      <c r="IJ34" s="127">
        <f t="shared" ca="1" si="31"/>
        <v>2431038841</v>
      </c>
      <c r="IK34" s="127">
        <v>79</v>
      </c>
      <c r="IL34" s="127">
        <f t="shared" ca="1" si="238"/>
        <v>4064155</v>
      </c>
      <c r="IM34" s="127">
        <v>0</v>
      </c>
      <c r="IN34" s="127">
        <f t="shared" ca="1" si="239"/>
        <v>0</v>
      </c>
      <c r="IO34" s="127">
        <v>101</v>
      </c>
      <c r="IP34" s="127">
        <f t="shared" ca="1" si="240"/>
        <v>5555505</v>
      </c>
      <c r="IQ34" s="127">
        <v>0</v>
      </c>
      <c r="IR34" s="127">
        <f t="shared" ca="1" si="241"/>
        <v>0</v>
      </c>
      <c r="IS34" s="127">
        <v>0</v>
      </c>
      <c r="IT34" s="127">
        <f t="shared" ca="1" si="242"/>
        <v>0</v>
      </c>
      <c r="IU34" s="127">
        <v>19</v>
      </c>
      <c r="IV34" s="127">
        <f t="shared" ca="1" si="243"/>
        <v>90231</v>
      </c>
      <c r="IW34" s="127">
        <v>101</v>
      </c>
      <c r="IX34" s="127">
        <f t="shared" ca="1" si="244"/>
        <v>958591</v>
      </c>
      <c r="IY34" s="127">
        <v>80</v>
      </c>
      <c r="IZ34" s="127">
        <f t="shared" ca="1" si="245"/>
        <v>2607840</v>
      </c>
      <c r="JA34" s="127">
        <v>0</v>
      </c>
      <c r="JB34" s="127">
        <f t="shared" ca="1" si="246"/>
        <v>0</v>
      </c>
      <c r="JC34" s="127">
        <v>0</v>
      </c>
      <c r="JD34" s="127">
        <f t="shared" ca="1" si="247"/>
        <v>0</v>
      </c>
      <c r="JE34" s="127">
        <v>221</v>
      </c>
      <c r="JF34" s="127">
        <f t="shared" ca="1" si="248"/>
        <v>6695195</v>
      </c>
      <c r="JG34" s="127">
        <v>0</v>
      </c>
      <c r="JH34" s="127">
        <f t="shared" ca="1" si="249"/>
        <v>0</v>
      </c>
      <c r="JI34" s="127">
        <v>0</v>
      </c>
      <c r="JJ34" s="127">
        <f t="shared" ca="1" si="250"/>
        <v>0</v>
      </c>
      <c r="JK34" s="127">
        <v>0</v>
      </c>
      <c r="JL34" s="127">
        <f t="shared" ca="1" si="251"/>
        <v>0</v>
      </c>
      <c r="JM34" s="127"/>
      <c r="JN34" s="127">
        <f t="shared" ca="1" si="251"/>
        <v>0</v>
      </c>
      <c r="JO34" s="127">
        <v>0</v>
      </c>
      <c r="JP34" s="127">
        <f t="shared" ca="1" si="251"/>
        <v>0</v>
      </c>
      <c r="JQ34" s="127">
        <v>0</v>
      </c>
      <c r="JR34" s="127">
        <f t="shared" ca="1" si="251"/>
        <v>0</v>
      </c>
      <c r="JS34" s="127">
        <v>0</v>
      </c>
      <c r="JT34" s="127">
        <f t="shared" ca="1" si="251"/>
        <v>0</v>
      </c>
      <c r="JU34" s="93">
        <f t="shared" ca="1" si="151"/>
        <v>19971517</v>
      </c>
      <c r="JV34" s="127">
        <v>0</v>
      </c>
      <c r="JW34" s="127">
        <f t="shared" ca="1" si="252"/>
        <v>0</v>
      </c>
      <c r="JX34" s="127">
        <v>0</v>
      </c>
      <c r="JY34" s="127">
        <f t="shared" ca="1" si="252"/>
        <v>0</v>
      </c>
      <c r="JZ34" s="127">
        <v>18</v>
      </c>
      <c r="KA34" s="127">
        <f t="shared" ca="1" si="253"/>
        <v>739314</v>
      </c>
      <c r="KB34" s="127">
        <v>0</v>
      </c>
      <c r="KC34" s="127">
        <f t="shared" ca="1" si="254"/>
        <v>0</v>
      </c>
      <c r="KD34" s="127">
        <v>0</v>
      </c>
      <c r="KE34" s="127">
        <f t="shared" ca="1" si="255"/>
        <v>0</v>
      </c>
      <c r="KF34" s="127">
        <v>101</v>
      </c>
      <c r="KG34" s="127">
        <f t="shared" ca="1" si="256"/>
        <v>4521467</v>
      </c>
      <c r="KH34" s="127">
        <v>0</v>
      </c>
      <c r="KI34" s="127">
        <f t="shared" ca="1" si="257"/>
        <v>0</v>
      </c>
      <c r="KJ34" s="127">
        <v>0</v>
      </c>
      <c r="KK34" s="127">
        <f t="shared" ca="1" si="258"/>
        <v>0</v>
      </c>
      <c r="KL34" s="127">
        <f t="shared" ca="1" si="152"/>
        <v>5260781</v>
      </c>
      <c r="KM34" s="127">
        <v>148</v>
      </c>
      <c r="KN34" s="127">
        <f t="shared" ca="1" si="259"/>
        <v>6064300</v>
      </c>
      <c r="KO34" s="127">
        <v>110</v>
      </c>
      <c r="KP34" s="127">
        <f t="shared" ca="1" si="260"/>
        <v>5658950</v>
      </c>
      <c r="KQ34" s="127">
        <v>29</v>
      </c>
      <c r="KR34" s="127">
        <f t="shared" ca="1" si="261"/>
        <v>1595145</v>
      </c>
      <c r="KS34" s="127">
        <v>0</v>
      </c>
      <c r="KT34" s="127">
        <f t="shared" ca="1" si="262"/>
        <v>0</v>
      </c>
      <c r="KU34" s="127">
        <v>0</v>
      </c>
      <c r="KV34" s="127">
        <f t="shared" ca="1" si="263"/>
        <v>0</v>
      </c>
      <c r="KW34" s="127">
        <v>80</v>
      </c>
      <c r="KX34" s="127">
        <f t="shared" ca="1" si="264"/>
        <v>3983760</v>
      </c>
      <c r="KY34" s="127">
        <v>110</v>
      </c>
      <c r="KZ34" s="127">
        <f t="shared" ca="1" si="265"/>
        <v>6802180</v>
      </c>
      <c r="LA34" s="127">
        <v>68</v>
      </c>
      <c r="LB34" s="127">
        <f t="shared" ca="1" si="266"/>
        <v>4483376</v>
      </c>
      <c r="LC34" s="37">
        <f t="shared" ca="1" si="153"/>
        <v>28587711</v>
      </c>
      <c r="LD34" s="127"/>
      <c r="LE34" s="127">
        <f t="shared" ca="1" si="20"/>
        <v>2484858850</v>
      </c>
      <c r="LF34" s="93">
        <f t="shared" si="154"/>
        <v>42487</v>
      </c>
      <c r="LG34" s="127">
        <f t="shared" ca="1" si="136"/>
        <v>33904626</v>
      </c>
      <c r="LH34" s="93">
        <f t="shared" si="155"/>
        <v>77</v>
      </c>
      <c r="LI34" s="127">
        <f t="shared" ca="1" si="137"/>
        <v>1652112</v>
      </c>
      <c r="LJ34" s="93">
        <f t="shared" si="156"/>
        <v>119</v>
      </c>
      <c r="LK34" s="127">
        <f t="shared" ca="1" si="138"/>
        <v>53669</v>
      </c>
      <c r="LL34" s="93">
        <f t="shared" ca="1" si="162"/>
        <v>35610407</v>
      </c>
      <c r="LM34" s="93">
        <f t="shared" si="157"/>
        <v>77</v>
      </c>
      <c r="LN34" s="127">
        <f t="shared" ca="1" si="140"/>
        <v>79310</v>
      </c>
      <c r="LO34" s="93">
        <f t="shared" si="158"/>
        <v>42606</v>
      </c>
      <c r="LP34" s="127">
        <f t="shared" ca="1" si="141"/>
        <v>3152844</v>
      </c>
      <c r="LQ34" s="127">
        <f t="shared" ca="1" si="159"/>
        <v>3232154</v>
      </c>
      <c r="LR34" s="127">
        <f t="shared" si="142"/>
        <v>16871</v>
      </c>
      <c r="LS34" s="127">
        <f t="shared" ca="1" si="143"/>
        <v>36223724.100000001</v>
      </c>
      <c r="LT34" s="127">
        <f t="shared" si="267"/>
        <v>21395</v>
      </c>
      <c r="LU34" s="127">
        <f t="shared" ca="1" si="145"/>
        <v>63482816.099999994</v>
      </c>
      <c r="LV34" s="127">
        <f t="shared" si="268"/>
        <v>4340</v>
      </c>
      <c r="LW34" s="127">
        <f t="shared" ca="1" si="147"/>
        <v>15015705.600000001</v>
      </c>
      <c r="LX34" s="127">
        <v>562</v>
      </c>
      <c r="LY34" s="127">
        <f t="shared" ca="1" si="148"/>
        <v>1206670.2</v>
      </c>
      <c r="LZ34" s="127">
        <v>709</v>
      </c>
      <c r="MA34" s="127">
        <f t="shared" ca="1" si="148"/>
        <v>2103730.62</v>
      </c>
      <c r="MB34" s="127">
        <v>76</v>
      </c>
      <c r="MC34" s="127">
        <f t="shared" ca="1" si="148"/>
        <v>262947.84000000003</v>
      </c>
      <c r="MD34" s="127">
        <f t="shared" ca="1" si="160"/>
        <v>118295594.45999999</v>
      </c>
      <c r="ME34" s="127"/>
      <c r="MF34" s="146">
        <f t="shared" ca="1" si="149"/>
        <v>2641997005.46</v>
      </c>
      <c r="MI34" s="124">
        <f t="shared" ca="1" si="161"/>
        <v>2641997005.46</v>
      </c>
    </row>
    <row r="35" spans="1:347" s="128" customFormat="1" ht="30">
      <c r="A35" s="126" t="s">
        <v>217</v>
      </c>
      <c r="B35" s="175" t="s">
        <v>1006</v>
      </c>
      <c r="C35" s="172">
        <v>5514</v>
      </c>
      <c r="D35" s="127">
        <f ca="1">OFFSET(D35,0,-1) * OFFSET(D35,10 - ROW(D35),0)</f>
        <v>292385364</v>
      </c>
      <c r="E35" s="127">
        <v>0</v>
      </c>
      <c r="F35" s="127">
        <f ca="1">OFFSET(F35,0,-1) * OFFSET(F35,10 - ROW(F35),0)</f>
        <v>0</v>
      </c>
      <c r="G35" s="127">
        <v>6</v>
      </c>
      <c r="H35" s="127">
        <f ca="1">OFFSET(H35,0,-1) * OFFSET(H35,10 - ROW(H35),0)</f>
        <v>10359078</v>
      </c>
      <c r="I35" s="127">
        <v>5185</v>
      </c>
      <c r="J35" s="127">
        <f ca="1">OFFSET(J35,0,-1) * OFFSET(J35,10 - ROW(J35),0)</f>
        <v>345196560</v>
      </c>
      <c r="K35" s="127">
        <v>0</v>
      </c>
      <c r="L35" s="127">
        <f ca="1">OFFSET(L35,0,-1) * OFFSET(L35,10 - ROW(L35),0)</f>
        <v>0</v>
      </c>
      <c r="M35" s="127">
        <v>10</v>
      </c>
      <c r="N35" s="127">
        <f ca="1">OFFSET(N35,0,-1) * OFFSET(N35,10 - ROW(N35),0)</f>
        <v>21668820</v>
      </c>
      <c r="O35" s="127">
        <v>0</v>
      </c>
      <c r="P35" s="127">
        <f ca="1">OFFSET(P35,0,-1) * OFFSET(P35,10 - ROW(P35),0)</f>
        <v>0</v>
      </c>
      <c r="Q35" s="127">
        <v>0</v>
      </c>
      <c r="R35" s="127">
        <f ca="1">OFFSET(R35,0,-1) * OFFSET(R35,10 - ROW(R35),0)</f>
        <v>0</v>
      </c>
      <c r="S35" s="127">
        <v>0</v>
      </c>
      <c r="T35" s="127">
        <f ca="1">OFFSET(T35,0,-1) * OFFSET(T35,10 - ROW(T35),0)</f>
        <v>0</v>
      </c>
      <c r="U35" s="127">
        <v>1168</v>
      </c>
      <c r="V35" s="127">
        <f ca="1">OFFSET(V35,0,-1) * OFFSET(V35,10 - ROW(V35),0)</f>
        <v>21102256</v>
      </c>
      <c r="W35" s="127">
        <v>0</v>
      </c>
      <c r="X35" s="127">
        <f ca="1">OFFSET(X35,0,-1) * OFFSET(X35,10 - ROW(X35),0)</f>
        <v>0</v>
      </c>
      <c r="Y35" s="127">
        <v>0</v>
      </c>
      <c r="Z35" s="127">
        <f ca="1">OFFSET(Z35,0,-1) * OFFSET(Z35,10 - ROW(Z35),0)</f>
        <v>0</v>
      </c>
      <c r="AA35" s="127">
        <v>0</v>
      </c>
      <c r="AB35" s="127">
        <f ca="1">OFFSET(AB35,0,-1) * OFFSET(AB35,10 - ROW(AB35),0)</f>
        <v>0</v>
      </c>
      <c r="AC35" s="127">
        <v>2</v>
      </c>
      <c r="AD35" s="127">
        <f ca="1">OFFSET(AD35,0,-1) * OFFSET(AD35,10 - ROW(AD35),0)</f>
        <v>1174318</v>
      </c>
      <c r="AE35" s="127">
        <v>0</v>
      </c>
      <c r="AF35" s="127">
        <f ca="1">OFFSET(AF35,0,-1) * OFFSET(AF35,10 - ROW(AF35),0)</f>
        <v>0</v>
      </c>
      <c r="AG35" s="127">
        <v>5562</v>
      </c>
      <c r="AH35" s="127">
        <f ca="1">OFFSET(AH35,0,-1) * OFFSET(AH35,10 - ROW(AH35),0)</f>
        <v>8381934</v>
      </c>
      <c r="AI35" s="127">
        <v>0</v>
      </c>
      <c r="AJ35" s="127">
        <f ca="1">OFFSET(AJ35,0,-1) * OFFSET(AJ35,10 - ROW(AJ35),0)</f>
        <v>0</v>
      </c>
      <c r="AK35" s="127">
        <v>0</v>
      </c>
      <c r="AL35" s="127">
        <f ca="1">OFFSET(AL35,0,-1) * OFFSET(AL35,10 - ROW(AL35),0)</f>
        <v>0</v>
      </c>
      <c r="AM35" s="127">
        <v>5254</v>
      </c>
      <c r="AN35" s="127">
        <f ca="1">OFFSET(AN35,0,-1) * OFFSET(AN35,10 - ROW(AN35),0)</f>
        <v>32291084</v>
      </c>
      <c r="AO35" s="127">
        <v>0</v>
      </c>
      <c r="AP35" s="127">
        <f ca="1">OFFSET(AP35,0,-1) * OFFSET(AP35,10 - ROW(AP35),0)</f>
        <v>0</v>
      </c>
      <c r="AQ35" s="127">
        <v>0</v>
      </c>
      <c r="AR35" s="127">
        <f ca="1">OFFSET(AR35,0,-1) * OFFSET(AR35,10 - ROW(AR35),0)</f>
        <v>0</v>
      </c>
      <c r="AS35" s="127">
        <v>0</v>
      </c>
      <c r="AT35" s="127">
        <f ca="1">OFFSET(AT35,0,-1) * OFFSET(AT35,10 - ROW(AT35),0)</f>
        <v>0</v>
      </c>
      <c r="AU35" s="127">
        <v>0</v>
      </c>
      <c r="AV35" s="127">
        <f ca="1">OFFSET(AV35,0,-1) * OFFSET(AV35,10 - ROW(AV35),0)</f>
        <v>0</v>
      </c>
      <c r="AW35" s="127">
        <v>0</v>
      </c>
      <c r="AX35" s="127">
        <f ca="1">OFFSET(AX35,0,-1) * OFFSET(AX35,10 - ROW(AX35),0)</f>
        <v>0</v>
      </c>
      <c r="AY35" s="127">
        <f t="shared" ca="1" si="23"/>
        <v>732559414</v>
      </c>
      <c r="AZ35" s="127">
        <v>3453</v>
      </c>
      <c r="BA35" s="127">
        <f ca="1">OFFSET(BA35,0,-1) * OFFSET(BA35,10 - ROW(BA35),0)</f>
        <v>222521679</v>
      </c>
      <c r="BB35" s="127">
        <v>0</v>
      </c>
      <c r="BC35" s="127">
        <f ca="1">OFFSET(BC35,0,-1) * OFFSET(BC35,10 - ROW(BC35),0)</f>
        <v>0</v>
      </c>
      <c r="BD35" s="127">
        <v>0</v>
      </c>
      <c r="BE35" s="127">
        <f ca="1">OFFSET(BE35,0,-1) * OFFSET(BE35,10 - ROW(BE35),0)</f>
        <v>0</v>
      </c>
      <c r="BF35" s="127">
        <v>5280</v>
      </c>
      <c r="BG35" s="127">
        <f ca="1">OFFSET(BG35,0,-1) * OFFSET(BG35,10 - ROW(BG35),0)</f>
        <v>422537280</v>
      </c>
      <c r="BH35" s="127">
        <v>0</v>
      </c>
      <c r="BI35" s="127">
        <f ca="1">OFFSET(BI35,0,-1) * OFFSET(BI35,10 - ROW(BI35),0)</f>
        <v>0</v>
      </c>
      <c r="BJ35" s="127">
        <v>0</v>
      </c>
      <c r="BK35" s="127">
        <f ca="1">OFFSET(BK35,0,-1) * OFFSET(BK35,10 - ROW(BK35),0)</f>
        <v>0</v>
      </c>
      <c r="BL35" s="127">
        <v>1974</v>
      </c>
      <c r="BM35" s="127">
        <f ca="1">OFFSET(BM35,0,-1) * OFFSET(BM35,10 - ROW(BM35),0)</f>
        <v>168429576</v>
      </c>
      <c r="BN35" s="127">
        <v>0</v>
      </c>
      <c r="BO35" s="127">
        <f ca="1">OFFSET(BO35,0,-1) * OFFSET(BO35,10 - ROW(BO35),0)</f>
        <v>0</v>
      </c>
      <c r="BP35" s="127">
        <v>3</v>
      </c>
      <c r="BQ35" s="127">
        <f ca="1">OFFSET(BQ35,0,-1) * OFFSET(BQ35,10 - ROW(BQ35),0)</f>
        <v>8329914</v>
      </c>
      <c r="BR35" s="127">
        <v>536</v>
      </c>
      <c r="BS35" s="127">
        <f ca="1">OFFSET(BS35,0,-1) * OFFSET(BS35,10 - ROW(BS35),0)</f>
        <v>11136472</v>
      </c>
      <c r="BT35" s="127">
        <v>0</v>
      </c>
      <c r="BU35" s="127">
        <v>0</v>
      </c>
      <c r="BV35" s="127">
        <v>0</v>
      </c>
      <c r="BW35" s="127">
        <f ca="1">OFFSET(BW35,0,-1) * OFFSET(BW35,10 - ROW(BW35),0)</f>
        <v>0</v>
      </c>
      <c r="BX35" s="127">
        <v>0</v>
      </c>
      <c r="BY35" s="127">
        <f ca="1">OFFSET(BY35,0,-1) * OFFSET(BY35,10 - ROW(BY35),0)</f>
        <v>0</v>
      </c>
      <c r="BZ35" s="127">
        <v>0</v>
      </c>
      <c r="CA35" s="127">
        <f ca="1">OFFSET(CA35,0,-1) * OFFSET(CA35,10 - ROW(CA35),0)</f>
        <v>0</v>
      </c>
      <c r="CB35" s="127">
        <v>0</v>
      </c>
      <c r="CC35" s="127">
        <f ca="1">OFFSET(CC35,0,-1) * OFFSET(CC35,10 - ROW(CC35),0)</f>
        <v>0</v>
      </c>
      <c r="CD35" s="127">
        <v>0</v>
      </c>
      <c r="CE35" s="127">
        <v>0</v>
      </c>
      <c r="CF35" s="127">
        <v>0</v>
      </c>
      <c r="CG35" s="127">
        <v>0</v>
      </c>
      <c r="CH35" s="127">
        <v>3469</v>
      </c>
      <c r="CI35" s="127">
        <f ca="1">OFFSET(CI35,0,-1) * OFFSET(CI35,10 - ROW(CI35),0)</f>
        <v>6011777</v>
      </c>
      <c r="CJ35" s="127">
        <v>0</v>
      </c>
      <c r="CK35" s="127">
        <v>0</v>
      </c>
      <c r="CL35" s="127">
        <v>0</v>
      </c>
      <c r="CM35" s="127">
        <f ca="1">OFFSET(CM35,0,-1) * OFFSET(CM35,10 - ROW(CM35),0)</f>
        <v>0</v>
      </c>
      <c r="CN35" s="127">
        <v>5330</v>
      </c>
      <c r="CO35" s="127">
        <f ca="1">OFFSET(CO35,0,-1) * OFFSET(CO35,10 - ROW(CO35),0)</f>
        <v>37672440</v>
      </c>
      <c r="CP35" s="127">
        <v>0</v>
      </c>
      <c r="CQ35" s="127">
        <f ca="1">OFFSET(CQ35,0,-1) * OFFSET(CQ35,10 - ROW(CQ35),0)</f>
        <v>0</v>
      </c>
      <c r="CR35" s="127">
        <v>0</v>
      </c>
      <c r="CS35" s="127">
        <f ca="1">OFFSET(CS35,0,-1) * OFFSET(CS35,10 - ROW(CS35),0)</f>
        <v>0</v>
      </c>
      <c r="CT35" s="127">
        <v>2000</v>
      </c>
      <c r="CU35" s="127">
        <f ca="1">OFFSET(CU35,0,-1) * OFFSET(CU35,10 - ROW(CU35),0)</f>
        <v>28248000</v>
      </c>
      <c r="CV35" s="127">
        <v>0</v>
      </c>
      <c r="CW35" s="127">
        <f ca="1">OFFSET(CW35,0,-1) * OFFSET(CW35,10 - ROW(CW35),0)</f>
        <v>0</v>
      </c>
      <c r="CX35" s="127">
        <v>0</v>
      </c>
      <c r="CY35" s="127">
        <f ca="1">OFFSET(CY35,0,-1) * OFFSET(CY35,10 - ROW(CY35),0)</f>
        <v>0</v>
      </c>
      <c r="CZ35" s="127">
        <f t="shared" ca="1" si="24"/>
        <v>904887138</v>
      </c>
      <c r="DA35" s="117">
        <v>0</v>
      </c>
      <c r="DB35" s="127">
        <f ca="1">OFFSET(DB35,0,-1) * OFFSET(DB35,10 - ROW(DB35),0)</f>
        <v>0</v>
      </c>
      <c r="DC35" s="118">
        <v>0</v>
      </c>
      <c r="DD35" s="118">
        <v>0</v>
      </c>
      <c r="DE35" s="117">
        <v>0</v>
      </c>
      <c r="DF35" s="118">
        <v>0</v>
      </c>
      <c r="DG35" s="117">
        <v>0</v>
      </c>
      <c r="DH35" s="127">
        <f ca="1">OFFSET(DH35,0,-1) * OFFSET(DH35,10 - ROW(DH35),0)</f>
        <v>0</v>
      </c>
      <c r="DI35" s="118">
        <v>0</v>
      </c>
      <c r="DJ35" s="127">
        <f ca="1">OFFSET(DJ35,0,-1) * OFFSET(DJ35,10 - ROW(DJ35),0)</f>
        <v>0</v>
      </c>
      <c r="DK35" s="117">
        <v>0</v>
      </c>
      <c r="DL35" s="118">
        <v>0</v>
      </c>
      <c r="DM35" s="117">
        <v>0</v>
      </c>
      <c r="DN35" s="118">
        <v>0</v>
      </c>
      <c r="DO35" s="118">
        <v>0</v>
      </c>
      <c r="DP35" s="118">
        <v>0</v>
      </c>
      <c r="DQ35" s="117">
        <v>0</v>
      </c>
      <c r="DR35" s="119">
        <v>0</v>
      </c>
      <c r="DS35" s="117">
        <v>0</v>
      </c>
      <c r="DT35" s="127">
        <f ca="1">OFFSET(DT35,0,-1) * OFFSET(DT35,10 - ROW(DT35),0)</f>
        <v>0</v>
      </c>
      <c r="DU35" s="118">
        <v>0</v>
      </c>
      <c r="DV35" s="118">
        <v>0</v>
      </c>
      <c r="DW35" s="117">
        <v>0</v>
      </c>
      <c r="DX35" s="118">
        <v>0</v>
      </c>
      <c r="DY35" s="117">
        <v>0</v>
      </c>
      <c r="DZ35" s="127">
        <f ca="1">OFFSET(DZ35,0,-1) * OFFSET(DZ35,10 - ROW(DZ35),0)</f>
        <v>0</v>
      </c>
      <c r="EA35" s="118">
        <v>0</v>
      </c>
      <c r="EB35" s="118">
        <v>0</v>
      </c>
      <c r="EC35" s="117">
        <v>0</v>
      </c>
      <c r="ED35" s="127">
        <f ca="1">OFFSET(ED35,0,-1) * OFFSET(ED35,10 - ROW(ED35),0)</f>
        <v>0</v>
      </c>
      <c r="EE35" s="127">
        <f t="shared" ca="1" si="26"/>
        <v>0</v>
      </c>
      <c r="EF35" s="127">
        <v>5</v>
      </c>
      <c r="EG35" s="127">
        <f ca="1">OFFSET(EG35,0,-1) * OFFSET(EG35,10 - ROW(EG35),0)</f>
        <v>898260</v>
      </c>
      <c r="EH35" s="127">
        <v>0</v>
      </c>
      <c r="EI35" s="127">
        <v>0</v>
      </c>
      <c r="EJ35" s="127">
        <v>0</v>
      </c>
      <c r="EK35" s="127">
        <v>0</v>
      </c>
      <c r="EL35" s="127">
        <v>5</v>
      </c>
      <c r="EM35" s="127">
        <f ca="1">OFFSET(EM35,0,-1) * OFFSET(EM35,10 - ROW(EM35),0)</f>
        <v>1152325</v>
      </c>
      <c r="EN35" s="127">
        <v>0</v>
      </c>
      <c r="EO35" s="127">
        <v>0</v>
      </c>
      <c r="EP35" s="127">
        <v>0</v>
      </c>
      <c r="EQ35" s="127">
        <v>0</v>
      </c>
      <c r="ER35" s="127">
        <v>0</v>
      </c>
      <c r="ES35" s="127">
        <v>0</v>
      </c>
      <c r="ET35" s="127">
        <v>0</v>
      </c>
      <c r="EU35" s="127">
        <v>0</v>
      </c>
      <c r="EV35" s="127">
        <v>0</v>
      </c>
      <c r="EW35" s="127">
        <v>0</v>
      </c>
      <c r="EX35" s="127">
        <v>10</v>
      </c>
      <c r="EY35" s="127">
        <f ca="1">OFFSET(EY35,0,-1) * OFFSET(EY35,10 - ROW(EY35),0)</f>
        <v>451670</v>
      </c>
      <c r="EZ35" s="127">
        <v>0</v>
      </c>
      <c r="FA35" s="127">
        <v>0</v>
      </c>
      <c r="FB35" s="127">
        <v>0</v>
      </c>
      <c r="FC35" s="127">
        <v>0</v>
      </c>
      <c r="FD35" s="127">
        <v>10</v>
      </c>
      <c r="FE35" s="127">
        <f ca="1">OFFSET(FE35,0,-1) * OFFSET(FE35,10 - ROW(FE35),0)</f>
        <v>451670</v>
      </c>
      <c r="FF35" s="127">
        <v>0</v>
      </c>
      <c r="FG35" s="127">
        <v>0</v>
      </c>
      <c r="FH35" s="127">
        <v>0</v>
      </c>
      <c r="FI35" s="127">
        <f ca="1">OFFSET(FI35,0,-1) * OFFSET(FI35,10 - ROW(FI35),0)</f>
        <v>0</v>
      </c>
      <c r="FJ35" s="93">
        <f t="shared" ca="1" si="150"/>
        <v>2953925</v>
      </c>
      <c r="FK35" s="127">
        <v>280</v>
      </c>
      <c r="FL35" s="127">
        <f ca="1">OFFSET(FL35,0,-1) * OFFSET(FL35,10 - ROW(FL35),0)</f>
        <v>37118480</v>
      </c>
      <c r="FM35" s="127">
        <v>0</v>
      </c>
      <c r="FN35" s="127">
        <f ca="1">OFFSET(FN35,0,-1) * OFFSET(FN35,10 - ROW(FN35),0)</f>
        <v>0</v>
      </c>
      <c r="FO35" s="127">
        <v>0</v>
      </c>
      <c r="FP35" s="127">
        <f ca="1">OFFSET(FP35,0,-1) * OFFSET(FP35,10 - ROW(FP35),0)</f>
        <v>0</v>
      </c>
      <c r="FQ35" s="127">
        <v>244</v>
      </c>
      <c r="FR35" s="127">
        <f ca="1">OFFSET(FR35,0,-1) * OFFSET(FR35,10 - ROW(FR35),0)</f>
        <v>40611604</v>
      </c>
      <c r="FS35" s="127">
        <v>0</v>
      </c>
      <c r="FT35" s="127">
        <f ca="1">OFFSET(FT35,0,-1) * OFFSET(FT35,10 - ROW(FT35),0)</f>
        <v>0</v>
      </c>
      <c r="FU35" s="127">
        <v>0</v>
      </c>
      <c r="FV35" s="127">
        <f ca="1">OFFSET(FV35,0,-1) * OFFSET(FV35,10 - ROW(FV35),0)</f>
        <v>0</v>
      </c>
      <c r="FW35" s="127">
        <v>0</v>
      </c>
      <c r="FX35" s="127">
        <f ca="1">OFFSET(FX35,0,-1) * OFFSET(FX35,10 - ROW(FX35),0)</f>
        <v>0</v>
      </c>
      <c r="FY35" s="127">
        <v>0</v>
      </c>
      <c r="FZ35" s="127">
        <v>0</v>
      </c>
      <c r="GA35" s="127">
        <v>0</v>
      </c>
      <c r="GB35" s="127">
        <f ca="1">OFFSET(GB35,0,-1) * OFFSET(GB35,10 - ROW(GB35),0)</f>
        <v>0</v>
      </c>
      <c r="GC35" s="127">
        <v>285</v>
      </c>
      <c r="GD35" s="127">
        <f ca="1">OFFSET(GD35,0,-1) * OFFSET(GD35,10 - ROW(GD35),0)</f>
        <v>12872595</v>
      </c>
      <c r="GE35" s="127">
        <v>0</v>
      </c>
      <c r="GF35" s="127">
        <v>0</v>
      </c>
      <c r="GG35" s="127">
        <v>0</v>
      </c>
      <c r="GH35" s="127">
        <v>0</v>
      </c>
      <c r="GI35" s="127">
        <v>163</v>
      </c>
      <c r="GJ35" s="127">
        <f ca="1">OFFSET(GJ35,0,-1) * OFFSET(GJ35,10 - ROW(GJ35),0)</f>
        <v>7362221</v>
      </c>
      <c r="GK35" s="127">
        <v>0</v>
      </c>
      <c r="GL35" s="127">
        <v>0</v>
      </c>
      <c r="GM35" s="127">
        <v>0</v>
      </c>
      <c r="GN35" s="127">
        <f ca="1">OFFSET(GN35,0,-1) * OFFSET(GN35,10 - ROW(GN35),0)</f>
        <v>0</v>
      </c>
      <c r="GO35" s="127">
        <f t="shared" ca="1" si="17"/>
        <v>97964900</v>
      </c>
      <c r="GP35" s="127">
        <f t="shared" ca="1" si="18"/>
        <v>100918825</v>
      </c>
      <c r="GQ35" s="127">
        <v>0</v>
      </c>
      <c r="GR35" s="127">
        <f ca="1">OFFSET(GR35,0,-1) * OFFSET(GR35,10 - ROW(GR35),0)</f>
        <v>0</v>
      </c>
      <c r="GS35" s="127">
        <v>0</v>
      </c>
      <c r="GT35" s="127">
        <f ca="1">OFFSET(GT35,0,-1) * OFFSET(GT35,10 - ROW(GT35),0)</f>
        <v>0</v>
      </c>
      <c r="GU35" s="127">
        <v>0</v>
      </c>
      <c r="GV35" s="127">
        <f ca="1">OFFSET(GV35,0,-1) * OFFSET(GV35,10 - ROW(GV35),0)</f>
        <v>0</v>
      </c>
      <c r="GW35" s="127">
        <f t="shared" ca="1" si="28"/>
        <v>0</v>
      </c>
      <c r="GX35" s="117">
        <v>31</v>
      </c>
      <c r="GY35" s="127">
        <f ca="1">OFFSET(GY35,0,-1) * OFFSET(GY35,10 - ROW(GY35),0)</f>
        <v>3182987</v>
      </c>
      <c r="GZ35" s="127">
        <v>0</v>
      </c>
      <c r="HA35" s="127">
        <f ca="1">OFFSET(HA35,0,-1) * OFFSET(HA35,10 - ROW(HA35),0)</f>
        <v>0</v>
      </c>
      <c r="HB35" s="127">
        <v>0</v>
      </c>
      <c r="HC35" s="127">
        <f ca="1">OFFSET(HC35,0,-1) * OFFSET(HC35,10 - ROW(HC35),0)</f>
        <v>0</v>
      </c>
      <c r="HD35" s="127">
        <v>25</v>
      </c>
      <c r="HE35" s="127">
        <f ca="1">OFFSET(HE35,0,-1) * OFFSET(HE35,10 - ROW(HE35),0)</f>
        <v>2383575</v>
      </c>
      <c r="HF35" s="127">
        <v>0</v>
      </c>
      <c r="HG35" s="127">
        <f ca="1">OFFSET(HG35,0,-1) * OFFSET(HG35,10 - ROW(HG35),0)</f>
        <v>0</v>
      </c>
      <c r="HH35" s="127">
        <v>0</v>
      </c>
      <c r="HI35" s="127">
        <f ca="1">OFFSET(HI35,0,-1) * OFFSET(HI35,10 - ROW(HI35),0)</f>
        <v>0</v>
      </c>
      <c r="HJ35" s="127">
        <v>5</v>
      </c>
      <c r="HK35" s="127">
        <f ca="1">OFFSET(HK35,0,-1) * OFFSET(HK35,10 - ROW(HK35),0)</f>
        <v>586725</v>
      </c>
      <c r="HL35" s="127">
        <v>0</v>
      </c>
      <c r="HM35" s="127">
        <f ca="1">OFFSET(HM35,0,-1) * OFFSET(HM35,10 - ROW(HM35),0)</f>
        <v>0</v>
      </c>
      <c r="HN35" s="127">
        <v>0</v>
      </c>
      <c r="HO35" s="127">
        <f ca="1">OFFSET(HO35,0,-1) * OFFSET(HO35,10 - ROW(HO35),0)</f>
        <v>0</v>
      </c>
      <c r="HP35" s="127">
        <f t="shared" ca="1" si="29"/>
        <v>6153287</v>
      </c>
      <c r="HQ35" s="127">
        <v>1</v>
      </c>
      <c r="HR35" s="127">
        <f ca="1">OFFSET(HR35,0,-1) * OFFSET(HR35,10 - ROW(HR35),0)</f>
        <v>2484</v>
      </c>
      <c r="HS35" s="127">
        <v>0</v>
      </c>
      <c r="HT35" s="127">
        <v>0</v>
      </c>
      <c r="HU35" s="127">
        <v>0</v>
      </c>
      <c r="HV35" s="127">
        <f ca="1">OFFSET(HV35,0,-1) * OFFSET(HV35,10 - ROW(HV35),0)</f>
        <v>0</v>
      </c>
      <c r="HW35" s="127">
        <v>11</v>
      </c>
      <c r="HX35" s="127">
        <f ca="1">OFFSET(HX35,0,-1) * OFFSET(HX35,10 - ROW(HX35),0)</f>
        <v>42229</v>
      </c>
      <c r="HY35" s="127">
        <v>0</v>
      </c>
      <c r="HZ35" s="127">
        <f ca="1">OFFSET(HZ35,0,-1) * OFFSET(HZ35,10 - ROW(HZ35),0)</f>
        <v>0</v>
      </c>
      <c r="IA35" s="127">
        <v>0</v>
      </c>
      <c r="IB35" s="127">
        <f ca="1">OFFSET(IB35,0,-1) * OFFSET(IB35,10 - ROW(IB35),0)</f>
        <v>0</v>
      </c>
      <c r="IC35" s="127">
        <v>2</v>
      </c>
      <c r="ID35" s="127">
        <f ca="1">OFFSET(ID35,0,-1) * OFFSET(ID35,10 - ROW(ID35),0)</f>
        <v>9486</v>
      </c>
      <c r="IE35" s="127">
        <v>0</v>
      </c>
      <c r="IF35" s="127">
        <f ca="1">OFFSET(IF35,0,-1) * OFFSET(IF35,10 - ROW(IF35),0)</f>
        <v>0</v>
      </c>
      <c r="IG35" s="127">
        <v>0</v>
      </c>
      <c r="IH35" s="127">
        <f ca="1">OFFSET(IH35,0,-1) * OFFSET(IH35,10 - ROW(IH35),0)</f>
        <v>0</v>
      </c>
      <c r="II35" s="127">
        <f t="shared" ca="1" si="30"/>
        <v>54199</v>
      </c>
      <c r="IJ35" s="127">
        <f t="shared" ca="1" si="31"/>
        <v>1744572863</v>
      </c>
      <c r="IK35" s="127">
        <v>0</v>
      </c>
      <c r="IL35" s="127">
        <f ca="1">OFFSET(IL35,0,-1) * OFFSET(IL35,10 - ROW(IL35),0)</f>
        <v>0</v>
      </c>
      <c r="IM35" s="127">
        <v>0</v>
      </c>
      <c r="IN35" s="127">
        <f ca="1">OFFSET(IN35,0,-1) * OFFSET(IN35,10 - ROW(IN35),0)</f>
        <v>0</v>
      </c>
      <c r="IO35" s="127">
        <v>0</v>
      </c>
      <c r="IP35" s="127">
        <f ca="1">OFFSET(IP35,0,-1) * OFFSET(IP35,10 - ROW(IP35),0)</f>
        <v>0</v>
      </c>
      <c r="IQ35" s="127">
        <v>0</v>
      </c>
      <c r="IR35" s="127">
        <f ca="1">OFFSET(IR35,0,-1) * OFFSET(IR35,10 - ROW(IR35),0)</f>
        <v>0</v>
      </c>
      <c r="IS35" s="127">
        <v>0</v>
      </c>
      <c r="IT35" s="127">
        <f ca="1">OFFSET(IT35,0,-1) * OFFSET(IT35,10 - ROW(IT35),0)</f>
        <v>0</v>
      </c>
      <c r="IU35" s="127">
        <v>0</v>
      </c>
      <c r="IV35" s="127">
        <f ca="1">OFFSET(IV35,0,-1) * OFFSET(IV35,10 - ROW(IV35),0)</f>
        <v>0</v>
      </c>
      <c r="IW35" s="127">
        <v>0</v>
      </c>
      <c r="IX35" s="127">
        <f ca="1">OFFSET(IX35,0,-1) * OFFSET(IX35,10 - ROW(IX35),0)</f>
        <v>0</v>
      </c>
      <c r="IY35" s="127">
        <v>0</v>
      </c>
      <c r="IZ35" s="127">
        <f ca="1">OFFSET(IZ35,0,-1) * OFFSET(IZ35,10 - ROW(IZ35),0)</f>
        <v>0</v>
      </c>
      <c r="JA35" s="127">
        <v>0</v>
      </c>
      <c r="JB35" s="127">
        <f ca="1">OFFSET(JB35,0,-1) * OFFSET(JB35,10 - ROW(JB35),0)</f>
        <v>0</v>
      </c>
      <c r="JC35" s="127">
        <v>0</v>
      </c>
      <c r="JD35" s="127">
        <f ca="1">OFFSET(JD35,0,-1) * OFFSET(JD35,10 - ROW(JD35),0)</f>
        <v>0</v>
      </c>
      <c r="JE35" s="127">
        <v>30</v>
      </c>
      <c r="JF35" s="127">
        <f ca="1">OFFSET(JF35,0,-1) * OFFSET(JF35,10 - ROW(JF35),0)</f>
        <v>1176150</v>
      </c>
      <c r="JG35" s="127">
        <v>0</v>
      </c>
      <c r="JH35" s="127">
        <f ca="1">OFFSET(JH35,0,-1) * OFFSET(JH35,10 - ROW(JH35),0)</f>
        <v>0</v>
      </c>
      <c r="JI35" s="127">
        <v>0</v>
      </c>
      <c r="JJ35" s="127">
        <f ca="1">OFFSET(JJ35,0,-1) * OFFSET(JJ35,10 - ROW(JJ35),0)</f>
        <v>0</v>
      </c>
      <c r="JK35" s="127">
        <v>0</v>
      </c>
      <c r="JL35" s="127">
        <f ca="1">OFFSET(JL35,0,-1) * OFFSET(JL35,10 - ROW(JL35),0)</f>
        <v>0</v>
      </c>
      <c r="JM35" s="127"/>
      <c r="JN35" s="127">
        <f ca="1">OFFSET(JN35,0,-1) * OFFSET(JN35,10 - ROW(JN35),0)</f>
        <v>0</v>
      </c>
      <c r="JO35" s="127">
        <v>0</v>
      </c>
      <c r="JP35" s="127">
        <f ca="1">OFFSET(JP35,0,-1) * OFFSET(JP35,10 - ROW(JP35),0)</f>
        <v>0</v>
      </c>
      <c r="JQ35" s="127">
        <v>0</v>
      </c>
      <c r="JR35" s="127">
        <f ca="1">OFFSET(JR35,0,-1) * OFFSET(JR35,10 - ROW(JR35),0)</f>
        <v>0</v>
      </c>
      <c r="JS35" s="127">
        <v>0</v>
      </c>
      <c r="JT35" s="127">
        <f ca="1">OFFSET(JT35,0,-1) * OFFSET(JT35,10 - ROW(JT35),0)</f>
        <v>0</v>
      </c>
      <c r="JU35" s="93">
        <f t="shared" ca="1" si="151"/>
        <v>1176150</v>
      </c>
      <c r="JV35" s="127">
        <v>0</v>
      </c>
      <c r="JW35" s="127">
        <f ca="1">OFFSET(JW35,0,-1) * OFFSET(JW35,10 - ROW(JW35),0)</f>
        <v>0</v>
      </c>
      <c r="JX35" s="127">
        <v>0</v>
      </c>
      <c r="JY35" s="127">
        <f ca="1">OFFSET(JY35,0,-1) * OFFSET(JY35,10 - ROW(JY35),0)</f>
        <v>0</v>
      </c>
      <c r="JZ35" s="127">
        <v>0</v>
      </c>
      <c r="KA35" s="127">
        <f ca="1">OFFSET(KA35,0,-1) * OFFSET(KA35,10 - ROW(KA35),0)</f>
        <v>0</v>
      </c>
      <c r="KB35" s="127">
        <v>0</v>
      </c>
      <c r="KC35" s="127">
        <f ca="1">OFFSET(KC35,0,-1) * OFFSET(KC35,10 - ROW(KC35),0)</f>
        <v>0</v>
      </c>
      <c r="KD35" s="127">
        <v>0</v>
      </c>
      <c r="KE35" s="127">
        <f ca="1">OFFSET(KE35,0,-1) * OFFSET(KE35,10 - ROW(KE35),0)</f>
        <v>0</v>
      </c>
      <c r="KF35" s="127">
        <v>0</v>
      </c>
      <c r="KG35" s="127">
        <f ca="1">OFFSET(KG35,0,-1) * OFFSET(KG35,10 - ROW(KG35),0)</f>
        <v>0</v>
      </c>
      <c r="KH35" s="127">
        <v>0</v>
      </c>
      <c r="KI35" s="127">
        <f ca="1">OFFSET(KI35,0,-1) * OFFSET(KI35,10 - ROW(KI35),0)</f>
        <v>0</v>
      </c>
      <c r="KJ35" s="127">
        <v>0</v>
      </c>
      <c r="KK35" s="127">
        <f ca="1">OFFSET(KK35,0,-1) * OFFSET(KK35,10 - ROW(KK35),0)</f>
        <v>0</v>
      </c>
      <c r="KL35" s="127">
        <f t="shared" ca="1" si="152"/>
        <v>0</v>
      </c>
      <c r="KM35" s="127">
        <v>0</v>
      </c>
      <c r="KN35" s="127">
        <f ca="1">OFFSET(KN35,0,-1) * OFFSET(KN35,10 - ROW(KN35),0)</f>
        <v>0</v>
      </c>
      <c r="KO35" s="127">
        <v>0</v>
      </c>
      <c r="KP35" s="127">
        <f ca="1">OFFSET(KP35,0,-1) * OFFSET(KP35,10 - ROW(KP35),0)</f>
        <v>0</v>
      </c>
      <c r="KQ35" s="127">
        <v>0</v>
      </c>
      <c r="KR35" s="127">
        <f ca="1">OFFSET(KR35,0,-1) * OFFSET(KR35,10 - ROW(KR35),0)</f>
        <v>0</v>
      </c>
      <c r="KS35" s="127">
        <v>0</v>
      </c>
      <c r="KT35" s="127">
        <f ca="1">OFFSET(KT35,0,-1) * OFFSET(KT35,10 - ROW(KT35),0)</f>
        <v>0</v>
      </c>
      <c r="KU35" s="127">
        <v>0</v>
      </c>
      <c r="KV35" s="127">
        <f ca="1">OFFSET(KV35,0,-1) * OFFSET(KV35,10 - ROW(KV35),0)</f>
        <v>0</v>
      </c>
      <c r="KW35" s="127">
        <v>0</v>
      </c>
      <c r="KX35" s="127">
        <f ca="1">OFFSET(KX35,0,-1) * OFFSET(KX35,10 - ROW(KX35),0)</f>
        <v>0</v>
      </c>
      <c r="KY35" s="127">
        <v>0</v>
      </c>
      <c r="KZ35" s="127">
        <f ca="1">OFFSET(KZ35,0,-1) * OFFSET(KZ35,10 - ROW(KZ35),0)</f>
        <v>0</v>
      </c>
      <c r="LA35" s="127">
        <v>0</v>
      </c>
      <c r="LB35" s="127">
        <f ca="1">OFFSET(LB35,0,-1) * OFFSET(LB35,10 - ROW(LB35),0)</f>
        <v>0</v>
      </c>
      <c r="LC35" s="37">
        <f t="shared" ca="1" si="153"/>
        <v>0</v>
      </c>
      <c r="LD35" s="127"/>
      <c r="LE35" s="127">
        <f t="shared" ca="1" si="20"/>
        <v>1745749013</v>
      </c>
      <c r="LF35" s="93">
        <f t="shared" si="154"/>
        <v>22045</v>
      </c>
      <c r="LG35" s="127">
        <f t="shared" ca="1" si="136"/>
        <v>17591910</v>
      </c>
      <c r="LH35" s="93">
        <f t="shared" si="155"/>
        <v>19</v>
      </c>
      <c r="LI35" s="127">
        <f t="shared" ca="1" si="137"/>
        <v>407664</v>
      </c>
      <c r="LJ35" s="93">
        <f t="shared" si="156"/>
        <v>0</v>
      </c>
      <c r="LK35" s="127">
        <f t="shared" ca="1" si="138"/>
        <v>0</v>
      </c>
      <c r="LL35" s="93">
        <f t="shared" ref="LL35:LL41" ca="1" si="269">SUM(LG35,LI35,LK35)</f>
        <v>17999574</v>
      </c>
      <c r="LM35" s="93">
        <f t="shared" si="157"/>
        <v>19</v>
      </c>
      <c r="LN35" s="127">
        <f t="shared" ca="1" si="140"/>
        <v>19570</v>
      </c>
      <c r="LO35" s="93">
        <f t="shared" si="158"/>
        <v>22045</v>
      </c>
      <c r="LP35" s="127">
        <f t="shared" ca="1" si="141"/>
        <v>1631330</v>
      </c>
      <c r="LQ35" s="93">
        <f t="shared" ca="1" si="159"/>
        <v>1650900</v>
      </c>
      <c r="LR35" s="127">
        <f t="shared" si="142"/>
        <v>9284</v>
      </c>
      <c r="LS35" s="127">
        <f t="shared" ca="1" si="143"/>
        <v>19933676.399999999</v>
      </c>
      <c r="LT35" s="127">
        <f t="shared" si="267"/>
        <v>10750</v>
      </c>
      <c r="LU35" s="127">
        <f t="shared" ca="1" si="145"/>
        <v>31897185</v>
      </c>
      <c r="LV35" s="127">
        <f t="shared" si="268"/>
        <v>2011</v>
      </c>
      <c r="LW35" s="127">
        <f t="shared" ca="1" si="147"/>
        <v>6957738.2400000002</v>
      </c>
      <c r="LX35" s="127">
        <v>21</v>
      </c>
      <c r="LY35" s="127">
        <f t="shared" ca="1" si="148"/>
        <v>45089.1</v>
      </c>
      <c r="LZ35" s="127">
        <v>29</v>
      </c>
      <c r="MA35" s="127">
        <f t="shared" ca="1" si="148"/>
        <v>86048.22</v>
      </c>
      <c r="MB35" s="127">
        <v>5</v>
      </c>
      <c r="MC35" s="127">
        <f t="shared" ca="1" si="148"/>
        <v>17299.2</v>
      </c>
      <c r="MD35" s="93">
        <f t="shared" ca="1" si="160"/>
        <v>58937036.160000004</v>
      </c>
      <c r="ME35" s="127"/>
      <c r="MF35" s="135">
        <f t="shared" ca="1" si="149"/>
        <v>1824336523.1600001</v>
      </c>
      <c r="MI35" s="124">
        <f t="shared" ca="1" si="161"/>
        <v>1824336523.1600001</v>
      </c>
    </row>
    <row r="36" spans="1:347" ht="30">
      <c r="A36" s="15" t="s">
        <v>218</v>
      </c>
      <c r="B36" s="175" t="s">
        <v>1007</v>
      </c>
      <c r="C36" s="171">
        <v>3689</v>
      </c>
      <c r="D36" s="93">
        <f ca="1">OFFSET(D36,0,-1) * OFFSET(D36,9 - ROW(D36),0)</f>
        <v>151156775</v>
      </c>
      <c r="E36" s="93">
        <v>0</v>
      </c>
      <c r="F36" s="93">
        <f ca="1">OFFSET(F36,0,-1) * OFFSET(F36,9 - ROW(F36),0)</f>
        <v>0</v>
      </c>
      <c r="G36" s="93">
        <v>0</v>
      </c>
      <c r="H36" s="93">
        <f ca="1">OFFSET(H36,0,-1) * OFFSET(H36,9 - ROW(H36),0)</f>
        <v>0</v>
      </c>
      <c r="I36" s="93">
        <v>4595</v>
      </c>
      <c r="J36" s="93">
        <f ca="1">OFFSET(J36,0,-1) * OFFSET(J36,9 - ROW(J36),0)</f>
        <v>236389775</v>
      </c>
      <c r="K36" s="93">
        <v>0</v>
      </c>
      <c r="L36" s="93">
        <f ca="1">OFFSET(L36,0,-1) * OFFSET(L36,9 - ROW(L36),0)</f>
        <v>0</v>
      </c>
      <c r="M36" s="93">
        <v>0</v>
      </c>
      <c r="N36" s="93">
        <f ca="1">OFFSET(N36,0,-1) * OFFSET(N36,9 - ROW(N36),0)</f>
        <v>0</v>
      </c>
      <c r="O36" s="93">
        <v>457</v>
      </c>
      <c r="P36" s="93">
        <f ca="1">OFFSET(P36,0,-1) * OFFSET(P36,9 - ROW(P36),0)</f>
        <v>25137285</v>
      </c>
      <c r="Q36" s="93">
        <v>0</v>
      </c>
      <c r="R36" s="93">
        <f ca="1">OFFSET(R36,0,-1) * OFFSET(R36,9 - ROW(R36),0)</f>
        <v>0</v>
      </c>
      <c r="S36" s="93">
        <v>0</v>
      </c>
      <c r="T36" s="93">
        <f ca="1">OFFSET(T36,0,-1) * OFFSET(T36,9 - ROW(T36),0)</f>
        <v>0</v>
      </c>
      <c r="U36" s="93">
        <v>381</v>
      </c>
      <c r="V36" s="93">
        <f ca="1">OFFSET(V36,0,-1) * OFFSET(V36,9 - ROW(V36),0)</f>
        <v>5319141</v>
      </c>
      <c r="W36" s="93">
        <v>0</v>
      </c>
      <c r="X36" s="93">
        <f ca="1">OFFSET(X36,0,-1) * OFFSET(X36,9 - ROW(X36),0)</f>
        <v>0</v>
      </c>
      <c r="Y36" s="93">
        <v>0</v>
      </c>
      <c r="Z36" s="93">
        <f ca="1">OFFSET(Z36,0,-1) * OFFSET(Z36,9 - ROW(Z36),0)</f>
        <v>0</v>
      </c>
      <c r="AA36" s="93">
        <v>0</v>
      </c>
      <c r="AB36" s="93">
        <f ca="1">OFFSET(AB36,0,-1) * OFFSET(AB36,9 - ROW(AB36),0)</f>
        <v>0</v>
      </c>
      <c r="AC36" s="93">
        <v>0</v>
      </c>
      <c r="AD36" s="93">
        <f ca="1">OFFSET(AD36,0,-1) * OFFSET(AD36,9 - ROW(AD36),0)</f>
        <v>0</v>
      </c>
      <c r="AE36" s="93">
        <v>0</v>
      </c>
      <c r="AF36" s="93">
        <f ca="1">OFFSET(AF36,0,-1) * OFFSET(AF36,9 - ROW(AF36),0)</f>
        <v>0</v>
      </c>
      <c r="AG36" s="93">
        <v>3060</v>
      </c>
      <c r="AH36" s="93">
        <f ca="1">OFFSET(AH36,0,-1) * OFFSET(AH36,9 - ROW(AH36),0)</f>
        <v>3561840</v>
      </c>
      <c r="AI36" s="93">
        <v>0</v>
      </c>
      <c r="AJ36" s="93">
        <f ca="1">OFFSET(AJ36,0,-1) * OFFSET(AJ36,9 - ROW(AJ36),0)</f>
        <v>0</v>
      </c>
      <c r="AK36" s="93">
        <v>0</v>
      </c>
      <c r="AL36" s="93">
        <f ca="1">OFFSET(AL36,0,-1) * OFFSET(AL36,9 - ROW(AL36),0)</f>
        <v>0</v>
      </c>
      <c r="AM36" s="93">
        <v>3781</v>
      </c>
      <c r="AN36" s="93">
        <f ca="1">OFFSET(AN36,0,-1) * OFFSET(AN36,9 - ROW(AN36),0)</f>
        <v>17955969</v>
      </c>
      <c r="AO36" s="93">
        <v>0</v>
      </c>
      <c r="AP36" s="93">
        <f ca="1">OFFSET(AP36,0,-1) * OFFSET(AP36,9 - ROW(AP36),0)</f>
        <v>0</v>
      </c>
      <c r="AQ36" s="93">
        <v>0</v>
      </c>
      <c r="AR36" s="93">
        <f ca="1">OFFSET(AR36,0,-1) * OFFSET(AR36,9 - ROW(AR36),0)</f>
        <v>0</v>
      </c>
      <c r="AS36" s="93">
        <v>286</v>
      </c>
      <c r="AT36" s="93">
        <f ca="1">OFFSET(AT36,0,-1) * OFFSET(AT36,9 - ROW(AT36),0)</f>
        <v>2714426</v>
      </c>
      <c r="AU36" s="93">
        <v>0</v>
      </c>
      <c r="AV36" s="93">
        <f ca="1">OFFSET(AV36,0,-1) * OFFSET(AV36,9 - ROW(AV36),0)</f>
        <v>0</v>
      </c>
      <c r="AW36" s="93">
        <v>0</v>
      </c>
      <c r="AX36" s="93">
        <f ca="1">OFFSET(AX36,0,-1) * OFFSET(AX36,9 - ROW(AX36),0)</f>
        <v>0</v>
      </c>
      <c r="AY36" s="93">
        <f t="shared" ca="1" si="23"/>
        <v>442235211</v>
      </c>
      <c r="AZ36" s="93">
        <v>324</v>
      </c>
      <c r="BA36" s="93">
        <f ca="1">OFFSET(BA36,0,-1) * OFFSET(BA36,9 - ROW(BA36),0)</f>
        <v>16134228</v>
      </c>
      <c r="BB36" s="93">
        <v>0</v>
      </c>
      <c r="BC36" s="93">
        <f ca="1">OFFSET(BC36,0,-1) * OFFSET(BC36,9 - ROW(BC36),0)</f>
        <v>0</v>
      </c>
      <c r="BD36" s="93">
        <v>0</v>
      </c>
      <c r="BE36" s="93">
        <f ca="1">OFFSET(BE36,0,-1) * OFFSET(BE36,9 - ROW(BE36),0)</f>
        <v>0</v>
      </c>
      <c r="BF36" s="93">
        <v>420</v>
      </c>
      <c r="BG36" s="93">
        <f ca="1">OFFSET(BG36,0,-1) * OFFSET(BG36,9 - ROW(BG36),0)</f>
        <v>25971960</v>
      </c>
      <c r="BH36" s="93">
        <v>0</v>
      </c>
      <c r="BI36" s="93">
        <f ca="1">OFFSET(BI36,0,-1) * OFFSET(BI36,9 - ROW(BI36),0)</f>
        <v>0</v>
      </c>
      <c r="BJ36" s="93">
        <v>0</v>
      </c>
      <c r="BK36" s="93">
        <f ca="1">OFFSET(BK36,0,-1) * OFFSET(BK36,9 - ROW(BK36),0)</f>
        <v>0</v>
      </c>
      <c r="BL36" s="93">
        <v>349</v>
      </c>
      <c r="BM36" s="93">
        <f ca="1">OFFSET(BM36,0,-1) * OFFSET(BM36,9 - ROW(BM36),0)</f>
        <v>23010268</v>
      </c>
      <c r="BN36" s="93">
        <v>0</v>
      </c>
      <c r="BO36" s="93">
        <f ca="1">OFFSET(BO36,0,-1) * OFFSET(BO36,9 - ROW(BO36),0)</f>
        <v>0</v>
      </c>
      <c r="BP36" s="93">
        <v>0</v>
      </c>
      <c r="BQ36" s="93">
        <f ca="1">OFFSET(BQ36,0,-1) * OFFSET(BQ36,9 - ROW(BQ36),0)</f>
        <v>0</v>
      </c>
      <c r="BR36" s="93">
        <v>100</v>
      </c>
      <c r="BS36" s="93">
        <f ca="1">OFFSET(BS36,0,-1) * OFFSET(BS36,9 - ROW(BS36),0)</f>
        <v>1605500</v>
      </c>
      <c r="BT36" s="93">
        <v>0</v>
      </c>
      <c r="BU36" s="93">
        <v>0</v>
      </c>
      <c r="BV36" s="93">
        <v>0</v>
      </c>
      <c r="BW36" s="93">
        <f ca="1">OFFSET(BW36,0,-1) * OFFSET(BW36,9 - ROW(BW36),0)</f>
        <v>0</v>
      </c>
      <c r="BX36" s="93">
        <v>0</v>
      </c>
      <c r="BY36" s="93">
        <f ca="1">OFFSET(BY36,0,-1) * OFFSET(BY36,9 - ROW(BY36),0)</f>
        <v>0</v>
      </c>
      <c r="BZ36" s="93">
        <v>0</v>
      </c>
      <c r="CA36" s="93">
        <f ca="1">OFFSET(CA36,0,-1) * OFFSET(CA36,9 - ROW(CA36),0)</f>
        <v>0</v>
      </c>
      <c r="CB36" s="93">
        <v>0</v>
      </c>
      <c r="CC36" s="93">
        <f ca="1">OFFSET(CC36,0,-1) * OFFSET(CC36,9 - ROW(CC36),0)</f>
        <v>0</v>
      </c>
      <c r="CD36" s="93">
        <v>0</v>
      </c>
      <c r="CE36" s="93">
        <v>0</v>
      </c>
      <c r="CF36" s="93">
        <v>0</v>
      </c>
      <c r="CG36" s="93">
        <v>0</v>
      </c>
      <c r="CH36" s="93">
        <v>259</v>
      </c>
      <c r="CI36" s="93">
        <f ca="1">OFFSET(CI36,0,-1) * OFFSET(CI36,9 - ROW(CI36),0)</f>
        <v>346801</v>
      </c>
      <c r="CJ36" s="93">
        <v>0</v>
      </c>
      <c r="CK36" s="93">
        <v>0</v>
      </c>
      <c r="CL36" s="93">
        <v>0</v>
      </c>
      <c r="CM36" s="93">
        <f ca="1">OFFSET(CM36,0,-1) * OFFSET(CM36,9 - ROW(CM36),0)</f>
        <v>0</v>
      </c>
      <c r="CN36" s="93">
        <v>358</v>
      </c>
      <c r="CO36" s="93">
        <f ca="1">OFFSET(CO36,0,-1) * OFFSET(CO36,9 - ROW(CO36),0)</f>
        <v>1955396</v>
      </c>
      <c r="CP36" s="93">
        <v>0</v>
      </c>
      <c r="CQ36" s="93">
        <f ca="1">OFFSET(CQ36,0,-1) * OFFSET(CQ36,9 - ROW(CQ36),0)</f>
        <v>0</v>
      </c>
      <c r="CR36" s="93">
        <v>0</v>
      </c>
      <c r="CS36" s="93">
        <f ca="1">OFFSET(CS36,0,-1) * OFFSET(CS36,9 - ROW(CS36),0)</f>
        <v>0</v>
      </c>
      <c r="CT36" s="93">
        <v>295</v>
      </c>
      <c r="CU36" s="93">
        <f ca="1">OFFSET(CU36,0,-1) * OFFSET(CU36,9 - ROW(CU36),0)</f>
        <v>3219630</v>
      </c>
      <c r="CV36" s="93">
        <v>0</v>
      </c>
      <c r="CW36" s="93">
        <f ca="1">OFFSET(CW36,0,-1) * OFFSET(CW36,9 - ROW(CW36),0)</f>
        <v>0</v>
      </c>
      <c r="CX36" s="93">
        <v>0</v>
      </c>
      <c r="CY36" s="93">
        <f ca="1">OFFSET(CY36,0,-1) * OFFSET(CY36,9 - ROW(CY36),0)</f>
        <v>0</v>
      </c>
      <c r="CZ36" s="93">
        <f t="shared" ca="1" si="24"/>
        <v>72243783</v>
      </c>
      <c r="DA36" s="117">
        <v>2</v>
      </c>
      <c r="DB36" s="93">
        <f ca="1">OFFSET(DB36,0,-1) * OFFSET(DB36,9 - ROW(DB36),0)</f>
        <v>408632</v>
      </c>
      <c r="DC36" s="118">
        <v>0</v>
      </c>
      <c r="DD36" s="118">
        <v>0</v>
      </c>
      <c r="DE36" s="117">
        <v>0</v>
      </c>
      <c r="DF36" s="118">
        <v>0</v>
      </c>
      <c r="DG36" s="117">
        <v>2</v>
      </c>
      <c r="DH36" s="93">
        <f ca="1">OFFSET(DH36,0,-1) * OFFSET(DH36,9 - ROW(DH36),0)</f>
        <v>534278</v>
      </c>
      <c r="DI36" s="118">
        <v>0</v>
      </c>
      <c r="DJ36" s="93">
        <f ca="1">OFFSET(DJ36,0,-1) * OFFSET(DJ36,9 - ROW(DJ36),0)</f>
        <v>0</v>
      </c>
      <c r="DK36" s="117">
        <v>0</v>
      </c>
      <c r="DL36" s="118">
        <v>0</v>
      </c>
      <c r="DM36" s="117">
        <v>0</v>
      </c>
      <c r="DN36" s="118">
        <v>0</v>
      </c>
      <c r="DO36" s="118">
        <v>0</v>
      </c>
      <c r="DP36" s="118">
        <v>0</v>
      </c>
      <c r="DQ36" s="117">
        <v>0</v>
      </c>
      <c r="DR36" s="119">
        <v>0</v>
      </c>
      <c r="DS36" s="117">
        <v>0</v>
      </c>
      <c r="DT36" s="93">
        <f ca="1">OFFSET(DT36,0,-1) * OFFSET(DT36,9 - ROW(DT36),0)</f>
        <v>0</v>
      </c>
      <c r="DU36" s="118">
        <v>0</v>
      </c>
      <c r="DV36" s="118">
        <v>0</v>
      </c>
      <c r="DW36" s="117">
        <v>0</v>
      </c>
      <c r="DX36" s="118">
        <v>0</v>
      </c>
      <c r="DY36" s="117">
        <v>0</v>
      </c>
      <c r="DZ36" s="93">
        <f ca="1">OFFSET(DZ36,0,-1) * OFFSET(DZ36,9 - ROW(DZ36),0)</f>
        <v>0</v>
      </c>
      <c r="EA36" s="118">
        <v>0</v>
      </c>
      <c r="EB36" s="118">
        <v>0</v>
      </c>
      <c r="EC36" s="117">
        <v>0</v>
      </c>
      <c r="ED36" s="93">
        <f ca="1">OFFSET(ED36,0,-1) * OFFSET(ED36,9 - ROW(ED36),0)</f>
        <v>0</v>
      </c>
      <c r="EE36" s="93">
        <f t="shared" ca="1" si="26"/>
        <v>942910</v>
      </c>
      <c r="EF36" s="93">
        <v>2</v>
      </c>
      <c r="EG36" s="93">
        <f ca="1">OFFSET(EG36,0,-1) * OFFSET(EG36,9 - ROW(EG36),0)</f>
        <v>277644</v>
      </c>
      <c r="EH36" s="93">
        <v>0</v>
      </c>
      <c r="EI36" s="93">
        <v>0</v>
      </c>
      <c r="EJ36" s="93">
        <v>0</v>
      </c>
      <c r="EK36" s="93">
        <v>0</v>
      </c>
      <c r="EL36" s="93">
        <v>2</v>
      </c>
      <c r="EM36" s="93">
        <f ca="1">OFFSET(EM36,0,-1) * OFFSET(EM36,9 - ROW(EM36),0)</f>
        <v>356174</v>
      </c>
      <c r="EN36" s="93">
        <v>0</v>
      </c>
      <c r="EO36" s="93">
        <v>0</v>
      </c>
      <c r="EP36" s="93">
        <v>0</v>
      </c>
      <c r="EQ36" s="93">
        <v>0</v>
      </c>
      <c r="ER36" s="93">
        <v>0</v>
      </c>
      <c r="ES36" s="93">
        <v>0</v>
      </c>
      <c r="ET36" s="93">
        <v>0</v>
      </c>
      <c r="EU36" s="93">
        <v>0</v>
      </c>
      <c r="EV36" s="93">
        <v>0</v>
      </c>
      <c r="EW36" s="93">
        <v>0</v>
      </c>
      <c r="EX36" s="93">
        <v>0</v>
      </c>
      <c r="EY36" s="93">
        <f ca="1">OFFSET(EY36,0,-1) * OFFSET(EY36,9 - ROW(EY36),0)</f>
        <v>0</v>
      </c>
      <c r="EZ36" s="93">
        <v>0</v>
      </c>
      <c r="FA36" s="93">
        <v>0</v>
      </c>
      <c r="FB36" s="93">
        <v>0</v>
      </c>
      <c r="FC36" s="93">
        <v>0</v>
      </c>
      <c r="FD36" s="93">
        <v>0</v>
      </c>
      <c r="FE36" s="93">
        <f ca="1">OFFSET(FE36,0,-1) * OFFSET(FE36,9 - ROW(FE36),0)</f>
        <v>0</v>
      </c>
      <c r="FF36" s="93">
        <v>0</v>
      </c>
      <c r="FG36" s="93">
        <v>0</v>
      </c>
      <c r="FH36" s="93">
        <v>0</v>
      </c>
      <c r="FI36" s="93">
        <f ca="1">OFFSET(FI36,0,-1) * OFFSET(FI36,9 - ROW(FI36),0)</f>
        <v>0</v>
      </c>
      <c r="FJ36" s="93">
        <f t="shared" ca="1" si="150"/>
        <v>633818</v>
      </c>
      <c r="FK36" s="93">
        <v>195</v>
      </c>
      <c r="FL36" s="93">
        <f ca="1">OFFSET(FL36,0,-1) * OFFSET(FL36,9 - ROW(FL36),0)</f>
        <v>19975215</v>
      </c>
      <c r="FM36" s="93">
        <v>0</v>
      </c>
      <c r="FN36" s="93">
        <f ca="1">OFFSET(FN36,0,-1) * OFFSET(FN36,9 - ROW(FN36),0)</f>
        <v>0</v>
      </c>
      <c r="FO36" s="93">
        <v>0</v>
      </c>
      <c r="FP36" s="93">
        <f ca="1">OFFSET(FP36,0,-1) * OFFSET(FP36,9 - ROW(FP36),0)</f>
        <v>0</v>
      </c>
      <c r="FQ36" s="93">
        <v>205</v>
      </c>
      <c r="FR36" s="93">
        <f ca="1">OFFSET(FR36,0,-1) * OFFSET(FR36,9 - ROW(FR36),0)</f>
        <v>26365665</v>
      </c>
      <c r="FS36" s="93">
        <v>0</v>
      </c>
      <c r="FT36" s="93">
        <f ca="1">OFFSET(FT36,0,-1) * OFFSET(FT36,9 - ROW(FT36),0)</f>
        <v>0</v>
      </c>
      <c r="FU36" s="93">
        <v>0</v>
      </c>
      <c r="FV36" s="93">
        <f ca="1">OFFSET(FV36,0,-1) * OFFSET(FV36,9 - ROW(FV36),0)</f>
        <v>0</v>
      </c>
      <c r="FW36" s="93">
        <v>0</v>
      </c>
      <c r="FX36" s="93">
        <f ca="1">OFFSET(FX36,0,-1) * OFFSET(FX36,9 - ROW(FX36),0)</f>
        <v>0</v>
      </c>
      <c r="FY36" s="93">
        <v>0</v>
      </c>
      <c r="FZ36" s="93">
        <v>0</v>
      </c>
      <c r="GA36" s="93">
        <v>0</v>
      </c>
      <c r="GB36" s="93">
        <f ca="1">OFFSET(GB36,0,-1) * OFFSET(GB36,9 - ROW(GB36),0)</f>
        <v>0</v>
      </c>
      <c r="GC36" s="93">
        <v>101</v>
      </c>
      <c r="GD36" s="93">
        <f ca="1">OFFSET(GD36,0,-1) * OFFSET(GD36,9 - ROW(GD36),0)</f>
        <v>3525102</v>
      </c>
      <c r="GE36" s="93">
        <v>0</v>
      </c>
      <c r="GF36" s="93">
        <v>0</v>
      </c>
      <c r="GG36" s="93">
        <v>0</v>
      </c>
      <c r="GH36" s="93">
        <v>0</v>
      </c>
      <c r="GI36" s="93">
        <v>47</v>
      </c>
      <c r="GJ36" s="93">
        <f ca="1">OFFSET(GJ36,0,-1) * OFFSET(GJ36,9 - ROW(GJ36),0)</f>
        <v>1640394</v>
      </c>
      <c r="GK36" s="93">
        <v>0</v>
      </c>
      <c r="GL36" s="93">
        <v>0</v>
      </c>
      <c r="GM36" s="93">
        <v>0</v>
      </c>
      <c r="GN36" s="93">
        <f ca="1">OFFSET(GN36,0,-1) * OFFSET(GN36,9 - ROW(GN36),0)</f>
        <v>0</v>
      </c>
      <c r="GO36" s="93">
        <f t="shared" ca="1" si="17"/>
        <v>51506376</v>
      </c>
      <c r="GP36" s="93">
        <f t="shared" ca="1" si="18"/>
        <v>53083104</v>
      </c>
      <c r="GQ36" s="93">
        <v>0</v>
      </c>
      <c r="GR36" s="93">
        <f ca="1">OFFSET(GR36,0,-1) * OFFSET(GR36,9 - ROW(GR36),0)</f>
        <v>0</v>
      </c>
      <c r="GS36" s="93">
        <v>0</v>
      </c>
      <c r="GT36" s="93">
        <f ca="1">OFFSET(GT36,0,-1) * OFFSET(GT36,9 - ROW(GT36),0)</f>
        <v>0</v>
      </c>
      <c r="GU36" s="93">
        <v>0</v>
      </c>
      <c r="GV36" s="93">
        <f ca="1">OFFSET(GV36,0,-1) * OFFSET(GV36,9 - ROW(GV36),0)</f>
        <v>0</v>
      </c>
      <c r="GW36" s="93">
        <f t="shared" ca="1" si="28"/>
        <v>0</v>
      </c>
      <c r="GX36" s="117">
        <v>8</v>
      </c>
      <c r="GY36" s="93">
        <f ca="1">OFFSET(GY36,0,-1) * OFFSET(GY36,9 - ROW(GY36),0)</f>
        <v>634728</v>
      </c>
      <c r="GZ36" s="93">
        <v>0</v>
      </c>
      <c r="HA36" s="93">
        <f ca="1">OFFSET(HA36,0,-1) * OFFSET(HA36,9 - ROW(HA36),0)</f>
        <v>0</v>
      </c>
      <c r="HB36" s="93">
        <v>0</v>
      </c>
      <c r="HC36" s="93">
        <f ca="1">OFFSET(HC36,0,-1) * OFFSET(HC36,9 - ROW(HC36),0)</f>
        <v>0</v>
      </c>
      <c r="HD36" s="93">
        <v>8</v>
      </c>
      <c r="HE36" s="93">
        <f ca="1">OFFSET(HE36,0,-1) * OFFSET(HE36,9 - ROW(HE36),0)</f>
        <v>589392</v>
      </c>
      <c r="HF36" s="93">
        <v>0</v>
      </c>
      <c r="HG36" s="93">
        <f ca="1">OFFSET(HG36,0,-1) * OFFSET(HG36,9 - ROW(HG36),0)</f>
        <v>0</v>
      </c>
      <c r="HH36" s="93">
        <v>0</v>
      </c>
      <c r="HI36" s="93">
        <f ca="1">OFFSET(HI36,0,-1) * OFFSET(HI36,9 - ROW(HI36),0)</f>
        <v>0</v>
      </c>
      <c r="HJ36" s="93">
        <v>0</v>
      </c>
      <c r="HK36" s="93">
        <f ca="1">OFFSET(HK36,0,-1) * OFFSET(HK36,9 - ROW(HK36),0)</f>
        <v>0</v>
      </c>
      <c r="HL36" s="93">
        <v>0</v>
      </c>
      <c r="HM36" s="93">
        <f ca="1">OFFSET(HM36,0,-1) * OFFSET(HM36,9 - ROW(HM36),0)</f>
        <v>0</v>
      </c>
      <c r="HN36" s="93">
        <v>0</v>
      </c>
      <c r="HO36" s="93">
        <f ca="1">OFFSET(HO36,0,-1) * OFFSET(HO36,9 - ROW(HO36),0)</f>
        <v>0</v>
      </c>
      <c r="HP36" s="93">
        <f t="shared" ca="1" si="29"/>
        <v>1224120</v>
      </c>
      <c r="HQ36" s="93">
        <v>0</v>
      </c>
      <c r="HR36" s="93">
        <f ca="1">OFFSET(HR36,0,-1) * OFFSET(HR36,9 - ROW(HR36),0)</f>
        <v>0</v>
      </c>
      <c r="HS36" s="93">
        <v>0</v>
      </c>
      <c r="HT36" s="93">
        <v>0</v>
      </c>
      <c r="HU36" s="93">
        <v>0</v>
      </c>
      <c r="HV36" s="93">
        <f ca="1">OFFSET(HV36,0,-1) * OFFSET(HV36,9 - ROW(HV36),0)</f>
        <v>0</v>
      </c>
      <c r="HW36" s="93">
        <v>4</v>
      </c>
      <c r="HX36" s="93">
        <f ca="1">OFFSET(HX36,0,-1) * OFFSET(HX36,9 - ROW(HX36),0)</f>
        <v>11868</v>
      </c>
      <c r="HY36" s="93">
        <v>0</v>
      </c>
      <c r="HZ36" s="93">
        <f ca="1">OFFSET(HZ36,0,-1) * OFFSET(HZ36,9 - ROW(HZ36),0)</f>
        <v>0</v>
      </c>
      <c r="IA36" s="93">
        <v>0</v>
      </c>
      <c r="IB36" s="93">
        <f ca="1">OFFSET(IB36,0,-1) * OFFSET(IB36,9 - ROW(IB36),0)</f>
        <v>0</v>
      </c>
      <c r="IC36" s="93">
        <v>2</v>
      </c>
      <c r="ID36" s="93">
        <f ca="1">OFFSET(ID36,0,-1) * OFFSET(ID36,9 - ROW(ID36),0)</f>
        <v>7330</v>
      </c>
      <c r="IE36" s="93">
        <v>0</v>
      </c>
      <c r="IF36" s="93">
        <f ca="1">OFFSET(IF36,0,-1) * OFFSET(IF36,9 - ROW(IF36),0)</f>
        <v>0</v>
      </c>
      <c r="IG36" s="93">
        <v>0</v>
      </c>
      <c r="IH36" s="93">
        <f ca="1">OFFSET(IH36,0,-1) * OFFSET(IH36,9 - ROW(IH36),0)</f>
        <v>0</v>
      </c>
      <c r="II36" s="93">
        <f t="shared" ca="1" si="30"/>
        <v>19198</v>
      </c>
      <c r="IJ36" s="93">
        <f t="shared" ca="1" si="31"/>
        <v>568805416</v>
      </c>
      <c r="IK36" s="93">
        <v>0</v>
      </c>
      <c r="IL36" s="93">
        <f ca="1">OFFSET(IL36,0,-1) * OFFSET(IL36,9 - ROW(IL36),0)</f>
        <v>0</v>
      </c>
      <c r="IM36" s="93">
        <v>0</v>
      </c>
      <c r="IN36" s="93">
        <f ca="1">OFFSET(IN36,0,-1) * OFFSET(IN36,9 - ROW(IN36),0)</f>
        <v>0</v>
      </c>
      <c r="IO36" s="93">
        <v>0</v>
      </c>
      <c r="IP36" s="93">
        <f ca="1">OFFSET(IP36,0,-1) * OFFSET(IP36,9 - ROW(IP36),0)</f>
        <v>0</v>
      </c>
      <c r="IQ36" s="93">
        <v>0</v>
      </c>
      <c r="IR36" s="93">
        <f ca="1">OFFSET(IR36,0,-1) * OFFSET(IR36,9 - ROW(IR36),0)</f>
        <v>0</v>
      </c>
      <c r="IS36" s="93">
        <v>0</v>
      </c>
      <c r="IT36" s="93">
        <f ca="1">OFFSET(IT36,0,-1) * OFFSET(IT36,9 - ROW(IT36),0)</f>
        <v>0</v>
      </c>
      <c r="IU36" s="93">
        <v>0</v>
      </c>
      <c r="IV36" s="93">
        <f ca="1">OFFSET(IV36,0,-1) * OFFSET(IV36,9 - ROW(IV36),0)</f>
        <v>0</v>
      </c>
      <c r="IW36" s="93">
        <v>0</v>
      </c>
      <c r="IX36" s="93">
        <f ca="1">OFFSET(IX36,0,-1) * OFFSET(IX36,9 - ROW(IX36),0)</f>
        <v>0</v>
      </c>
      <c r="IY36" s="93">
        <v>39</v>
      </c>
      <c r="IZ36" s="93">
        <f ca="1">OFFSET(IZ36,0,-1) * OFFSET(IZ36,9 - ROW(IZ36),0)</f>
        <v>1271322</v>
      </c>
      <c r="JA36" s="93">
        <v>0</v>
      </c>
      <c r="JB36" s="93">
        <f ca="1">OFFSET(JB36,0,-1) * OFFSET(JB36,9 - ROW(JB36),0)</f>
        <v>0</v>
      </c>
      <c r="JC36" s="93">
        <v>0</v>
      </c>
      <c r="JD36" s="93">
        <f ca="1">OFFSET(JD36,0,-1) * OFFSET(JD36,9 - ROW(JD36),0)</f>
        <v>0</v>
      </c>
      <c r="JE36" s="93">
        <v>45</v>
      </c>
      <c r="JF36" s="93">
        <f ca="1">OFFSET(JF36,0,-1) * OFFSET(JF36,9 - ROW(JF36),0)</f>
        <v>1363275</v>
      </c>
      <c r="JG36" s="93">
        <v>0</v>
      </c>
      <c r="JH36" s="93">
        <f ca="1">OFFSET(JH36,0,-1) * OFFSET(JH36,9 - ROW(JH36),0)</f>
        <v>0</v>
      </c>
      <c r="JI36" s="93">
        <v>0</v>
      </c>
      <c r="JJ36" s="93">
        <f ca="1">OFFSET(JJ36,0,-1) * OFFSET(JJ36,9 - ROW(JJ36),0)</f>
        <v>0</v>
      </c>
      <c r="JK36" s="93">
        <v>0</v>
      </c>
      <c r="JL36" s="93">
        <f ca="1">OFFSET(JL36,0,-1) * OFFSET(JL36,9 - ROW(JL36),0)</f>
        <v>0</v>
      </c>
      <c r="JM36" s="93"/>
      <c r="JN36" s="93">
        <f ca="1">OFFSET(JN36,0,-1) * OFFSET(JN36,9 - ROW(JN36),0)</f>
        <v>0</v>
      </c>
      <c r="JO36" s="93">
        <v>0</v>
      </c>
      <c r="JP36" s="93">
        <f ca="1">OFFSET(JP36,0,-1) * OFFSET(JP36,9 - ROW(JP36),0)</f>
        <v>0</v>
      </c>
      <c r="JQ36" s="93">
        <v>0</v>
      </c>
      <c r="JR36" s="93">
        <f ca="1">OFFSET(JR36,0,-1) * OFFSET(JR36,9 - ROW(JR36),0)</f>
        <v>0</v>
      </c>
      <c r="JS36" s="93">
        <v>0</v>
      </c>
      <c r="JT36" s="93">
        <f ca="1">OFFSET(JT36,0,-1) * OFFSET(JT36,9 - ROW(JT36),0)</f>
        <v>0</v>
      </c>
      <c r="JU36" s="93">
        <f t="shared" ca="1" si="151"/>
        <v>2634597</v>
      </c>
      <c r="JV36" s="93">
        <v>0</v>
      </c>
      <c r="JW36" s="93">
        <f ca="1">OFFSET(JW36,0,-1) * OFFSET(JW36,9 - ROW(JW36),0)</f>
        <v>0</v>
      </c>
      <c r="JX36" s="93">
        <v>0</v>
      </c>
      <c r="JY36" s="93">
        <f ca="1">OFFSET(JY36,0,-1) * OFFSET(JY36,9 - ROW(JY36),0)</f>
        <v>0</v>
      </c>
      <c r="JZ36" s="93">
        <v>0</v>
      </c>
      <c r="KA36" s="93">
        <f ca="1">OFFSET(KA36,0,-1) * OFFSET(KA36,9 - ROW(KA36),0)</f>
        <v>0</v>
      </c>
      <c r="KB36" s="93">
        <v>0</v>
      </c>
      <c r="KC36" s="93">
        <f ca="1">OFFSET(KC36,0,-1) * OFFSET(KC36,9 - ROW(KC36),0)</f>
        <v>0</v>
      </c>
      <c r="KD36" s="93">
        <v>0</v>
      </c>
      <c r="KE36" s="93">
        <f ca="1">OFFSET(KE36,0,-1) * OFFSET(KE36,9 - ROW(KE36),0)</f>
        <v>0</v>
      </c>
      <c r="KF36" s="93">
        <v>48</v>
      </c>
      <c r="KG36" s="93">
        <f ca="1">OFFSET(KG36,0,-1) * OFFSET(KG36,9 - ROW(KG36),0)</f>
        <v>2148816</v>
      </c>
      <c r="KH36" s="93">
        <v>0</v>
      </c>
      <c r="KI36" s="93">
        <f ca="1">OFFSET(KI36,0,-1) * OFFSET(KI36,9 - ROW(KI36),0)</f>
        <v>0</v>
      </c>
      <c r="KJ36" s="93">
        <v>0</v>
      </c>
      <c r="KK36" s="93">
        <f ca="1">OFFSET(KK36,0,-1) * OFFSET(KK36,9 - ROW(KK36),0)</f>
        <v>0</v>
      </c>
      <c r="KL36" s="93">
        <f t="shared" ca="1" si="152"/>
        <v>2148816</v>
      </c>
      <c r="KM36" s="93">
        <v>117</v>
      </c>
      <c r="KN36" s="93">
        <f ca="1">OFFSET(KN36,0,-1) * OFFSET(KN36,9 - ROW(KN36),0)</f>
        <v>4794075</v>
      </c>
      <c r="KO36" s="93">
        <v>125</v>
      </c>
      <c r="KP36" s="93">
        <f ca="1">OFFSET(KP36,0,-1) * OFFSET(KP36,9 - ROW(KP36),0)</f>
        <v>6430625</v>
      </c>
      <c r="KQ36" s="93">
        <v>0</v>
      </c>
      <c r="KR36" s="93">
        <f ca="1">OFFSET(KR36,0,-1) * OFFSET(KR36,9 - ROW(KR36),0)</f>
        <v>0</v>
      </c>
      <c r="KS36" s="93">
        <v>28</v>
      </c>
      <c r="KT36" s="93">
        <f ca="1">OFFSET(KT36,0,-1) * OFFSET(KT36,9 - ROW(KT36),0)</f>
        <v>32592</v>
      </c>
      <c r="KU36" s="93">
        <v>57</v>
      </c>
      <c r="KV36" s="93">
        <f ca="1">OFFSET(KV36,0,-1) * OFFSET(KV36,9 - ROW(KV36),0)</f>
        <v>270693</v>
      </c>
      <c r="KW36" s="93">
        <v>0</v>
      </c>
      <c r="KX36" s="93">
        <f ca="1">OFFSET(KX36,0,-1) * OFFSET(KX36,9 - ROW(KX36),0)</f>
        <v>0</v>
      </c>
      <c r="KY36" s="93">
        <v>0</v>
      </c>
      <c r="KZ36" s="93">
        <f ca="1">OFFSET(KZ36,0,-1) * OFFSET(KZ36,9 - ROW(KZ36),0)</f>
        <v>0</v>
      </c>
      <c r="LA36" s="93">
        <v>22</v>
      </c>
      <c r="LB36" s="93">
        <f ca="1">OFFSET(LB36,0,-1) * OFFSET(LB36,9 - ROW(LB36),0)</f>
        <v>1450504</v>
      </c>
      <c r="LC36" s="37">
        <f t="shared" ca="1" si="153"/>
        <v>12978489</v>
      </c>
      <c r="LD36" s="93"/>
      <c r="LE36" s="93">
        <f t="shared" ca="1" si="20"/>
        <v>586567318</v>
      </c>
      <c r="LF36" s="93">
        <f t="shared" si="154"/>
        <v>10612</v>
      </c>
      <c r="LG36" s="93">
        <f t="shared" ca="1" si="136"/>
        <v>8468376</v>
      </c>
      <c r="LH36" s="93">
        <f t="shared" si="155"/>
        <v>0</v>
      </c>
      <c r="LI36" s="93">
        <f t="shared" ca="1" si="137"/>
        <v>0</v>
      </c>
      <c r="LJ36" s="93">
        <f t="shared" si="156"/>
        <v>48</v>
      </c>
      <c r="LK36" s="93">
        <f t="shared" ca="1" si="138"/>
        <v>21648</v>
      </c>
      <c r="LL36" s="93">
        <f t="shared" ca="1" si="269"/>
        <v>8490024</v>
      </c>
      <c r="LM36" s="93">
        <f t="shared" si="157"/>
        <v>0</v>
      </c>
      <c r="LN36" s="93">
        <f t="shared" ca="1" si="140"/>
        <v>0</v>
      </c>
      <c r="LO36" s="93">
        <f t="shared" si="158"/>
        <v>10660</v>
      </c>
      <c r="LP36" s="93">
        <f t="shared" ca="1" si="141"/>
        <v>788840</v>
      </c>
      <c r="LQ36" s="93">
        <f t="shared" ca="1" si="159"/>
        <v>788840</v>
      </c>
      <c r="LR36" s="93">
        <f t="shared" si="142"/>
        <v>4337</v>
      </c>
      <c r="LS36" s="93">
        <f t="shared" ca="1" si="143"/>
        <v>9311972.6999999993</v>
      </c>
      <c r="LT36" s="93">
        <f t="shared" si="267"/>
        <v>5400</v>
      </c>
      <c r="LU36" s="93">
        <f t="shared" ca="1" si="145"/>
        <v>16022772</v>
      </c>
      <c r="LV36" s="93">
        <f t="shared" si="268"/>
        <v>923</v>
      </c>
      <c r="LW36" s="93">
        <f t="shared" ca="1" si="147"/>
        <v>3193432.3200000003</v>
      </c>
      <c r="LX36" s="93">
        <v>0</v>
      </c>
      <c r="LY36" s="93">
        <f t="shared" ca="1" si="148"/>
        <v>0</v>
      </c>
      <c r="LZ36" s="93">
        <v>0</v>
      </c>
      <c r="MA36" s="93">
        <f t="shared" ca="1" si="148"/>
        <v>0</v>
      </c>
      <c r="MB36" s="93">
        <v>0</v>
      </c>
      <c r="MC36" s="93">
        <f t="shared" ca="1" si="148"/>
        <v>0</v>
      </c>
      <c r="MD36" s="93">
        <f t="shared" ca="1" si="160"/>
        <v>28528177.02</v>
      </c>
      <c r="ME36" s="93"/>
      <c r="MF36" s="135">
        <f t="shared" ca="1" si="149"/>
        <v>624374359.01999998</v>
      </c>
      <c r="MI36" s="124">
        <f t="shared" ca="1" si="161"/>
        <v>624374359.01999998</v>
      </c>
    </row>
    <row r="37" spans="1:347" ht="30">
      <c r="A37" s="15" t="s">
        <v>219</v>
      </c>
      <c r="B37" s="175" t="s">
        <v>1008</v>
      </c>
      <c r="C37" s="171">
        <v>997</v>
      </c>
      <c r="D37" s="93">
        <f ca="1">OFFSET(D37,0,-1) * OFFSET(D37,9 - ROW(D37),0)</f>
        <v>40852075</v>
      </c>
      <c r="E37" s="93">
        <v>0</v>
      </c>
      <c r="F37" s="93">
        <f ca="1">OFFSET(F37,0,-1) * OFFSET(F37,9 - ROW(F37),0)</f>
        <v>0</v>
      </c>
      <c r="G37" s="93">
        <v>0</v>
      </c>
      <c r="H37" s="93">
        <f ca="1">OFFSET(H37,0,-1) * OFFSET(H37,9 - ROW(H37),0)</f>
        <v>0</v>
      </c>
      <c r="I37" s="93">
        <v>1123</v>
      </c>
      <c r="J37" s="93">
        <f ca="1">OFFSET(J37,0,-1) * OFFSET(J37,9 - ROW(J37),0)</f>
        <v>57772735</v>
      </c>
      <c r="K37" s="93">
        <v>0</v>
      </c>
      <c r="L37" s="93">
        <f ca="1">OFFSET(L37,0,-1) * OFFSET(L37,9 - ROW(L37),0)</f>
        <v>0</v>
      </c>
      <c r="M37" s="93">
        <v>0</v>
      </c>
      <c r="N37" s="93">
        <f ca="1">OFFSET(N37,0,-1) * OFFSET(N37,9 - ROW(N37),0)</f>
        <v>0</v>
      </c>
      <c r="O37" s="93">
        <v>0</v>
      </c>
      <c r="P37" s="93">
        <f ca="1">OFFSET(P37,0,-1) * OFFSET(P37,9 - ROW(P37),0)</f>
        <v>0</v>
      </c>
      <c r="Q37" s="93">
        <v>0</v>
      </c>
      <c r="R37" s="93">
        <f ca="1">OFFSET(R37,0,-1) * OFFSET(R37,9 - ROW(R37),0)</f>
        <v>0</v>
      </c>
      <c r="S37" s="93">
        <v>0</v>
      </c>
      <c r="T37" s="93">
        <f ca="1">OFFSET(T37,0,-1) * OFFSET(T37,9 - ROW(T37),0)</f>
        <v>0</v>
      </c>
      <c r="U37" s="93">
        <v>130</v>
      </c>
      <c r="V37" s="93">
        <f ca="1">OFFSET(V37,0,-1) * OFFSET(V37,9 - ROW(V37),0)</f>
        <v>1814930</v>
      </c>
      <c r="W37" s="93">
        <v>0</v>
      </c>
      <c r="X37" s="93">
        <f ca="1">OFFSET(X37,0,-1) * OFFSET(X37,9 - ROW(X37),0)</f>
        <v>0</v>
      </c>
      <c r="Y37" s="93">
        <v>0</v>
      </c>
      <c r="Z37" s="93">
        <f ca="1">OFFSET(Z37,0,-1) * OFFSET(Z37,9 - ROW(Z37),0)</f>
        <v>0</v>
      </c>
      <c r="AA37" s="93">
        <v>0</v>
      </c>
      <c r="AB37" s="93">
        <f ca="1">OFFSET(AB37,0,-1) * OFFSET(AB37,9 - ROW(AB37),0)</f>
        <v>0</v>
      </c>
      <c r="AC37" s="93">
        <v>0</v>
      </c>
      <c r="AD37" s="93">
        <f ca="1">OFFSET(AD37,0,-1) * OFFSET(AD37,9 - ROW(AD37),0)</f>
        <v>0</v>
      </c>
      <c r="AE37" s="93">
        <v>0</v>
      </c>
      <c r="AF37" s="93">
        <f ca="1">OFFSET(AF37,0,-1) * OFFSET(AF37,9 - ROW(AF37),0)</f>
        <v>0</v>
      </c>
      <c r="AG37" s="93">
        <v>1105</v>
      </c>
      <c r="AH37" s="93">
        <f ca="1">OFFSET(AH37,0,-1) * OFFSET(AH37,9 - ROW(AH37),0)</f>
        <v>1286220</v>
      </c>
      <c r="AI37" s="93">
        <v>0</v>
      </c>
      <c r="AJ37" s="93">
        <f ca="1">OFFSET(AJ37,0,-1) * OFFSET(AJ37,9 - ROW(AJ37),0)</f>
        <v>0</v>
      </c>
      <c r="AK37" s="93">
        <v>0</v>
      </c>
      <c r="AL37" s="93">
        <f ca="1">OFFSET(AL37,0,-1) * OFFSET(AL37,9 - ROW(AL37),0)</f>
        <v>0</v>
      </c>
      <c r="AM37" s="93">
        <v>1159</v>
      </c>
      <c r="AN37" s="93">
        <f ca="1">OFFSET(AN37,0,-1) * OFFSET(AN37,9 - ROW(AN37),0)</f>
        <v>5504091</v>
      </c>
      <c r="AO37" s="93">
        <v>0</v>
      </c>
      <c r="AP37" s="93">
        <f ca="1">OFFSET(AP37,0,-1) * OFFSET(AP37,9 - ROW(AP37),0)</f>
        <v>0</v>
      </c>
      <c r="AQ37" s="93">
        <v>0</v>
      </c>
      <c r="AR37" s="93">
        <f ca="1">OFFSET(AR37,0,-1) * OFFSET(AR37,9 - ROW(AR37),0)</f>
        <v>0</v>
      </c>
      <c r="AS37" s="93">
        <v>0</v>
      </c>
      <c r="AT37" s="93">
        <f ca="1">OFFSET(AT37,0,-1) * OFFSET(AT37,9 - ROW(AT37),0)</f>
        <v>0</v>
      </c>
      <c r="AU37" s="93">
        <v>0</v>
      </c>
      <c r="AV37" s="93">
        <f ca="1">OFFSET(AV37,0,-1) * OFFSET(AV37,9 - ROW(AV37),0)</f>
        <v>0</v>
      </c>
      <c r="AW37" s="93">
        <v>0</v>
      </c>
      <c r="AX37" s="93">
        <f ca="1">OFFSET(AX37,0,-1) * OFFSET(AX37,9 - ROW(AX37),0)</f>
        <v>0</v>
      </c>
      <c r="AY37" s="93">
        <f t="shared" ca="1" si="23"/>
        <v>107230051</v>
      </c>
      <c r="AZ37" s="93">
        <v>468</v>
      </c>
      <c r="BA37" s="93">
        <f ca="1">OFFSET(BA37,0,-1) * OFFSET(BA37,9 - ROW(BA37),0)</f>
        <v>23304996</v>
      </c>
      <c r="BB37" s="93">
        <v>0</v>
      </c>
      <c r="BC37" s="93">
        <f ca="1">OFFSET(BC37,0,-1) * OFFSET(BC37,9 - ROW(BC37),0)</f>
        <v>0</v>
      </c>
      <c r="BD37" s="93">
        <v>0</v>
      </c>
      <c r="BE37" s="93">
        <f ca="1">OFFSET(BE37,0,-1) * OFFSET(BE37,9 - ROW(BE37),0)</f>
        <v>0</v>
      </c>
      <c r="BF37" s="93">
        <v>944</v>
      </c>
      <c r="BG37" s="93">
        <f ca="1">OFFSET(BG37,0,-1) * OFFSET(BG37,9 - ROW(BG37),0)</f>
        <v>58375072</v>
      </c>
      <c r="BH37" s="93">
        <v>0</v>
      </c>
      <c r="BI37" s="93">
        <f ca="1">OFFSET(BI37,0,-1) * OFFSET(BI37,9 - ROW(BI37),0)</f>
        <v>0</v>
      </c>
      <c r="BJ37" s="93">
        <v>0</v>
      </c>
      <c r="BK37" s="93">
        <f ca="1">OFFSET(BK37,0,-1) * OFFSET(BK37,9 - ROW(BK37),0)</f>
        <v>0</v>
      </c>
      <c r="BL37" s="93">
        <v>463</v>
      </c>
      <c r="BM37" s="93">
        <f ca="1">OFFSET(BM37,0,-1) * OFFSET(BM37,9 - ROW(BM37),0)</f>
        <v>30526516</v>
      </c>
      <c r="BN37" s="93">
        <v>0</v>
      </c>
      <c r="BO37" s="93">
        <f ca="1">OFFSET(BO37,0,-1) * OFFSET(BO37,9 - ROW(BO37),0)</f>
        <v>0</v>
      </c>
      <c r="BP37" s="93">
        <v>0</v>
      </c>
      <c r="BQ37" s="93">
        <f ca="1">OFFSET(BQ37,0,-1) * OFFSET(BQ37,9 - ROW(BQ37),0)</f>
        <v>0</v>
      </c>
      <c r="BR37" s="93">
        <v>296</v>
      </c>
      <c r="BS37" s="93">
        <f ca="1">OFFSET(BS37,0,-1) * OFFSET(BS37,9 - ROW(BS37),0)</f>
        <v>4752280</v>
      </c>
      <c r="BT37" s="93">
        <v>0</v>
      </c>
      <c r="BU37" s="93">
        <v>0</v>
      </c>
      <c r="BV37" s="93">
        <v>0</v>
      </c>
      <c r="BW37" s="93">
        <f ca="1">OFFSET(BW37,0,-1) * OFFSET(BW37,9 - ROW(BW37),0)</f>
        <v>0</v>
      </c>
      <c r="BX37" s="93">
        <v>0</v>
      </c>
      <c r="BY37" s="93">
        <f ca="1">OFFSET(BY37,0,-1) * OFFSET(BY37,9 - ROW(BY37),0)</f>
        <v>0</v>
      </c>
      <c r="BZ37" s="93">
        <v>0</v>
      </c>
      <c r="CA37" s="93">
        <f ca="1">OFFSET(CA37,0,-1) * OFFSET(CA37,9 - ROW(CA37),0)</f>
        <v>0</v>
      </c>
      <c r="CB37" s="93">
        <v>0</v>
      </c>
      <c r="CC37" s="93">
        <f ca="1">OFFSET(CC37,0,-1) * OFFSET(CC37,9 - ROW(CC37),0)</f>
        <v>0</v>
      </c>
      <c r="CD37" s="93">
        <v>0</v>
      </c>
      <c r="CE37" s="93">
        <v>0</v>
      </c>
      <c r="CF37" s="93">
        <v>0</v>
      </c>
      <c r="CG37" s="93">
        <v>0</v>
      </c>
      <c r="CH37" s="93">
        <v>522</v>
      </c>
      <c r="CI37" s="93">
        <f ca="1">OFFSET(CI37,0,-1) * OFFSET(CI37,9 - ROW(CI37),0)</f>
        <v>698958</v>
      </c>
      <c r="CJ37" s="93">
        <v>0</v>
      </c>
      <c r="CK37" s="93">
        <v>0</v>
      </c>
      <c r="CL37" s="93">
        <v>0</v>
      </c>
      <c r="CM37" s="93">
        <f ca="1">OFFSET(CM37,0,-1) * OFFSET(CM37,9 - ROW(CM37),0)</f>
        <v>0</v>
      </c>
      <c r="CN37" s="93">
        <v>912</v>
      </c>
      <c r="CO37" s="93">
        <f ca="1">OFFSET(CO37,0,-1) * OFFSET(CO37,9 - ROW(CO37),0)</f>
        <v>4981344</v>
      </c>
      <c r="CP37" s="93">
        <v>0</v>
      </c>
      <c r="CQ37" s="93">
        <f ca="1">OFFSET(CQ37,0,-1) * OFFSET(CQ37,9 - ROW(CQ37),0)</f>
        <v>0</v>
      </c>
      <c r="CR37" s="93">
        <v>0</v>
      </c>
      <c r="CS37" s="93">
        <f ca="1">OFFSET(CS37,0,-1) * OFFSET(CS37,9 - ROW(CS37),0)</f>
        <v>0</v>
      </c>
      <c r="CT37" s="93">
        <v>349</v>
      </c>
      <c r="CU37" s="93">
        <f ca="1">OFFSET(CU37,0,-1) * OFFSET(CU37,9 - ROW(CU37),0)</f>
        <v>3808986</v>
      </c>
      <c r="CV37" s="93">
        <v>0</v>
      </c>
      <c r="CW37" s="93">
        <f ca="1">OFFSET(CW37,0,-1) * OFFSET(CW37,9 - ROW(CW37),0)</f>
        <v>0</v>
      </c>
      <c r="CX37" s="93">
        <v>0</v>
      </c>
      <c r="CY37" s="93">
        <f ca="1">OFFSET(CY37,0,-1) * OFFSET(CY37,9 - ROW(CY37),0)</f>
        <v>0</v>
      </c>
      <c r="CZ37" s="93">
        <f t="shared" ca="1" si="24"/>
        <v>126448152</v>
      </c>
      <c r="DA37" s="117">
        <v>1</v>
      </c>
      <c r="DB37" s="93">
        <f ca="1">OFFSET(DB37,0,-1) * OFFSET(DB37,9 - ROW(DB37),0)</f>
        <v>204316</v>
      </c>
      <c r="DC37" s="118">
        <v>0</v>
      </c>
      <c r="DD37" s="118">
        <v>0</v>
      </c>
      <c r="DE37" s="117">
        <v>0</v>
      </c>
      <c r="DF37" s="118">
        <v>0</v>
      </c>
      <c r="DG37" s="117">
        <v>1</v>
      </c>
      <c r="DH37" s="93">
        <f ca="1">OFFSET(DH37,0,-1) * OFFSET(DH37,9 - ROW(DH37),0)</f>
        <v>267139</v>
      </c>
      <c r="DI37" s="118">
        <v>0</v>
      </c>
      <c r="DJ37" s="93">
        <f ca="1">OFFSET(DJ37,0,-1) * OFFSET(DJ37,9 - ROW(DJ37),0)</f>
        <v>0</v>
      </c>
      <c r="DK37" s="117">
        <v>0</v>
      </c>
      <c r="DL37" s="118">
        <v>0</v>
      </c>
      <c r="DM37" s="117">
        <v>0</v>
      </c>
      <c r="DN37" s="118">
        <v>0</v>
      </c>
      <c r="DO37" s="118">
        <v>0</v>
      </c>
      <c r="DP37" s="118">
        <v>0</v>
      </c>
      <c r="DQ37" s="117">
        <v>0</v>
      </c>
      <c r="DR37" s="119">
        <v>0</v>
      </c>
      <c r="DS37" s="117">
        <v>1</v>
      </c>
      <c r="DT37" s="93">
        <f ca="1">OFFSET(DT37,0,-1) * OFFSET(DT37,9 - ROW(DT37),0)</f>
        <v>34902</v>
      </c>
      <c r="DU37" s="118">
        <v>0</v>
      </c>
      <c r="DV37" s="118">
        <v>0</v>
      </c>
      <c r="DW37" s="117">
        <v>0</v>
      </c>
      <c r="DX37" s="118">
        <v>0</v>
      </c>
      <c r="DY37" s="117">
        <v>1</v>
      </c>
      <c r="DZ37" s="93">
        <f ca="1">OFFSET(DZ37,0,-1) * OFFSET(DZ37,9 - ROW(DZ37),0)</f>
        <v>34902</v>
      </c>
      <c r="EA37" s="118">
        <v>0</v>
      </c>
      <c r="EB37" s="118">
        <v>0</v>
      </c>
      <c r="EC37" s="117">
        <v>0</v>
      </c>
      <c r="ED37" s="93">
        <f ca="1">OFFSET(ED37,0,-1) * OFFSET(ED37,9 - ROW(ED37),0)</f>
        <v>0</v>
      </c>
      <c r="EE37" s="93">
        <f t="shared" ca="1" si="26"/>
        <v>541259</v>
      </c>
      <c r="EF37" s="93">
        <v>0</v>
      </c>
      <c r="EG37" s="93">
        <f ca="1">OFFSET(EG37,0,-1) * OFFSET(EG37,9 - ROW(EG37),0)</f>
        <v>0</v>
      </c>
      <c r="EH37" s="93">
        <v>0</v>
      </c>
      <c r="EI37" s="93">
        <v>0</v>
      </c>
      <c r="EJ37" s="93">
        <v>0</v>
      </c>
      <c r="EK37" s="93">
        <v>0</v>
      </c>
      <c r="EL37" s="93">
        <v>0</v>
      </c>
      <c r="EM37" s="93">
        <f ca="1">OFFSET(EM37,0,-1) * OFFSET(EM37,9 - ROW(EM37),0)</f>
        <v>0</v>
      </c>
      <c r="EN37" s="93">
        <v>0</v>
      </c>
      <c r="EO37" s="93">
        <v>0</v>
      </c>
      <c r="EP37" s="93">
        <v>0</v>
      </c>
      <c r="EQ37" s="93">
        <v>0</v>
      </c>
      <c r="ER37" s="93">
        <v>0</v>
      </c>
      <c r="ES37" s="93">
        <v>0</v>
      </c>
      <c r="ET37" s="93">
        <v>0</v>
      </c>
      <c r="EU37" s="93">
        <v>0</v>
      </c>
      <c r="EV37" s="93">
        <v>0</v>
      </c>
      <c r="EW37" s="93">
        <v>0</v>
      </c>
      <c r="EX37" s="93">
        <v>0</v>
      </c>
      <c r="EY37" s="93">
        <f ca="1">OFFSET(EY37,0,-1) * OFFSET(EY37,9 - ROW(EY37),0)</f>
        <v>0</v>
      </c>
      <c r="EZ37" s="93">
        <v>0</v>
      </c>
      <c r="FA37" s="93">
        <v>0</v>
      </c>
      <c r="FB37" s="93">
        <v>0</v>
      </c>
      <c r="FC37" s="93">
        <v>0</v>
      </c>
      <c r="FD37" s="93">
        <v>0</v>
      </c>
      <c r="FE37" s="93">
        <f ca="1">OFFSET(FE37,0,-1) * OFFSET(FE37,9 - ROW(FE37),0)</f>
        <v>0</v>
      </c>
      <c r="FF37" s="93">
        <v>0</v>
      </c>
      <c r="FG37" s="93">
        <v>0</v>
      </c>
      <c r="FH37" s="93">
        <v>0</v>
      </c>
      <c r="FI37" s="93">
        <f ca="1">OFFSET(FI37,0,-1) * OFFSET(FI37,9 - ROW(FI37),0)</f>
        <v>0</v>
      </c>
      <c r="FJ37" s="93">
        <f t="shared" ca="1" si="150"/>
        <v>0</v>
      </c>
      <c r="FK37" s="93">
        <v>250</v>
      </c>
      <c r="FL37" s="93">
        <f ca="1">OFFSET(FL37,0,-1) * OFFSET(FL37,9 - ROW(FL37),0)</f>
        <v>25609250</v>
      </c>
      <c r="FM37" s="93">
        <v>0</v>
      </c>
      <c r="FN37" s="93">
        <f ca="1">OFFSET(FN37,0,-1) * OFFSET(FN37,9 - ROW(FN37),0)</f>
        <v>0</v>
      </c>
      <c r="FO37" s="93">
        <v>0</v>
      </c>
      <c r="FP37" s="93">
        <f ca="1">OFFSET(FP37,0,-1) * OFFSET(FP37,9 - ROW(FP37),0)</f>
        <v>0</v>
      </c>
      <c r="FQ37" s="93">
        <v>120</v>
      </c>
      <c r="FR37" s="93">
        <f ca="1">OFFSET(FR37,0,-1) * OFFSET(FR37,9 - ROW(FR37),0)</f>
        <v>15433560</v>
      </c>
      <c r="FS37" s="93">
        <v>0</v>
      </c>
      <c r="FT37" s="93">
        <f ca="1">OFFSET(FT37,0,-1) * OFFSET(FT37,9 - ROW(FT37),0)</f>
        <v>0</v>
      </c>
      <c r="FU37" s="93">
        <v>0</v>
      </c>
      <c r="FV37" s="93">
        <f ca="1">OFFSET(FV37,0,-1) * OFFSET(FV37,9 - ROW(FV37),0)</f>
        <v>0</v>
      </c>
      <c r="FW37" s="93">
        <v>0</v>
      </c>
      <c r="FX37" s="93">
        <f ca="1">OFFSET(FX37,0,-1) * OFFSET(FX37,9 - ROW(FX37),0)</f>
        <v>0</v>
      </c>
      <c r="FY37" s="93">
        <v>0</v>
      </c>
      <c r="FZ37" s="93">
        <v>0</v>
      </c>
      <c r="GA37" s="93">
        <v>0</v>
      </c>
      <c r="GB37" s="93">
        <f ca="1">OFFSET(GB37,0,-1) * OFFSET(GB37,9 - ROW(GB37),0)</f>
        <v>0</v>
      </c>
      <c r="GC37" s="93">
        <v>88</v>
      </c>
      <c r="GD37" s="93">
        <f ca="1">OFFSET(GD37,0,-1) * OFFSET(GD37,9 - ROW(GD37),0)</f>
        <v>3071376</v>
      </c>
      <c r="GE37" s="93">
        <v>0</v>
      </c>
      <c r="GF37" s="93">
        <v>0</v>
      </c>
      <c r="GG37" s="93">
        <v>0</v>
      </c>
      <c r="GH37" s="93">
        <v>0</v>
      </c>
      <c r="GI37" s="93">
        <v>93</v>
      </c>
      <c r="GJ37" s="93">
        <f ca="1">OFFSET(GJ37,0,-1) * OFFSET(GJ37,9 - ROW(GJ37),0)</f>
        <v>3245886</v>
      </c>
      <c r="GK37" s="93">
        <v>0</v>
      </c>
      <c r="GL37" s="93">
        <v>0</v>
      </c>
      <c r="GM37" s="93">
        <v>0</v>
      </c>
      <c r="GN37" s="93">
        <f ca="1">OFFSET(GN37,0,-1) * OFFSET(GN37,9 - ROW(GN37),0)</f>
        <v>0</v>
      </c>
      <c r="GO37" s="93">
        <f t="shared" ca="1" si="17"/>
        <v>47360072</v>
      </c>
      <c r="GP37" s="93">
        <f t="shared" ca="1" si="18"/>
        <v>47901331</v>
      </c>
      <c r="GQ37" s="93">
        <v>0</v>
      </c>
      <c r="GR37" s="93">
        <f ca="1">OFFSET(GR37,0,-1) * OFFSET(GR37,9 - ROW(GR37),0)</f>
        <v>0</v>
      </c>
      <c r="GS37" s="93">
        <v>0</v>
      </c>
      <c r="GT37" s="93">
        <f ca="1">OFFSET(GT37,0,-1) * OFFSET(GT37,9 - ROW(GT37),0)</f>
        <v>0</v>
      </c>
      <c r="GU37" s="93">
        <v>0</v>
      </c>
      <c r="GV37" s="93">
        <f ca="1">OFFSET(GV37,0,-1) * OFFSET(GV37,9 - ROW(GV37),0)</f>
        <v>0</v>
      </c>
      <c r="GW37" s="93">
        <f t="shared" ca="1" si="28"/>
        <v>0</v>
      </c>
      <c r="GX37" s="117">
        <v>4</v>
      </c>
      <c r="GY37" s="93">
        <f ca="1">OFFSET(GY37,0,-1) * OFFSET(GY37,9 - ROW(GY37),0)</f>
        <v>317364</v>
      </c>
      <c r="GZ37" s="93">
        <v>0</v>
      </c>
      <c r="HA37" s="93">
        <f ca="1">OFFSET(HA37,0,-1) * OFFSET(HA37,9 - ROW(HA37),0)</f>
        <v>0</v>
      </c>
      <c r="HB37" s="93">
        <v>0</v>
      </c>
      <c r="HC37" s="93">
        <f ca="1">OFFSET(HC37,0,-1) * OFFSET(HC37,9 - ROW(HC37),0)</f>
        <v>0</v>
      </c>
      <c r="HD37" s="93">
        <v>5</v>
      </c>
      <c r="HE37" s="93">
        <f ca="1">OFFSET(HE37,0,-1) * OFFSET(HE37,9 - ROW(HE37),0)</f>
        <v>368370</v>
      </c>
      <c r="HF37" s="93">
        <v>0</v>
      </c>
      <c r="HG37" s="93">
        <f ca="1">OFFSET(HG37,0,-1) * OFFSET(HG37,9 - ROW(HG37),0)</f>
        <v>0</v>
      </c>
      <c r="HH37" s="93">
        <v>0</v>
      </c>
      <c r="HI37" s="93">
        <f ca="1">OFFSET(HI37,0,-1) * OFFSET(HI37,9 - ROW(HI37),0)</f>
        <v>0</v>
      </c>
      <c r="HJ37" s="93">
        <v>1</v>
      </c>
      <c r="HK37" s="93">
        <f ca="1">OFFSET(HK37,0,-1) * OFFSET(HK37,9 - ROW(HK37),0)</f>
        <v>90676</v>
      </c>
      <c r="HL37" s="93">
        <v>0</v>
      </c>
      <c r="HM37" s="93">
        <f ca="1">OFFSET(HM37,0,-1) * OFFSET(HM37,9 - ROW(HM37),0)</f>
        <v>0</v>
      </c>
      <c r="HN37" s="93">
        <v>0</v>
      </c>
      <c r="HO37" s="93">
        <f ca="1">OFFSET(HO37,0,-1) * OFFSET(HO37,9 - ROW(HO37),0)</f>
        <v>0</v>
      </c>
      <c r="HP37" s="93">
        <f t="shared" ca="1" si="29"/>
        <v>776410</v>
      </c>
      <c r="HQ37" s="93">
        <v>0</v>
      </c>
      <c r="HR37" s="93">
        <f ca="1">OFFSET(HR37,0,-1) * OFFSET(HR37,9 - ROW(HR37),0)</f>
        <v>0</v>
      </c>
      <c r="HS37" s="93">
        <v>0</v>
      </c>
      <c r="HT37" s="93">
        <v>0</v>
      </c>
      <c r="HU37" s="93">
        <v>0</v>
      </c>
      <c r="HV37" s="93">
        <f ca="1">OFFSET(HV37,0,-1) * OFFSET(HV37,9 - ROW(HV37),0)</f>
        <v>0</v>
      </c>
      <c r="HW37" s="93">
        <v>1</v>
      </c>
      <c r="HX37" s="93">
        <f ca="1">OFFSET(HX37,0,-1) * OFFSET(HX37,9 - ROW(HX37),0)</f>
        <v>2967</v>
      </c>
      <c r="HY37" s="93">
        <v>0</v>
      </c>
      <c r="HZ37" s="93">
        <f ca="1">OFFSET(HZ37,0,-1) * OFFSET(HZ37,9 - ROW(HZ37),0)</f>
        <v>0</v>
      </c>
      <c r="IA37" s="93">
        <v>0</v>
      </c>
      <c r="IB37" s="93">
        <f ca="1">OFFSET(IB37,0,-1) * OFFSET(IB37,9 - ROW(IB37),0)</f>
        <v>0</v>
      </c>
      <c r="IC37" s="93">
        <v>1</v>
      </c>
      <c r="ID37" s="93">
        <f ca="1">OFFSET(ID37,0,-1) * OFFSET(ID37,9 - ROW(ID37),0)</f>
        <v>3665</v>
      </c>
      <c r="IE37" s="93">
        <v>0</v>
      </c>
      <c r="IF37" s="93">
        <f ca="1">OFFSET(IF37,0,-1) * OFFSET(IF37,9 - ROW(IF37),0)</f>
        <v>0</v>
      </c>
      <c r="IG37" s="93">
        <v>0</v>
      </c>
      <c r="IH37" s="93">
        <f ca="1">OFFSET(IH37,0,-1) * OFFSET(IH37,9 - ROW(IH37),0)</f>
        <v>0</v>
      </c>
      <c r="II37" s="93">
        <f t="shared" ca="1" si="30"/>
        <v>6632</v>
      </c>
      <c r="IJ37" s="93">
        <f t="shared" ca="1" si="31"/>
        <v>282362576</v>
      </c>
      <c r="IK37" s="93">
        <v>0</v>
      </c>
      <c r="IL37" s="93">
        <f ca="1">OFFSET(IL37,0,-1) * OFFSET(IL37,9 - ROW(IL37),0)</f>
        <v>0</v>
      </c>
      <c r="IM37" s="93">
        <v>0</v>
      </c>
      <c r="IN37" s="93">
        <f ca="1">OFFSET(IN37,0,-1) * OFFSET(IN37,9 - ROW(IN37),0)</f>
        <v>0</v>
      </c>
      <c r="IO37" s="93">
        <v>0</v>
      </c>
      <c r="IP37" s="93">
        <f ca="1">OFFSET(IP37,0,-1) * OFFSET(IP37,9 - ROW(IP37),0)</f>
        <v>0</v>
      </c>
      <c r="IQ37" s="93">
        <v>0</v>
      </c>
      <c r="IR37" s="93">
        <f ca="1">OFFSET(IR37,0,-1) * OFFSET(IR37,9 - ROW(IR37),0)</f>
        <v>0</v>
      </c>
      <c r="IS37" s="93">
        <v>0</v>
      </c>
      <c r="IT37" s="93">
        <f ca="1">OFFSET(IT37,0,-1) * OFFSET(IT37,9 - ROW(IT37),0)</f>
        <v>0</v>
      </c>
      <c r="IU37" s="93">
        <v>0</v>
      </c>
      <c r="IV37" s="93">
        <f ca="1">OFFSET(IV37,0,-1) * OFFSET(IV37,9 - ROW(IV37),0)</f>
        <v>0</v>
      </c>
      <c r="IW37" s="93">
        <v>0</v>
      </c>
      <c r="IX37" s="93">
        <f ca="1">OFFSET(IX37,0,-1) * OFFSET(IX37,9 - ROW(IX37),0)</f>
        <v>0</v>
      </c>
      <c r="IY37" s="93">
        <v>0</v>
      </c>
      <c r="IZ37" s="93">
        <f ca="1">OFFSET(IZ37,0,-1) * OFFSET(IZ37,9 - ROW(IZ37),0)</f>
        <v>0</v>
      </c>
      <c r="JA37" s="93">
        <v>0</v>
      </c>
      <c r="JB37" s="93">
        <f ca="1">OFFSET(JB37,0,-1) * OFFSET(JB37,9 - ROW(JB37),0)</f>
        <v>0</v>
      </c>
      <c r="JC37" s="93">
        <v>0</v>
      </c>
      <c r="JD37" s="93">
        <f ca="1">OFFSET(JD37,0,-1) * OFFSET(JD37,9 - ROW(JD37),0)</f>
        <v>0</v>
      </c>
      <c r="JE37" s="93">
        <v>0</v>
      </c>
      <c r="JF37" s="93">
        <f ca="1">OFFSET(JF37,0,-1) * OFFSET(JF37,9 - ROW(JF37),0)</f>
        <v>0</v>
      </c>
      <c r="JG37" s="93">
        <v>0</v>
      </c>
      <c r="JH37" s="93">
        <f ca="1">OFFSET(JH37,0,-1) * OFFSET(JH37,9 - ROW(JH37),0)</f>
        <v>0</v>
      </c>
      <c r="JI37" s="93">
        <v>0</v>
      </c>
      <c r="JJ37" s="93">
        <f ca="1">OFFSET(JJ37,0,-1) * OFFSET(JJ37,9 - ROW(JJ37),0)</f>
        <v>0</v>
      </c>
      <c r="JK37" s="93">
        <v>0</v>
      </c>
      <c r="JL37" s="93">
        <f ca="1">OFFSET(JL37,0,-1) * OFFSET(JL37,9 - ROW(JL37),0)</f>
        <v>0</v>
      </c>
      <c r="JM37" s="93"/>
      <c r="JN37" s="93">
        <f ca="1">OFFSET(JN37,0,-1) * OFFSET(JN37,9 - ROW(JN37),0)</f>
        <v>0</v>
      </c>
      <c r="JO37" s="93">
        <v>0</v>
      </c>
      <c r="JP37" s="93">
        <f ca="1">OFFSET(JP37,0,-1) * OFFSET(JP37,9 - ROW(JP37),0)</f>
        <v>0</v>
      </c>
      <c r="JQ37" s="93">
        <v>0</v>
      </c>
      <c r="JR37" s="93">
        <f ca="1">OFFSET(JR37,0,-1) * OFFSET(JR37,9 - ROW(JR37),0)</f>
        <v>0</v>
      </c>
      <c r="JS37" s="93">
        <v>0</v>
      </c>
      <c r="JT37" s="93">
        <f ca="1">OFFSET(JT37,0,-1) * OFFSET(JT37,9 - ROW(JT37),0)</f>
        <v>0</v>
      </c>
      <c r="JU37" s="93">
        <f t="shared" ca="1" si="151"/>
        <v>0</v>
      </c>
      <c r="JV37" s="93">
        <v>0</v>
      </c>
      <c r="JW37" s="93">
        <f ca="1">OFFSET(JW37,0,-1) * OFFSET(JW37,9 - ROW(JW37),0)</f>
        <v>0</v>
      </c>
      <c r="JX37" s="93">
        <v>0</v>
      </c>
      <c r="JY37" s="93">
        <f ca="1">OFFSET(JY37,0,-1) * OFFSET(JY37,9 - ROW(JY37),0)</f>
        <v>0</v>
      </c>
      <c r="JZ37" s="93">
        <v>0</v>
      </c>
      <c r="KA37" s="93">
        <f ca="1">OFFSET(KA37,0,-1) * OFFSET(KA37,9 - ROW(KA37),0)</f>
        <v>0</v>
      </c>
      <c r="KB37" s="93">
        <v>0</v>
      </c>
      <c r="KC37" s="93">
        <f ca="1">OFFSET(KC37,0,-1) * OFFSET(KC37,9 - ROW(KC37),0)</f>
        <v>0</v>
      </c>
      <c r="KD37" s="93">
        <v>0</v>
      </c>
      <c r="KE37" s="93">
        <f ca="1">OFFSET(KE37,0,-1) * OFFSET(KE37,9 - ROW(KE37),0)</f>
        <v>0</v>
      </c>
      <c r="KF37" s="93">
        <v>0</v>
      </c>
      <c r="KG37" s="93">
        <f ca="1">OFFSET(KG37,0,-1) * OFFSET(KG37,9 - ROW(KG37),0)</f>
        <v>0</v>
      </c>
      <c r="KH37" s="93">
        <v>0</v>
      </c>
      <c r="KI37" s="93">
        <f ca="1">OFFSET(KI37,0,-1) * OFFSET(KI37,9 - ROW(KI37),0)</f>
        <v>0</v>
      </c>
      <c r="KJ37" s="93">
        <v>0</v>
      </c>
      <c r="KK37" s="93">
        <f ca="1">OFFSET(KK37,0,-1) * OFFSET(KK37,9 - ROW(KK37),0)</f>
        <v>0</v>
      </c>
      <c r="KL37" s="93">
        <f t="shared" ca="1" si="152"/>
        <v>0</v>
      </c>
      <c r="KM37" s="93">
        <v>0</v>
      </c>
      <c r="KN37" s="93">
        <f ca="1">OFFSET(KN37,0,-1) * OFFSET(KN37,9 - ROW(KN37),0)</f>
        <v>0</v>
      </c>
      <c r="KO37" s="93">
        <v>0</v>
      </c>
      <c r="KP37" s="93">
        <f ca="1">OFFSET(KP37,0,-1) * OFFSET(KP37,9 - ROW(KP37),0)</f>
        <v>0</v>
      </c>
      <c r="KQ37" s="93">
        <v>0</v>
      </c>
      <c r="KR37" s="93">
        <f ca="1">OFFSET(KR37,0,-1) * OFFSET(KR37,9 - ROW(KR37),0)</f>
        <v>0</v>
      </c>
      <c r="KS37" s="93">
        <v>0</v>
      </c>
      <c r="KT37" s="93">
        <f ca="1">OFFSET(KT37,0,-1) * OFFSET(KT37,9 - ROW(KT37),0)</f>
        <v>0</v>
      </c>
      <c r="KU37" s="93">
        <v>0</v>
      </c>
      <c r="KV37" s="93">
        <f ca="1">OFFSET(KV37,0,-1) * OFFSET(KV37,9 - ROW(KV37),0)</f>
        <v>0</v>
      </c>
      <c r="KW37" s="93">
        <v>0</v>
      </c>
      <c r="KX37" s="93">
        <f ca="1">OFFSET(KX37,0,-1) * OFFSET(KX37,9 - ROW(KX37),0)</f>
        <v>0</v>
      </c>
      <c r="KY37" s="93">
        <v>0</v>
      </c>
      <c r="KZ37" s="93">
        <f ca="1">OFFSET(KZ37,0,-1) * OFFSET(KZ37,9 - ROW(KZ37),0)</f>
        <v>0</v>
      </c>
      <c r="LA37" s="93">
        <v>0</v>
      </c>
      <c r="LB37" s="93">
        <f ca="1">OFFSET(LB37,0,-1) * OFFSET(LB37,9 - ROW(LB37),0)</f>
        <v>0</v>
      </c>
      <c r="LC37" s="37">
        <f t="shared" ca="1" si="153"/>
        <v>0</v>
      </c>
      <c r="LD37" s="93"/>
      <c r="LE37" s="93">
        <f t="shared" ca="1" si="20"/>
        <v>282362576</v>
      </c>
      <c r="LF37" s="93">
        <f t="shared" si="154"/>
        <v>4379</v>
      </c>
      <c r="LG37" s="93">
        <f t="shared" ca="1" si="136"/>
        <v>3494442</v>
      </c>
      <c r="LH37" s="93">
        <f t="shared" si="155"/>
        <v>0</v>
      </c>
      <c r="LI37" s="93">
        <f t="shared" ca="1" si="137"/>
        <v>0</v>
      </c>
      <c r="LJ37" s="93">
        <f t="shared" si="156"/>
        <v>0</v>
      </c>
      <c r="LK37" s="93">
        <f t="shared" ca="1" si="138"/>
        <v>0</v>
      </c>
      <c r="LL37" s="93">
        <f t="shared" ca="1" si="269"/>
        <v>3494442</v>
      </c>
      <c r="LM37" s="93">
        <f t="shared" si="157"/>
        <v>0</v>
      </c>
      <c r="LN37" s="93">
        <f t="shared" ca="1" si="140"/>
        <v>0</v>
      </c>
      <c r="LO37" s="93">
        <f t="shared" si="158"/>
        <v>4379</v>
      </c>
      <c r="LP37" s="93">
        <f t="shared" ca="1" si="141"/>
        <v>324046</v>
      </c>
      <c r="LQ37" s="93">
        <f t="shared" ca="1" si="159"/>
        <v>324046</v>
      </c>
      <c r="LR37" s="93">
        <f t="shared" si="142"/>
        <v>1720</v>
      </c>
      <c r="LS37" s="93">
        <f t="shared" ca="1" si="143"/>
        <v>3693012</v>
      </c>
      <c r="LT37" s="93">
        <f t="shared" si="267"/>
        <v>2194</v>
      </c>
      <c r="LU37" s="93">
        <f t="shared" ca="1" si="145"/>
        <v>6509992.9199999999</v>
      </c>
      <c r="LV37" s="93">
        <f t="shared" si="268"/>
        <v>465</v>
      </c>
      <c r="LW37" s="93">
        <f t="shared" ca="1" si="147"/>
        <v>1608825.6</v>
      </c>
      <c r="LX37" s="93">
        <v>0</v>
      </c>
      <c r="LY37" s="93">
        <f t="shared" ca="1" si="148"/>
        <v>0</v>
      </c>
      <c r="LZ37" s="93">
        <v>0</v>
      </c>
      <c r="MA37" s="93">
        <f t="shared" ca="1" si="148"/>
        <v>0</v>
      </c>
      <c r="MB37" s="93">
        <v>0</v>
      </c>
      <c r="MC37" s="93">
        <f t="shared" ca="1" si="148"/>
        <v>0</v>
      </c>
      <c r="MD37" s="93">
        <f t="shared" ca="1" si="160"/>
        <v>11811830.52</v>
      </c>
      <c r="ME37" s="93"/>
      <c r="MF37" s="135">
        <f t="shared" ca="1" si="149"/>
        <v>297992894.51999998</v>
      </c>
      <c r="MI37" s="124">
        <f t="shared" ca="1" si="161"/>
        <v>297992894.51999998</v>
      </c>
    </row>
    <row r="38" spans="1:347" ht="30">
      <c r="A38" s="15" t="s">
        <v>220</v>
      </c>
      <c r="B38" s="175" t="s">
        <v>1009</v>
      </c>
      <c r="C38" s="171">
        <v>1606</v>
      </c>
      <c r="D38" s="93">
        <f ca="1">OFFSET(D38,0,-1) * OFFSET(D38,9 - ROW(D38),0)</f>
        <v>65805850</v>
      </c>
      <c r="E38" s="93">
        <v>0</v>
      </c>
      <c r="F38" s="93">
        <f ca="1">OFFSET(F38,0,-1) * OFFSET(F38,9 - ROW(F38),0)</f>
        <v>0</v>
      </c>
      <c r="G38" s="93">
        <v>0</v>
      </c>
      <c r="H38" s="93">
        <f ca="1">OFFSET(H38,0,-1) * OFFSET(H38,9 - ROW(H38),0)</f>
        <v>0</v>
      </c>
      <c r="I38" s="93">
        <v>1749</v>
      </c>
      <c r="J38" s="93">
        <f ca="1">OFFSET(J38,0,-1) * OFFSET(J38,9 - ROW(J38),0)</f>
        <v>89977305</v>
      </c>
      <c r="K38" s="93">
        <v>0</v>
      </c>
      <c r="L38" s="93">
        <f ca="1">OFFSET(L38,0,-1) * OFFSET(L38,9 - ROW(L38),0)</f>
        <v>0</v>
      </c>
      <c r="M38" s="93">
        <v>0</v>
      </c>
      <c r="N38" s="93">
        <f ca="1">OFFSET(N38,0,-1) * OFFSET(N38,9 - ROW(N38),0)</f>
        <v>0</v>
      </c>
      <c r="O38" s="93">
        <v>0</v>
      </c>
      <c r="P38" s="93">
        <f ca="1">OFFSET(P38,0,-1) * OFFSET(P38,9 - ROW(P38),0)</f>
        <v>0</v>
      </c>
      <c r="Q38" s="93">
        <v>0</v>
      </c>
      <c r="R38" s="93">
        <f ca="1">OFFSET(R38,0,-1) * OFFSET(R38,9 - ROW(R38),0)</f>
        <v>0</v>
      </c>
      <c r="S38" s="93">
        <v>0</v>
      </c>
      <c r="T38" s="93">
        <f ca="1">OFFSET(T38,0,-1) * OFFSET(T38,9 - ROW(T38),0)</f>
        <v>0</v>
      </c>
      <c r="U38" s="93">
        <v>1606</v>
      </c>
      <c r="V38" s="93">
        <f ca="1">OFFSET(V38,0,-1) * OFFSET(V38,9 - ROW(V38),0)</f>
        <v>22421366</v>
      </c>
      <c r="W38" s="93">
        <v>0</v>
      </c>
      <c r="X38" s="93">
        <f ca="1">OFFSET(X38,0,-1) * OFFSET(X38,9 - ROW(X38),0)</f>
        <v>0</v>
      </c>
      <c r="Y38" s="93">
        <v>0</v>
      </c>
      <c r="Z38" s="93">
        <f ca="1">OFFSET(Z38,0,-1) * OFFSET(Z38,9 - ROW(Z38),0)</f>
        <v>0</v>
      </c>
      <c r="AA38" s="93">
        <v>0</v>
      </c>
      <c r="AB38" s="93">
        <f ca="1">OFFSET(AB38,0,-1) * OFFSET(AB38,9 - ROW(AB38),0)</f>
        <v>0</v>
      </c>
      <c r="AC38" s="93">
        <v>0</v>
      </c>
      <c r="AD38" s="93">
        <f ca="1">OFFSET(AD38,0,-1) * OFFSET(AD38,9 - ROW(AD38),0)</f>
        <v>0</v>
      </c>
      <c r="AE38" s="93">
        <v>0</v>
      </c>
      <c r="AF38" s="93">
        <f ca="1">OFFSET(AF38,0,-1) * OFFSET(AF38,9 - ROW(AF38),0)</f>
        <v>0</v>
      </c>
      <c r="AG38" s="93">
        <v>1261</v>
      </c>
      <c r="AH38" s="93">
        <f ca="1">OFFSET(AH38,0,-1) * OFFSET(AH38,9 - ROW(AH38),0)</f>
        <v>1467804</v>
      </c>
      <c r="AI38" s="93">
        <v>0</v>
      </c>
      <c r="AJ38" s="93">
        <f ca="1">OFFSET(AJ38,0,-1) * OFFSET(AJ38,9 - ROW(AJ38),0)</f>
        <v>0</v>
      </c>
      <c r="AK38" s="93">
        <v>0</v>
      </c>
      <c r="AL38" s="93">
        <f ca="1">OFFSET(AL38,0,-1) * OFFSET(AL38,9 - ROW(AL38),0)</f>
        <v>0</v>
      </c>
      <c r="AM38" s="93">
        <v>1233</v>
      </c>
      <c r="AN38" s="93">
        <f ca="1">OFFSET(AN38,0,-1) * OFFSET(AN38,9 - ROW(AN38),0)</f>
        <v>5855517</v>
      </c>
      <c r="AO38" s="93">
        <v>0</v>
      </c>
      <c r="AP38" s="93">
        <f ca="1">OFFSET(AP38,0,-1) * OFFSET(AP38,9 - ROW(AP38),0)</f>
        <v>0</v>
      </c>
      <c r="AQ38" s="93">
        <v>0</v>
      </c>
      <c r="AR38" s="93">
        <f ca="1">OFFSET(AR38,0,-1) * OFFSET(AR38,9 - ROW(AR38),0)</f>
        <v>0</v>
      </c>
      <c r="AS38" s="93">
        <v>25</v>
      </c>
      <c r="AT38" s="93">
        <f ca="1">OFFSET(AT38,0,-1) * OFFSET(AT38,9 - ROW(AT38),0)</f>
        <v>237275</v>
      </c>
      <c r="AU38" s="93">
        <v>0</v>
      </c>
      <c r="AV38" s="93">
        <f ca="1">OFFSET(AV38,0,-1) * OFFSET(AV38,9 - ROW(AV38),0)</f>
        <v>0</v>
      </c>
      <c r="AW38" s="93">
        <v>0</v>
      </c>
      <c r="AX38" s="93">
        <f ca="1">OFFSET(AX38,0,-1) * OFFSET(AX38,9 - ROW(AX38),0)</f>
        <v>0</v>
      </c>
      <c r="AY38" s="93">
        <f t="shared" ca="1" si="23"/>
        <v>185765117</v>
      </c>
      <c r="AZ38" s="93">
        <v>183</v>
      </c>
      <c r="BA38" s="93">
        <f ca="1">OFFSET(BA38,0,-1) * OFFSET(BA38,9 - ROW(BA38),0)</f>
        <v>9112851</v>
      </c>
      <c r="BB38" s="93">
        <v>0</v>
      </c>
      <c r="BC38" s="93">
        <f ca="1">OFFSET(BC38,0,-1) * OFFSET(BC38,9 - ROW(BC38),0)</f>
        <v>0</v>
      </c>
      <c r="BD38" s="93">
        <v>0</v>
      </c>
      <c r="BE38" s="93">
        <f ca="1">OFFSET(BE38,0,-1) * OFFSET(BE38,9 - ROW(BE38),0)</f>
        <v>0</v>
      </c>
      <c r="BF38" s="93">
        <v>385</v>
      </c>
      <c r="BG38" s="93">
        <f ca="1">OFFSET(BG38,0,-1) * OFFSET(BG38,9 - ROW(BG38),0)</f>
        <v>23807630</v>
      </c>
      <c r="BH38" s="93">
        <v>0</v>
      </c>
      <c r="BI38" s="93">
        <f ca="1">OFFSET(BI38,0,-1) * OFFSET(BI38,9 - ROW(BI38),0)</f>
        <v>0</v>
      </c>
      <c r="BJ38" s="93">
        <v>0</v>
      </c>
      <c r="BK38" s="93">
        <f ca="1">OFFSET(BK38,0,-1) * OFFSET(BK38,9 - ROW(BK38),0)</f>
        <v>0</v>
      </c>
      <c r="BL38" s="93">
        <v>329</v>
      </c>
      <c r="BM38" s="93">
        <f ca="1">OFFSET(BM38,0,-1) * OFFSET(BM38,9 - ROW(BM38),0)</f>
        <v>21691628</v>
      </c>
      <c r="BN38" s="93">
        <v>0</v>
      </c>
      <c r="BO38" s="93">
        <f ca="1">OFFSET(BO38,0,-1) * OFFSET(BO38,9 - ROW(BO38),0)</f>
        <v>0</v>
      </c>
      <c r="BP38" s="93">
        <v>0</v>
      </c>
      <c r="BQ38" s="93">
        <f ca="1">OFFSET(BQ38,0,-1) * OFFSET(BQ38,9 - ROW(BQ38),0)</f>
        <v>0</v>
      </c>
      <c r="BR38" s="93">
        <v>0</v>
      </c>
      <c r="BS38" s="93">
        <f ca="1">OFFSET(BS38,0,-1) * OFFSET(BS38,9 - ROW(BS38),0)</f>
        <v>0</v>
      </c>
      <c r="BT38" s="93">
        <v>0</v>
      </c>
      <c r="BU38" s="93">
        <v>0</v>
      </c>
      <c r="BV38" s="93">
        <v>0</v>
      </c>
      <c r="BW38" s="93">
        <f ca="1">OFFSET(BW38,0,-1) * OFFSET(BW38,9 - ROW(BW38),0)</f>
        <v>0</v>
      </c>
      <c r="BX38" s="93">
        <v>0</v>
      </c>
      <c r="BY38" s="93">
        <f ca="1">OFFSET(BY38,0,-1) * OFFSET(BY38,9 - ROW(BY38),0)</f>
        <v>0</v>
      </c>
      <c r="BZ38" s="93">
        <v>0</v>
      </c>
      <c r="CA38" s="93">
        <f ca="1">OFFSET(CA38,0,-1) * OFFSET(CA38,9 - ROW(CA38),0)</f>
        <v>0</v>
      </c>
      <c r="CB38" s="93">
        <v>0</v>
      </c>
      <c r="CC38" s="93">
        <f ca="1">OFFSET(CC38,0,-1) * OFFSET(CC38,9 - ROW(CC38),0)</f>
        <v>0</v>
      </c>
      <c r="CD38" s="93">
        <v>0</v>
      </c>
      <c r="CE38" s="93">
        <v>0</v>
      </c>
      <c r="CF38" s="93">
        <v>0</v>
      </c>
      <c r="CG38" s="93">
        <v>0</v>
      </c>
      <c r="CH38" s="93">
        <v>149</v>
      </c>
      <c r="CI38" s="93">
        <f ca="1">OFFSET(CI38,0,-1) * OFFSET(CI38,9 - ROW(CI38),0)</f>
        <v>199511</v>
      </c>
      <c r="CJ38" s="93">
        <v>0</v>
      </c>
      <c r="CK38" s="93">
        <v>0</v>
      </c>
      <c r="CL38" s="93">
        <v>0</v>
      </c>
      <c r="CM38" s="93">
        <f ca="1">OFFSET(CM38,0,-1) * OFFSET(CM38,9 - ROW(CM38),0)</f>
        <v>0</v>
      </c>
      <c r="CN38" s="93">
        <v>296</v>
      </c>
      <c r="CO38" s="93">
        <f ca="1">OFFSET(CO38,0,-1) * OFFSET(CO38,9 - ROW(CO38),0)</f>
        <v>1616752</v>
      </c>
      <c r="CP38" s="93">
        <v>0</v>
      </c>
      <c r="CQ38" s="93">
        <f ca="1">OFFSET(CQ38,0,-1) * OFFSET(CQ38,9 - ROW(CQ38),0)</f>
        <v>0</v>
      </c>
      <c r="CR38" s="93">
        <v>0</v>
      </c>
      <c r="CS38" s="93">
        <f ca="1">OFFSET(CS38,0,-1) * OFFSET(CS38,9 - ROW(CS38),0)</f>
        <v>0</v>
      </c>
      <c r="CT38" s="93">
        <v>125</v>
      </c>
      <c r="CU38" s="93">
        <f ca="1">OFFSET(CU38,0,-1) * OFFSET(CU38,9 - ROW(CU38),0)</f>
        <v>1364250</v>
      </c>
      <c r="CV38" s="93">
        <v>0</v>
      </c>
      <c r="CW38" s="93">
        <f ca="1">OFFSET(CW38,0,-1) * OFFSET(CW38,9 - ROW(CW38),0)</f>
        <v>0</v>
      </c>
      <c r="CX38" s="93">
        <v>0</v>
      </c>
      <c r="CY38" s="93">
        <f ca="1">OFFSET(CY38,0,-1) * OFFSET(CY38,9 - ROW(CY38),0)</f>
        <v>0</v>
      </c>
      <c r="CZ38" s="93">
        <f t="shared" ca="1" si="24"/>
        <v>57792622</v>
      </c>
      <c r="DA38" s="117">
        <v>0</v>
      </c>
      <c r="DB38" s="93">
        <f ca="1">OFFSET(DB38,0,-1) * OFFSET(DB38,9 - ROW(DB38),0)</f>
        <v>0</v>
      </c>
      <c r="DC38" s="118">
        <v>0</v>
      </c>
      <c r="DD38" s="118">
        <v>0</v>
      </c>
      <c r="DE38" s="117">
        <v>0</v>
      </c>
      <c r="DF38" s="118">
        <v>0</v>
      </c>
      <c r="DG38" s="117">
        <v>0</v>
      </c>
      <c r="DH38" s="93">
        <f ca="1">OFFSET(DH38,0,-1) * OFFSET(DH38,9 - ROW(DH38),0)</f>
        <v>0</v>
      </c>
      <c r="DI38" s="118">
        <v>0</v>
      </c>
      <c r="DJ38" s="93">
        <f ca="1">OFFSET(DJ38,0,-1) * OFFSET(DJ38,9 - ROW(DJ38),0)</f>
        <v>0</v>
      </c>
      <c r="DK38" s="117">
        <v>0</v>
      </c>
      <c r="DL38" s="118">
        <v>0</v>
      </c>
      <c r="DM38" s="117">
        <v>0</v>
      </c>
      <c r="DN38" s="118">
        <v>0</v>
      </c>
      <c r="DO38" s="118">
        <v>0</v>
      </c>
      <c r="DP38" s="118">
        <v>0</v>
      </c>
      <c r="DQ38" s="117">
        <v>0</v>
      </c>
      <c r="DR38" s="119">
        <v>0</v>
      </c>
      <c r="DS38" s="117">
        <v>0</v>
      </c>
      <c r="DT38" s="93">
        <f ca="1">OFFSET(DT38,0,-1) * OFFSET(DT38,9 - ROW(DT38),0)</f>
        <v>0</v>
      </c>
      <c r="DU38" s="118">
        <v>0</v>
      </c>
      <c r="DV38" s="118">
        <v>0</v>
      </c>
      <c r="DW38" s="117">
        <v>0</v>
      </c>
      <c r="DX38" s="118">
        <v>0</v>
      </c>
      <c r="DY38" s="117">
        <v>0</v>
      </c>
      <c r="DZ38" s="93">
        <f ca="1">OFFSET(DZ38,0,-1) * OFFSET(DZ38,9 - ROW(DZ38),0)</f>
        <v>0</v>
      </c>
      <c r="EA38" s="118">
        <v>0</v>
      </c>
      <c r="EB38" s="118">
        <v>0</v>
      </c>
      <c r="EC38" s="117">
        <v>0</v>
      </c>
      <c r="ED38" s="93">
        <f ca="1">OFFSET(ED38,0,-1) * OFFSET(ED38,9 - ROW(ED38),0)</f>
        <v>0</v>
      </c>
      <c r="EE38" s="93">
        <f t="shared" ca="1" si="26"/>
        <v>0</v>
      </c>
      <c r="EF38" s="93">
        <v>0</v>
      </c>
      <c r="EG38" s="93">
        <f ca="1">OFFSET(EG38,0,-1) * OFFSET(EG38,9 - ROW(EG38),0)</f>
        <v>0</v>
      </c>
      <c r="EH38" s="93">
        <v>0</v>
      </c>
      <c r="EI38" s="93">
        <v>0</v>
      </c>
      <c r="EJ38" s="93">
        <v>0</v>
      </c>
      <c r="EK38" s="93">
        <v>0</v>
      </c>
      <c r="EL38" s="93">
        <v>0</v>
      </c>
      <c r="EM38" s="93">
        <f ca="1">OFFSET(EM38,0,-1) * OFFSET(EM38,9 - ROW(EM38),0)</f>
        <v>0</v>
      </c>
      <c r="EN38" s="93">
        <v>0</v>
      </c>
      <c r="EO38" s="93">
        <v>0</v>
      </c>
      <c r="EP38" s="93">
        <v>0</v>
      </c>
      <c r="EQ38" s="93">
        <v>0</v>
      </c>
      <c r="ER38" s="93">
        <v>0</v>
      </c>
      <c r="ES38" s="93">
        <v>0</v>
      </c>
      <c r="ET38" s="93">
        <v>0</v>
      </c>
      <c r="EU38" s="93">
        <v>0</v>
      </c>
      <c r="EV38" s="93">
        <v>0</v>
      </c>
      <c r="EW38" s="93">
        <v>0</v>
      </c>
      <c r="EX38" s="93">
        <v>0</v>
      </c>
      <c r="EY38" s="93">
        <f ca="1">OFFSET(EY38,0,-1) * OFFSET(EY38,9 - ROW(EY38),0)</f>
        <v>0</v>
      </c>
      <c r="EZ38" s="93">
        <v>0</v>
      </c>
      <c r="FA38" s="93">
        <v>0</v>
      </c>
      <c r="FB38" s="93">
        <v>0</v>
      </c>
      <c r="FC38" s="93">
        <v>0</v>
      </c>
      <c r="FD38" s="93">
        <v>0</v>
      </c>
      <c r="FE38" s="93">
        <f ca="1">OFFSET(FE38,0,-1) * OFFSET(FE38,9 - ROW(FE38),0)</f>
        <v>0</v>
      </c>
      <c r="FF38" s="93">
        <v>0</v>
      </c>
      <c r="FG38" s="93">
        <v>0</v>
      </c>
      <c r="FH38" s="93">
        <v>0</v>
      </c>
      <c r="FI38" s="93">
        <f ca="1">OFFSET(FI38,0,-1) * OFFSET(FI38,9 - ROW(FI38),0)</f>
        <v>0</v>
      </c>
      <c r="FJ38" s="93">
        <f t="shared" ca="1" si="150"/>
        <v>0</v>
      </c>
      <c r="FK38" s="93">
        <v>151</v>
      </c>
      <c r="FL38" s="93">
        <f ca="1">OFFSET(FL38,0,-1) * OFFSET(FL38,9 - ROW(FL38),0)</f>
        <v>15467987</v>
      </c>
      <c r="FM38" s="93">
        <v>0</v>
      </c>
      <c r="FN38" s="93">
        <f ca="1">OFFSET(FN38,0,-1) * OFFSET(FN38,9 - ROW(FN38),0)</f>
        <v>0</v>
      </c>
      <c r="FO38" s="93">
        <v>0</v>
      </c>
      <c r="FP38" s="93">
        <f ca="1">OFFSET(FP38,0,-1) * OFFSET(FP38,9 - ROW(FP38),0)</f>
        <v>0</v>
      </c>
      <c r="FQ38" s="93">
        <v>157</v>
      </c>
      <c r="FR38" s="93">
        <f ca="1">OFFSET(FR38,0,-1) * OFFSET(FR38,9 - ROW(FR38),0)</f>
        <v>20192241</v>
      </c>
      <c r="FS38" s="93">
        <v>0</v>
      </c>
      <c r="FT38" s="93">
        <f ca="1">OFFSET(FT38,0,-1) * OFFSET(FT38,9 - ROW(FT38),0)</f>
        <v>0</v>
      </c>
      <c r="FU38" s="93">
        <v>0</v>
      </c>
      <c r="FV38" s="93">
        <f ca="1">OFFSET(FV38,0,-1) * OFFSET(FV38,9 - ROW(FV38),0)</f>
        <v>0</v>
      </c>
      <c r="FW38" s="93">
        <v>0</v>
      </c>
      <c r="FX38" s="93">
        <f ca="1">OFFSET(FX38,0,-1) * OFFSET(FX38,9 - ROW(FX38),0)</f>
        <v>0</v>
      </c>
      <c r="FY38" s="93">
        <v>0</v>
      </c>
      <c r="FZ38" s="93">
        <v>0</v>
      </c>
      <c r="GA38" s="93">
        <v>0</v>
      </c>
      <c r="GB38" s="93">
        <f ca="1">OFFSET(GB38,0,-1) * OFFSET(GB38,9 - ROW(GB38),0)</f>
        <v>0</v>
      </c>
      <c r="GC38" s="93">
        <v>151</v>
      </c>
      <c r="GD38" s="93">
        <f ca="1">OFFSET(GD38,0,-1) * OFFSET(GD38,9 - ROW(GD38),0)</f>
        <v>5270202</v>
      </c>
      <c r="GE38" s="93">
        <v>0</v>
      </c>
      <c r="GF38" s="93">
        <v>0</v>
      </c>
      <c r="GG38" s="93">
        <v>0</v>
      </c>
      <c r="GH38" s="93">
        <v>0</v>
      </c>
      <c r="GI38" s="93">
        <v>24</v>
      </c>
      <c r="GJ38" s="93">
        <f ca="1">OFFSET(GJ38,0,-1) * OFFSET(GJ38,9 - ROW(GJ38),0)</f>
        <v>837648</v>
      </c>
      <c r="GK38" s="93">
        <v>0</v>
      </c>
      <c r="GL38" s="93">
        <v>0</v>
      </c>
      <c r="GM38" s="93">
        <v>0</v>
      </c>
      <c r="GN38" s="93">
        <f ca="1">OFFSET(GN38,0,-1) * OFFSET(GN38,9 - ROW(GN38),0)</f>
        <v>0</v>
      </c>
      <c r="GO38" s="93">
        <f t="shared" ca="1" si="17"/>
        <v>41768078</v>
      </c>
      <c r="GP38" s="93">
        <f t="shared" ca="1" si="18"/>
        <v>41768078</v>
      </c>
      <c r="GQ38" s="93"/>
      <c r="GR38" s="93">
        <f ca="1">OFFSET(GR38,0,-1) * OFFSET(GR38,9 - ROW(GR38),0)</f>
        <v>0</v>
      </c>
      <c r="GS38" s="93"/>
      <c r="GT38" s="93">
        <f ca="1">OFFSET(GT38,0,-1) * OFFSET(GT38,9 - ROW(GT38),0)</f>
        <v>0</v>
      </c>
      <c r="GU38" s="93"/>
      <c r="GV38" s="93">
        <f ca="1">OFFSET(GV38,0,-1) * OFFSET(GV38,9 - ROW(GV38),0)</f>
        <v>0</v>
      </c>
      <c r="GW38" s="93">
        <f t="shared" ca="1" si="28"/>
        <v>0</v>
      </c>
      <c r="GX38" s="117">
        <v>1</v>
      </c>
      <c r="GY38" s="93">
        <f ca="1">OFFSET(GY38,0,-1) * OFFSET(GY38,9 - ROW(GY38),0)</f>
        <v>79341</v>
      </c>
      <c r="GZ38" s="93">
        <v>0</v>
      </c>
      <c r="HA38" s="93">
        <f ca="1">OFFSET(HA38,0,-1) * OFFSET(HA38,9 - ROW(HA38),0)</f>
        <v>0</v>
      </c>
      <c r="HB38" s="93">
        <v>0</v>
      </c>
      <c r="HC38" s="93">
        <f ca="1">OFFSET(HC38,0,-1) * OFFSET(HC38,9 - ROW(HC38),0)</f>
        <v>0</v>
      </c>
      <c r="HD38" s="93">
        <v>8</v>
      </c>
      <c r="HE38" s="93">
        <f ca="1">OFFSET(HE38,0,-1) * OFFSET(HE38,9 - ROW(HE38),0)</f>
        <v>589392</v>
      </c>
      <c r="HF38" s="93">
        <v>0</v>
      </c>
      <c r="HG38" s="93">
        <f ca="1">OFFSET(HG38,0,-1) * OFFSET(HG38,9 - ROW(HG38),0)</f>
        <v>0</v>
      </c>
      <c r="HH38" s="93">
        <v>0</v>
      </c>
      <c r="HI38" s="93">
        <f ca="1">OFFSET(HI38,0,-1) * OFFSET(HI38,9 - ROW(HI38),0)</f>
        <v>0</v>
      </c>
      <c r="HJ38" s="93">
        <v>1</v>
      </c>
      <c r="HK38" s="93">
        <f ca="1">OFFSET(HK38,0,-1) * OFFSET(HK38,9 - ROW(HK38),0)</f>
        <v>90676</v>
      </c>
      <c r="HL38" s="93">
        <v>0</v>
      </c>
      <c r="HM38" s="93">
        <f ca="1">OFFSET(HM38,0,-1) * OFFSET(HM38,9 - ROW(HM38),0)</f>
        <v>0</v>
      </c>
      <c r="HN38" s="93">
        <v>0</v>
      </c>
      <c r="HO38" s="93">
        <f ca="1">OFFSET(HO38,0,-1) * OFFSET(HO38,9 - ROW(HO38),0)</f>
        <v>0</v>
      </c>
      <c r="HP38" s="93">
        <f t="shared" ca="1" si="29"/>
        <v>759409</v>
      </c>
      <c r="HQ38" s="93">
        <v>1</v>
      </c>
      <c r="HR38" s="93">
        <f ca="1">OFFSET(HR38,0,-1) * OFFSET(HR38,9 - ROW(HR38),0)</f>
        <v>1920</v>
      </c>
      <c r="HS38" s="93">
        <v>0</v>
      </c>
      <c r="HT38" s="93">
        <v>0</v>
      </c>
      <c r="HU38" s="93">
        <v>0</v>
      </c>
      <c r="HV38" s="93">
        <f ca="1">OFFSET(HV38,0,-1) * OFFSET(HV38,9 - ROW(HV38),0)</f>
        <v>0</v>
      </c>
      <c r="HW38" s="93">
        <v>1</v>
      </c>
      <c r="HX38" s="93">
        <f ca="1">OFFSET(HX38,0,-1) * OFFSET(HX38,9 - ROW(HX38),0)</f>
        <v>2967</v>
      </c>
      <c r="HY38" s="93">
        <v>0</v>
      </c>
      <c r="HZ38" s="93">
        <f ca="1">OFFSET(HZ38,0,-1) * OFFSET(HZ38,9 - ROW(HZ38),0)</f>
        <v>0</v>
      </c>
      <c r="IA38" s="93">
        <v>0</v>
      </c>
      <c r="IB38" s="93">
        <f ca="1">OFFSET(IB38,0,-1) * OFFSET(IB38,9 - ROW(IB38),0)</f>
        <v>0</v>
      </c>
      <c r="IC38" s="93">
        <v>0</v>
      </c>
      <c r="ID38" s="93">
        <f ca="1">OFFSET(ID38,0,-1) * OFFSET(ID38,9 - ROW(ID38),0)</f>
        <v>0</v>
      </c>
      <c r="IE38" s="93">
        <v>0</v>
      </c>
      <c r="IF38" s="93">
        <f ca="1">OFFSET(IF38,0,-1) * OFFSET(IF38,9 - ROW(IF38),0)</f>
        <v>0</v>
      </c>
      <c r="IG38" s="93">
        <v>0</v>
      </c>
      <c r="IH38" s="93">
        <f ca="1">OFFSET(IH38,0,-1) * OFFSET(IH38,9 - ROW(IH38),0)</f>
        <v>0</v>
      </c>
      <c r="II38" s="93">
        <f t="shared" ca="1" si="30"/>
        <v>4887</v>
      </c>
      <c r="IJ38" s="93">
        <f t="shared" ca="1" si="31"/>
        <v>286090113</v>
      </c>
      <c r="IK38" s="93">
        <v>0</v>
      </c>
      <c r="IL38" s="93">
        <f ca="1">OFFSET(IL38,0,-1) * OFFSET(IL38,9 - ROW(IL38),0)</f>
        <v>0</v>
      </c>
      <c r="IM38" s="93">
        <v>0</v>
      </c>
      <c r="IN38" s="93">
        <f ca="1">OFFSET(IN38,0,-1) * OFFSET(IN38,9 - ROW(IN38),0)</f>
        <v>0</v>
      </c>
      <c r="IO38" s="93">
        <v>0</v>
      </c>
      <c r="IP38" s="93">
        <f ca="1">OFFSET(IP38,0,-1) * OFFSET(IP38,9 - ROW(IP38),0)</f>
        <v>0</v>
      </c>
      <c r="IQ38" s="93">
        <v>0</v>
      </c>
      <c r="IR38" s="93">
        <f ca="1">OFFSET(IR38,0,-1) * OFFSET(IR38,9 - ROW(IR38),0)</f>
        <v>0</v>
      </c>
      <c r="IS38" s="93">
        <v>0</v>
      </c>
      <c r="IT38" s="93">
        <f ca="1">OFFSET(IT38,0,-1) * OFFSET(IT38,9 - ROW(IT38),0)</f>
        <v>0</v>
      </c>
      <c r="IU38" s="93">
        <v>0</v>
      </c>
      <c r="IV38" s="93">
        <f ca="1">OFFSET(IV38,0,-1) * OFFSET(IV38,9 - ROW(IV38),0)</f>
        <v>0</v>
      </c>
      <c r="IW38" s="93">
        <v>0</v>
      </c>
      <c r="IX38" s="93">
        <f ca="1">OFFSET(IX38,0,-1) * OFFSET(IX38,9 - ROW(IX38),0)</f>
        <v>0</v>
      </c>
      <c r="IY38" s="93">
        <v>0</v>
      </c>
      <c r="IZ38" s="93">
        <f ca="1">OFFSET(IZ38,0,-1) * OFFSET(IZ38,9 - ROW(IZ38),0)</f>
        <v>0</v>
      </c>
      <c r="JA38" s="93">
        <v>0</v>
      </c>
      <c r="JB38" s="93">
        <f ca="1">OFFSET(JB38,0,-1) * OFFSET(JB38,9 - ROW(JB38),0)</f>
        <v>0</v>
      </c>
      <c r="JC38" s="93">
        <v>0</v>
      </c>
      <c r="JD38" s="93">
        <f ca="1">OFFSET(JD38,0,-1) * OFFSET(JD38,9 - ROW(JD38),0)</f>
        <v>0</v>
      </c>
      <c r="JE38" s="93">
        <v>18</v>
      </c>
      <c r="JF38" s="93">
        <f ca="1">OFFSET(JF38,0,-1) * OFFSET(JF38,9 - ROW(JF38),0)</f>
        <v>545310</v>
      </c>
      <c r="JG38" s="93">
        <v>0</v>
      </c>
      <c r="JH38" s="93">
        <f ca="1">OFFSET(JH38,0,-1) * OFFSET(JH38,9 - ROW(JH38),0)</f>
        <v>0</v>
      </c>
      <c r="JI38" s="93">
        <v>0</v>
      </c>
      <c r="JJ38" s="93">
        <f ca="1">OFFSET(JJ38,0,-1) * OFFSET(JJ38,9 - ROW(JJ38),0)</f>
        <v>0</v>
      </c>
      <c r="JK38" s="93">
        <v>0</v>
      </c>
      <c r="JL38" s="93">
        <f ca="1">OFFSET(JL38,0,-1) * OFFSET(JL38,9 - ROW(JL38),0)</f>
        <v>0</v>
      </c>
      <c r="JM38" s="93"/>
      <c r="JN38" s="93">
        <f ca="1">OFFSET(JN38,0,-1) * OFFSET(JN38,9 - ROW(JN38),0)</f>
        <v>0</v>
      </c>
      <c r="JO38" s="93">
        <v>0</v>
      </c>
      <c r="JP38" s="93">
        <f ca="1">OFFSET(JP38,0,-1) * OFFSET(JP38,9 - ROW(JP38),0)</f>
        <v>0</v>
      </c>
      <c r="JQ38" s="93">
        <v>0</v>
      </c>
      <c r="JR38" s="93">
        <f ca="1">OFFSET(JR38,0,-1) * OFFSET(JR38,9 - ROW(JR38),0)</f>
        <v>0</v>
      </c>
      <c r="JS38" s="93">
        <v>0</v>
      </c>
      <c r="JT38" s="93">
        <f ca="1">OFFSET(JT38,0,-1) * OFFSET(JT38,9 - ROW(JT38),0)</f>
        <v>0</v>
      </c>
      <c r="JU38" s="93">
        <f t="shared" ca="1" si="151"/>
        <v>545310</v>
      </c>
      <c r="JV38" s="93">
        <v>0</v>
      </c>
      <c r="JW38" s="93">
        <f ca="1">OFFSET(JW38,0,-1) * OFFSET(JW38,9 - ROW(JW38),0)</f>
        <v>0</v>
      </c>
      <c r="JX38" s="93">
        <v>0</v>
      </c>
      <c r="JY38" s="93">
        <f ca="1">OFFSET(JY38,0,-1) * OFFSET(JY38,9 - ROW(JY38),0)</f>
        <v>0</v>
      </c>
      <c r="JZ38" s="93">
        <v>0</v>
      </c>
      <c r="KA38" s="93">
        <f ca="1">OFFSET(KA38,0,-1) * OFFSET(KA38,9 - ROW(KA38),0)</f>
        <v>0</v>
      </c>
      <c r="KB38" s="93">
        <v>0</v>
      </c>
      <c r="KC38" s="93">
        <f ca="1">OFFSET(KC38,0,-1) * OFFSET(KC38,9 - ROW(KC38),0)</f>
        <v>0</v>
      </c>
      <c r="KD38" s="93">
        <v>0</v>
      </c>
      <c r="KE38" s="93">
        <f ca="1">OFFSET(KE38,0,-1) * OFFSET(KE38,9 - ROW(KE38),0)</f>
        <v>0</v>
      </c>
      <c r="KF38" s="93">
        <v>68</v>
      </c>
      <c r="KG38" s="93">
        <f ca="1">OFFSET(KG38,0,-1) * OFFSET(KG38,9 - ROW(KG38),0)</f>
        <v>3044156</v>
      </c>
      <c r="KH38" s="93">
        <v>0</v>
      </c>
      <c r="KI38" s="93">
        <f ca="1">OFFSET(KI38,0,-1) * OFFSET(KI38,9 - ROW(KI38),0)</f>
        <v>0</v>
      </c>
      <c r="KJ38" s="93">
        <v>0</v>
      </c>
      <c r="KK38" s="93">
        <f ca="1">OFFSET(KK38,0,-1) * OFFSET(KK38,9 - ROW(KK38),0)</f>
        <v>0</v>
      </c>
      <c r="KL38" s="93">
        <f t="shared" ca="1" si="152"/>
        <v>3044156</v>
      </c>
      <c r="KM38" s="93">
        <v>0</v>
      </c>
      <c r="KN38" s="93">
        <f ca="1">OFFSET(KN38,0,-1) * OFFSET(KN38,9 - ROW(KN38),0)</f>
        <v>0</v>
      </c>
      <c r="KO38" s="93">
        <v>0</v>
      </c>
      <c r="KP38" s="93">
        <f ca="1">OFFSET(KP38,0,-1) * OFFSET(KP38,9 - ROW(KP38),0)</f>
        <v>0</v>
      </c>
      <c r="KQ38" s="93">
        <v>0</v>
      </c>
      <c r="KR38" s="93">
        <f ca="1">OFFSET(KR38,0,-1) * OFFSET(KR38,9 - ROW(KR38),0)</f>
        <v>0</v>
      </c>
      <c r="KS38" s="93">
        <v>0</v>
      </c>
      <c r="KT38" s="93">
        <f ca="1">OFFSET(KT38,0,-1) * OFFSET(KT38,9 - ROW(KT38),0)</f>
        <v>0</v>
      </c>
      <c r="KU38" s="93">
        <v>0</v>
      </c>
      <c r="KV38" s="93">
        <f ca="1">OFFSET(KV38,0,-1) * OFFSET(KV38,9 - ROW(KV38),0)</f>
        <v>0</v>
      </c>
      <c r="KW38" s="93">
        <v>0</v>
      </c>
      <c r="KX38" s="93">
        <f ca="1">OFFSET(KX38,0,-1) * OFFSET(KX38,9 - ROW(KX38),0)</f>
        <v>0</v>
      </c>
      <c r="KY38" s="93">
        <v>0</v>
      </c>
      <c r="KZ38" s="93">
        <f ca="1">OFFSET(KZ38,0,-1) * OFFSET(KZ38,9 - ROW(KZ38),0)</f>
        <v>0</v>
      </c>
      <c r="LA38" s="93">
        <v>0</v>
      </c>
      <c r="LB38" s="93">
        <f ca="1">OFFSET(LB38,0,-1) * OFFSET(LB38,9 - ROW(LB38),0)</f>
        <v>0</v>
      </c>
      <c r="LC38" s="37">
        <f t="shared" ca="1" si="153"/>
        <v>0</v>
      </c>
      <c r="LD38" s="93"/>
      <c r="LE38" s="93">
        <f t="shared" ca="1" si="20"/>
        <v>289679579</v>
      </c>
      <c r="LF38" s="93">
        <f t="shared" si="154"/>
        <v>4590</v>
      </c>
      <c r="LG38" s="93">
        <f t="shared" ca="1" si="136"/>
        <v>3662820</v>
      </c>
      <c r="LH38" s="93">
        <f t="shared" si="155"/>
        <v>0</v>
      </c>
      <c r="LI38" s="93">
        <f t="shared" ca="1" si="137"/>
        <v>0</v>
      </c>
      <c r="LJ38" s="93">
        <f t="shared" si="156"/>
        <v>68</v>
      </c>
      <c r="LK38" s="93">
        <f t="shared" ca="1" si="138"/>
        <v>30668</v>
      </c>
      <c r="LL38" s="93">
        <f t="shared" ca="1" si="269"/>
        <v>3693488</v>
      </c>
      <c r="LM38" s="93">
        <f t="shared" si="157"/>
        <v>0</v>
      </c>
      <c r="LN38" s="93">
        <f t="shared" ca="1" si="140"/>
        <v>0</v>
      </c>
      <c r="LO38" s="93">
        <f t="shared" si="158"/>
        <v>4658</v>
      </c>
      <c r="LP38" s="93">
        <f t="shared" ca="1" si="141"/>
        <v>344692</v>
      </c>
      <c r="LQ38" s="93">
        <f t="shared" ca="1" si="159"/>
        <v>344692</v>
      </c>
      <c r="LR38" s="93">
        <f t="shared" si="142"/>
        <v>1942</v>
      </c>
      <c r="LS38" s="93">
        <f t="shared" ca="1" si="143"/>
        <v>4169668.1999999997</v>
      </c>
      <c r="LT38" s="93">
        <f t="shared" si="267"/>
        <v>2300</v>
      </c>
      <c r="LU38" s="93">
        <f t="shared" ca="1" si="145"/>
        <v>6824514</v>
      </c>
      <c r="LV38" s="93">
        <f t="shared" si="268"/>
        <v>416</v>
      </c>
      <c r="LW38" s="93">
        <f t="shared" ca="1" si="147"/>
        <v>1439293.4399999999</v>
      </c>
      <c r="LX38" s="93">
        <v>0</v>
      </c>
      <c r="LY38" s="93">
        <f t="shared" ca="1" si="148"/>
        <v>0</v>
      </c>
      <c r="LZ38" s="93">
        <v>0</v>
      </c>
      <c r="MA38" s="93">
        <f t="shared" ca="1" si="148"/>
        <v>0</v>
      </c>
      <c r="MB38" s="93">
        <v>0</v>
      </c>
      <c r="MC38" s="93">
        <f t="shared" ca="1" si="148"/>
        <v>0</v>
      </c>
      <c r="MD38" s="93">
        <f t="shared" ca="1" si="160"/>
        <v>12433475.639999999</v>
      </c>
      <c r="ME38" s="93"/>
      <c r="MF38" s="135">
        <f t="shared" ca="1" si="149"/>
        <v>306151234.63999999</v>
      </c>
      <c r="MI38" s="124">
        <f t="shared" ca="1" si="161"/>
        <v>306151234.63999999</v>
      </c>
    </row>
    <row r="39" spans="1:347" ht="30">
      <c r="A39" s="15" t="s">
        <v>221</v>
      </c>
      <c r="B39" s="175" t="s">
        <v>1010</v>
      </c>
      <c r="C39" s="171">
        <v>1595</v>
      </c>
      <c r="D39" s="93">
        <f ca="1">OFFSET(D39,0,-1) * OFFSET(D39,9 - ROW(D39),0)</f>
        <v>65355125</v>
      </c>
      <c r="E39" s="93">
        <v>0</v>
      </c>
      <c r="F39" s="93">
        <f ca="1">OFFSET(F39,0,-1) * OFFSET(F39,9 - ROW(F39),0)</f>
        <v>0</v>
      </c>
      <c r="G39" s="93">
        <v>0</v>
      </c>
      <c r="H39" s="93">
        <f ca="1">OFFSET(H39,0,-1) * OFFSET(H39,9 - ROW(H39),0)</f>
        <v>0</v>
      </c>
      <c r="I39" s="93">
        <v>1715</v>
      </c>
      <c r="J39" s="93">
        <f ca="1">OFFSET(J39,0,-1) * OFFSET(J39,9 - ROW(J39),0)</f>
        <v>88228175</v>
      </c>
      <c r="K39" s="93">
        <v>0</v>
      </c>
      <c r="L39" s="93">
        <f ca="1">OFFSET(L39,0,-1) * OFFSET(L39,9 - ROW(L39),0)</f>
        <v>0</v>
      </c>
      <c r="M39" s="93">
        <v>0</v>
      </c>
      <c r="N39" s="93">
        <f ca="1">OFFSET(N39,0,-1) * OFFSET(N39,9 - ROW(N39),0)</f>
        <v>0</v>
      </c>
      <c r="O39" s="93">
        <v>297</v>
      </c>
      <c r="P39" s="93">
        <f ca="1">OFFSET(P39,0,-1) * OFFSET(P39,9 - ROW(P39),0)</f>
        <v>16336485</v>
      </c>
      <c r="Q39" s="93">
        <v>0</v>
      </c>
      <c r="R39" s="93">
        <f ca="1">OFFSET(R39,0,-1) * OFFSET(R39,9 - ROW(R39),0)</f>
        <v>0</v>
      </c>
      <c r="S39" s="93">
        <v>0</v>
      </c>
      <c r="T39" s="93">
        <f ca="1">OFFSET(T39,0,-1) * OFFSET(T39,9 - ROW(T39),0)</f>
        <v>0</v>
      </c>
      <c r="U39" s="93">
        <v>215</v>
      </c>
      <c r="V39" s="93">
        <f ca="1">OFFSET(V39,0,-1) * OFFSET(V39,9 - ROW(V39),0)</f>
        <v>3001615</v>
      </c>
      <c r="W39" s="93">
        <v>0</v>
      </c>
      <c r="X39" s="93">
        <f ca="1">OFFSET(X39,0,-1) * OFFSET(X39,9 - ROW(X39),0)</f>
        <v>0</v>
      </c>
      <c r="Y39" s="93">
        <v>0</v>
      </c>
      <c r="Z39" s="93">
        <f ca="1">OFFSET(Z39,0,-1) * OFFSET(Z39,9 - ROW(Z39),0)</f>
        <v>0</v>
      </c>
      <c r="AA39" s="93">
        <v>0</v>
      </c>
      <c r="AB39" s="93">
        <f ca="1">OFFSET(AB39,0,-1) * OFFSET(AB39,9 - ROW(AB39),0)</f>
        <v>0</v>
      </c>
      <c r="AC39" s="93">
        <v>0</v>
      </c>
      <c r="AD39" s="93">
        <f ca="1">OFFSET(AD39,0,-1) * OFFSET(AD39,9 - ROW(AD39),0)</f>
        <v>0</v>
      </c>
      <c r="AE39" s="93">
        <v>0</v>
      </c>
      <c r="AF39" s="93">
        <f ca="1">OFFSET(AF39,0,-1) * OFFSET(AF39,9 - ROW(AF39),0)</f>
        <v>0</v>
      </c>
      <c r="AG39" s="93">
        <v>1514</v>
      </c>
      <c r="AH39" s="93">
        <f ca="1">OFFSET(AH39,0,-1) * OFFSET(AH39,9 - ROW(AH39),0)</f>
        <v>1762296</v>
      </c>
      <c r="AI39" s="93">
        <v>0</v>
      </c>
      <c r="AJ39" s="93">
        <f ca="1">OFFSET(AJ39,0,-1) * OFFSET(AJ39,9 - ROW(AJ39),0)</f>
        <v>0</v>
      </c>
      <c r="AK39" s="93">
        <v>0</v>
      </c>
      <c r="AL39" s="93">
        <f ca="1">OFFSET(AL39,0,-1) * OFFSET(AL39,9 - ROW(AL39),0)</f>
        <v>0</v>
      </c>
      <c r="AM39" s="93">
        <v>1314</v>
      </c>
      <c r="AN39" s="93">
        <f ca="1">OFFSET(AN39,0,-1) * OFFSET(AN39,9 - ROW(AN39),0)</f>
        <v>6240186</v>
      </c>
      <c r="AO39" s="93">
        <v>0</v>
      </c>
      <c r="AP39" s="93">
        <f ca="1">OFFSET(AP39,0,-1) * OFFSET(AP39,9 - ROW(AP39),0)</f>
        <v>0</v>
      </c>
      <c r="AQ39" s="93">
        <v>0</v>
      </c>
      <c r="AR39" s="93">
        <f ca="1">OFFSET(AR39,0,-1) * OFFSET(AR39,9 - ROW(AR39),0)</f>
        <v>0</v>
      </c>
      <c r="AS39" s="93">
        <v>305</v>
      </c>
      <c r="AT39" s="93">
        <f ca="1">OFFSET(AT39,0,-1) * OFFSET(AT39,9 - ROW(AT39),0)</f>
        <v>2894755</v>
      </c>
      <c r="AU39" s="93">
        <v>0</v>
      </c>
      <c r="AV39" s="93">
        <f ca="1">OFFSET(AV39,0,-1) * OFFSET(AV39,9 - ROW(AV39),0)</f>
        <v>0</v>
      </c>
      <c r="AW39" s="93">
        <v>0</v>
      </c>
      <c r="AX39" s="93">
        <f ca="1">OFFSET(AX39,0,-1) * OFFSET(AX39,9 - ROW(AX39),0)</f>
        <v>0</v>
      </c>
      <c r="AY39" s="93">
        <f t="shared" ca="1" si="23"/>
        <v>183818637</v>
      </c>
      <c r="AZ39" s="93">
        <v>0</v>
      </c>
      <c r="BA39" s="93">
        <f ca="1">OFFSET(BA39,0,-1) * OFFSET(BA39,9 - ROW(BA39),0)</f>
        <v>0</v>
      </c>
      <c r="BB39" s="93">
        <v>0</v>
      </c>
      <c r="BC39" s="93">
        <f ca="1">OFFSET(BC39,0,-1) * OFFSET(BC39,9 - ROW(BC39),0)</f>
        <v>0</v>
      </c>
      <c r="BD39" s="93">
        <v>0</v>
      </c>
      <c r="BE39" s="93">
        <f ca="1">OFFSET(BE39,0,-1) * OFFSET(BE39,9 - ROW(BE39),0)</f>
        <v>0</v>
      </c>
      <c r="BF39" s="93">
        <v>0</v>
      </c>
      <c r="BG39" s="93">
        <f ca="1">OFFSET(BG39,0,-1) * OFFSET(BG39,9 - ROW(BG39),0)</f>
        <v>0</v>
      </c>
      <c r="BH39" s="93">
        <v>0</v>
      </c>
      <c r="BI39" s="93">
        <f ca="1">OFFSET(BI39,0,-1) * OFFSET(BI39,9 - ROW(BI39),0)</f>
        <v>0</v>
      </c>
      <c r="BJ39" s="93">
        <v>0</v>
      </c>
      <c r="BK39" s="93">
        <f ca="1">OFFSET(BK39,0,-1) * OFFSET(BK39,9 - ROW(BK39),0)</f>
        <v>0</v>
      </c>
      <c r="BL39" s="93">
        <v>0</v>
      </c>
      <c r="BM39" s="93">
        <f ca="1">OFFSET(BM39,0,-1) * OFFSET(BM39,9 - ROW(BM39),0)</f>
        <v>0</v>
      </c>
      <c r="BN39" s="93">
        <v>0</v>
      </c>
      <c r="BO39" s="93">
        <f ca="1">OFFSET(BO39,0,-1) * OFFSET(BO39,9 - ROW(BO39),0)</f>
        <v>0</v>
      </c>
      <c r="BP39" s="93">
        <v>0</v>
      </c>
      <c r="BQ39" s="93">
        <f ca="1">OFFSET(BQ39,0,-1) * OFFSET(BQ39,9 - ROW(BQ39),0)</f>
        <v>0</v>
      </c>
      <c r="BR39" s="93">
        <v>0</v>
      </c>
      <c r="BS39" s="93">
        <f ca="1">OFFSET(BS39,0,-1) * OFFSET(BS39,9 - ROW(BS39),0)</f>
        <v>0</v>
      </c>
      <c r="BT39" s="93">
        <v>0</v>
      </c>
      <c r="BU39" s="93">
        <v>0</v>
      </c>
      <c r="BV39" s="93">
        <v>0</v>
      </c>
      <c r="BW39" s="93">
        <f ca="1">OFFSET(BW39,0,-1) * OFFSET(BW39,9 - ROW(BW39),0)</f>
        <v>0</v>
      </c>
      <c r="BX39" s="93">
        <v>0</v>
      </c>
      <c r="BY39" s="93">
        <f ca="1">OFFSET(BY39,0,-1) * OFFSET(BY39,9 - ROW(BY39),0)</f>
        <v>0</v>
      </c>
      <c r="BZ39" s="93">
        <v>0</v>
      </c>
      <c r="CA39" s="93">
        <f ca="1">OFFSET(CA39,0,-1) * OFFSET(CA39,9 - ROW(CA39),0)</f>
        <v>0</v>
      </c>
      <c r="CB39" s="93">
        <v>0</v>
      </c>
      <c r="CC39" s="93">
        <f ca="1">OFFSET(CC39,0,-1) * OFFSET(CC39,9 - ROW(CC39),0)</f>
        <v>0</v>
      </c>
      <c r="CD39" s="93">
        <v>0</v>
      </c>
      <c r="CE39" s="93">
        <v>0</v>
      </c>
      <c r="CF39" s="93">
        <v>0</v>
      </c>
      <c r="CG39" s="93">
        <v>0</v>
      </c>
      <c r="CH39" s="93">
        <v>0</v>
      </c>
      <c r="CI39" s="93">
        <f ca="1">OFFSET(CI39,0,-1) * OFFSET(CI39,9 - ROW(CI39),0)</f>
        <v>0</v>
      </c>
      <c r="CJ39" s="93">
        <v>0</v>
      </c>
      <c r="CK39" s="93">
        <v>0</v>
      </c>
      <c r="CL39" s="93">
        <v>0</v>
      </c>
      <c r="CM39" s="93">
        <f ca="1">OFFSET(CM39,0,-1) * OFFSET(CM39,9 - ROW(CM39),0)</f>
        <v>0</v>
      </c>
      <c r="CN39" s="93">
        <v>0</v>
      </c>
      <c r="CO39" s="93">
        <f ca="1">OFFSET(CO39,0,-1) * OFFSET(CO39,9 - ROW(CO39),0)</f>
        <v>0</v>
      </c>
      <c r="CP39" s="93">
        <v>0</v>
      </c>
      <c r="CQ39" s="93">
        <f ca="1">OFFSET(CQ39,0,-1) * OFFSET(CQ39,9 - ROW(CQ39),0)</f>
        <v>0</v>
      </c>
      <c r="CR39" s="93">
        <v>0</v>
      </c>
      <c r="CS39" s="93">
        <f ca="1">OFFSET(CS39,0,-1) * OFFSET(CS39,9 - ROW(CS39),0)</f>
        <v>0</v>
      </c>
      <c r="CT39" s="93">
        <v>0</v>
      </c>
      <c r="CU39" s="93">
        <f ca="1">OFFSET(CU39,0,-1) * OFFSET(CU39,9 - ROW(CU39),0)</f>
        <v>0</v>
      </c>
      <c r="CV39" s="93">
        <v>0</v>
      </c>
      <c r="CW39" s="93">
        <f ca="1">OFFSET(CW39,0,-1) * OFFSET(CW39,9 - ROW(CW39),0)</f>
        <v>0</v>
      </c>
      <c r="CX39" s="93">
        <v>0</v>
      </c>
      <c r="CY39" s="93">
        <f ca="1">OFFSET(CY39,0,-1) * OFFSET(CY39,9 - ROW(CY39),0)</f>
        <v>0</v>
      </c>
      <c r="CZ39" s="93">
        <f t="shared" ca="1" si="24"/>
        <v>0</v>
      </c>
      <c r="DA39" s="117">
        <v>0</v>
      </c>
      <c r="DB39" s="93">
        <f ca="1">OFFSET(DB39,0,-1) * OFFSET(DB39,9 - ROW(DB39),0)</f>
        <v>0</v>
      </c>
      <c r="DC39" s="118">
        <v>0</v>
      </c>
      <c r="DD39" s="118">
        <v>0</v>
      </c>
      <c r="DE39" s="117">
        <v>0</v>
      </c>
      <c r="DF39" s="118">
        <v>0</v>
      </c>
      <c r="DG39" s="117">
        <v>0</v>
      </c>
      <c r="DH39" s="93">
        <f ca="1">OFFSET(DH39,0,-1) * OFFSET(DH39,9 - ROW(DH39),0)</f>
        <v>0</v>
      </c>
      <c r="DI39" s="118">
        <v>0</v>
      </c>
      <c r="DJ39" s="93">
        <f ca="1">OFFSET(DJ39,0,-1) * OFFSET(DJ39,9 - ROW(DJ39),0)</f>
        <v>0</v>
      </c>
      <c r="DK39" s="117">
        <v>0</v>
      </c>
      <c r="DL39" s="118">
        <v>0</v>
      </c>
      <c r="DM39" s="117">
        <v>0</v>
      </c>
      <c r="DN39" s="118">
        <v>0</v>
      </c>
      <c r="DO39" s="118">
        <v>0</v>
      </c>
      <c r="DP39" s="118">
        <v>0</v>
      </c>
      <c r="DQ39" s="117">
        <v>0</v>
      </c>
      <c r="DR39" s="119">
        <v>0</v>
      </c>
      <c r="DS39" s="117">
        <v>0</v>
      </c>
      <c r="DT39" s="93">
        <f ca="1">OFFSET(DT39,0,-1) * OFFSET(DT39,9 - ROW(DT39),0)</f>
        <v>0</v>
      </c>
      <c r="DU39" s="118">
        <v>0</v>
      </c>
      <c r="DV39" s="118">
        <v>0</v>
      </c>
      <c r="DW39" s="117">
        <v>0</v>
      </c>
      <c r="DX39" s="118">
        <v>0</v>
      </c>
      <c r="DY39" s="117">
        <v>0</v>
      </c>
      <c r="DZ39" s="93">
        <f ca="1">OFFSET(DZ39,0,-1) * OFFSET(DZ39,9 - ROW(DZ39),0)</f>
        <v>0</v>
      </c>
      <c r="EA39" s="118">
        <v>0</v>
      </c>
      <c r="EB39" s="118">
        <v>0</v>
      </c>
      <c r="EC39" s="117">
        <v>0</v>
      </c>
      <c r="ED39" s="93">
        <f ca="1">OFFSET(ED39,0,-1) * OFFSET(ED39,9 - ROW(ED39),0)</f>
        <v>0</v>
      </c>
      <c r="EE39" s="93">
        <f t="shared" ca="1" si="26"/>
        <v>0</v>
      </c>
      <c r="EF39" s="93">
        <v>0</v>
      </c>
      <c r="EG39" s="93">
        <f ca="1">OFFSET(EG39,0,-1) * OFFSET(EG39,9 - ROW(EG39),0)</f>
        <v>0</v>
      </c>
      <c r="EH39" s="93">
        <v>0</v>
      </c>
      <c r="EI39" s="93">
        <v>0</v>
      </c>
      <c r="EJ39" s="93">
        <v>0</v>
      </c>
      <c r="EK39" s="93">
        <v>0</v>
      </c>
      <c r="EL39" s="93">
        <v>0</v>
      </c>
      <c r="EM39" s="93">
        <f ca="1">OFFSET(EM39,0,-1) * OFFSET(EM39,9 - ROW(EM39),0)</f>
        <v>0</v>
      </c>
      <c r="EN39" s="93">
        <v>0</v>
      </c>
      <c r="EO39" s="93">
        <v>0</v>
      </c>
      <c r="EP39" s="93">
        <v>0</v>
      </c>
      <c r="EQ39" s="93">
        <v>0</v>
      </c>
      <c r="ER39" s="93">
        <v>0</v>
      </c>
      <c r="ES39" s="93">
        <v>0</v>
      </c>
      <c r="ET39" s="93">
        <v>0</v>
      </c>
      <c r="EU39" s="93">
        <v>0</v>
      </c>
      <c r="EV39" s="93">
        <v>0</v>
      </c>
      <c r="EW39" s="93">
        <v>0</v>
      </c>
      <c r="EX39" s="93">
        <v>0</v>
      </c>
      <c r="EY39" s="93">
        <f ca="1">OFFSET(EY39,0,-1) * OFFSET(EY39,9 - ROW(EY39),0)</f>
        <v>0</v>
      </c>
      <c r="EZ39" s="93">
        <v>0</v>
      </c>
      <c r="FA39" s="93">
        <v>0</v>
      </c>
      <c r="FB39" s="93">
        <v>0</v>
      </c>
      <c r="FC39" s="93">
        <v>0</v>
      </c>
      <c r="FD39" s="93">
        <v>0</v>
      </c>
      <c r="FE39" s="93">
        <f ca="1">OFFSET(FE39,0,-1) * OFFSET(FE39,9 - ROW(FE39),0)</f>
        <v>0</v>
      </c>
      <c r="FF39" s="93">
        <v>0</v>
      </c>
      <c r="FG39" s="93">
        <v>0</v>
      </c>
      <c r="FH39" s="93">
        <v>0</v>
      </c>
      <c r="FI39" s="93">
        <f ca="1">OFFSET(FI39,0,-1) * OFFSET(FI39,9 - ROW(FI39),0)</f>
        <v>0</v>
      </c>
      <c r="FJ39" s="93">
        <f t="shared" ca="1" si="150"/>
        <v>0</v>
      </c>
      <c r="FK39" s="93">
        <v>0</v>
      </c>
      <c r="FL39" s="93">
        <f ca="1">OFFSET(FL39,0,-1) * OFFSET(FL39,9 - ROW(FL39),0)</f>
        <v>0</v>
      </c>
      <c r="FM39" s="93">
        <v>0</v>
      </c>
      <c r="FN39" s="93">
        <f ca="1">OFFSET(FN39,0,-1) * OFFSET(FN39,9 - ROW(FN39),0)</f>
        <v>0</v>
      </c>
      <c r="FO39" s="93">
        <v>0</v>
      </c>
      <c r="FP39" s="93">
        <f ca="1">OFFSET(FP39,0,-1) * OFFSET(FP39,9 - ROW(FP39),0)</f>
        <v>0</v>
      </c>
      <c r="FQ39" s="93">
        <v>4</v>
      </c>
      <c r="FR39" s="93">
        <f ca="1">OFFSET(FR39,0,-1) * OFFSET(FR39,9 - ROW(FR39),0)</f>
        <v>514452</v>
      </c>
      <c r="FS39" s="93">
        <v>0</v>
      </c>
      <c r="FT39" s="93">
        <f ca="1">OFFSET(FT39,0,-1) * OFFSET(FT39,9 - ROW(FT39),0)</f>
        <v>0</v>
      </c>
      <c r="FU39" s="93">
        <v>0</v>
      </c>
      <c r="FV39" s="93">
        <f ca="1">OFFSET(FV39,0,-1) * OFFSET(FV39,9 - ROW(FV39),0)</f>
        <v>0</v>
      </c>
      <c r="FW39" s="93">
        <v>0</v>
      </c>
      <c r="FX39" s="93">
        <f ca="1">OFFSET(FX39,0,-1) * OFFSET(FX39,9 - ROW(FX39),0)</f>
        <v>0</v>
      </c>
      <c r="FY39" s="93">
        <v>0</v>
      </c>
      <c r="FZ39" s="93">
        <v>0</v>
      </c>
      <c r="GA39" s="93">
        <v>0</v>
      </c>
      <c r="GB39" s="93">
        <f ca="1">OFFSET(GB39,0,-1) * OFFSET(GB39,9 - ROW(GB39),0)</f>
        <v>0</v>
      </c>
      <c r="GC39" s="93">
        <v>0</v>
      </c>
      <c r="GD39" s="93">
        <f ca="1">OFFSET(GD39,0,-1) * OFFSET(GD39,9 - ROW(GD39),0)</f>
        <v>0</v>
      </c>
      <c r="GE39" s="93">
        <v>0</v>
      </c>
      <c r="GF39" s="93">
        <v>0</v>
      </c>
      <c r="GG39" s="93">
        <v>0</v>
      </c>
      <c r="GH39" s="93">
        <v>0</v>
      </c>
      <c r="GI39" s="93">
        <v>0</v>
      </c>
      <c r="GJ39" s="93">
        <f ca="1">OFFSET(GJ39,0,-1) * OFFSET(GJ39,9 - ROW(GJ39),0)</f>
        <v>0</v>
      </c>
      <c r="GK39" s="93">
        <v>0</v>
      </c>
      <c r="GL39" s="93">
        <v>0</v>
      </c>
      <c r="GM39" s="93">
        <v>0</v>
      </c>
      <c r="GN39" s="93">
        <f ca="1">OFFSET(GN39,0,-1) * OFFSET(GN39,9 - ROW(GN39),0)</f>
        <v>0</v>
      </c>
      <c r="GO39" s="93">
        <f t="shared" ca="1" si="17"/>
        <v>514452</v>
      </c>
      <c r="GP39" s="93">
        <f t="shared" ca="1" si="18"/>
        <v>514452</v>
      </c>
      <c r="GQ39" s="93"/>
      <c r="GR39" s="93">
        <f ca="1">OFFSET(GR39,0,-1) * OFFSET(GR39,9 - ROW(GR39),0)</f>
        <v>0</v>
      </c>
      <c r="GS39" s="93"/>
      <c r="GT39" s="93">
        <f ca="1">OFFSET(GT39,0,-1) * OFFSET(GT39,9 - ROW(GT39),0)</f>
        <v>0</v>
      </c>
      <c r="GU39" s="93"/>
      <c r="GV39" s="93">
        <f ca="1">OFFSET(GV39,0,-1) * OFFSET(GV39,9 - ROW(GV39),0)</f>
        <v>0</v>
      </c>
      <c r="GW39" s="93">
        <f t="shared" ca="1" si="28"/>
        <v>0</v>
      </c>
      <c r="GX39" s="117">
        <v>8</v>
      </c>
      <c r="GY39" s="93">
        <f ca="1">OFFSET(GY39,0,-1) * OFFSET(GY39,9 - ROW(GY39),0)</f>
        <v>634728</v>
      </c>
      <c r="GZ39" s="93">
        <v>0</v>
      </c>
      <c r="HA39" s="93">
        <f ca="1">OFFSET(HA39,0,-1) * OFFSET(HA39,9 - ROW(HA39),0)</f>
        <v>0</v>
      </c>
      <c r="HB39" s="93">
        <v>0</v>
      </c>
      <c r="HC39" s="93">
        <f ca="1">OFFSET(HC39,0,-1) * OFFSET(HC39,9 - ROW(HC39),0)</f>
        <v>0</v>
      </c>
      <c r="HD39" s="93">
        <v>5</v>
      </c>
      <c r="HE39" s="93">
        <f ca="1">OFFSET(HE39,0,-1) * OFFSET(HE39,9 - ROW(HE39),0)</f>
        <v>368370</v>
      </c>
      <c r="HF39" s="93">
        <v>0</v>
      </c>
      <c r="HG39" s="93">
        <f ca="1">OFFSET(HG39,0,-1) * OFFSET(HG39,9 - ROW(HG39),0)</f>
        <v>0</v>
      </c>
      <c r="HH39" s="93">
        <v>0</v>
      </c>
      <c r="HI39" s="93">
        <f ca="1">OFFSET(HI39,0,-1) * OFFSET(HI39,9 - ROW(HI39),0)</f>
        <v>0</v>
      </c>
      <c r="HJ39" s="93">
        <v>1</v>
      </c>
      <c r="HK39" s="93">
        <f ca="1">OFFSET(HK39,0,-1) * OFFSET(HK39,9 - ROW(HK39),0)</f>
        <v>90676</v>
      </c>
      <c r="HL39" s="93">
        <v>0</v>
      </c>
      <c r="HM39" s="93">
        <f ca="1">OFFSET(HM39,0,-1) * OFFSET(HM39,9 - ROW(HM39),0)</f>
        <v>0</v>
      </c>
      <c r="HN39" s="93">
        <v>0</v>
      </c>
      <c r="HO39" s="93">
        <f ca="1">OFFSET(HO39,0,-1) * OFFSET(HO39,9 - ROW(HO39),0)</f>
        <v>0</v>
      </c>
      <c r="HP39" s="93">
        <f t="shared" ca="1" si="29"/>
        <v>1093774</v>
      </c>
      <c r="HQ39" s="93">
        <v>6</v>
      </c>
      <c r="HR39" s="93">
        <f ca="1">OFFSET(HR39,0,-1) * OFFSET(HR39,9 - ROW(HR39),0)</f>
        <v>11520</v>
      </c>
      <c r="HS39" s="93">
        <v>0</v>
      </c>
      <c r="HT39" s="93">
        <v>0</v>
      </c>
      <c r="HU39" s="93">
        <v>0</v>
      </c>
      <c r="HV39" s="93">
        <f ca="1">OFFSET(HV39,0,-1) * OFFSET(HV39,9 - ROW(HV39),0)</f>
        <v>0</v>
      </c>
      <c r="HW39" s="93">
        <v>3</v>
      </c>
      <c r="HX39" s="93">
        <f ca="1">OFFSET(HX39,0,-1) * OFFSET(HX39,9 - ROW(HX39),0)</f>
        <v>8901</v>
      </c>
      <c r="HY39" s="93">
        <v>0</v>
      </c>
      <c r="HZ39" s="93">
        <f ca="1">OFFSET(HZ39,0,-1) * OFFSET(HZ39,9 - ROW(HZ39),0)</f>
        <v>0</v>
      </c>
      <c r="IA39" s="93">
        <v>0</v>
      </c>
      <c r="IB39" s="93">
        <f ca="1">OFFSET(IB39,0,-1) * OFFSET(IB39,9 - ROW(IB39),0)</f>
        <v>0</v>
      </c>
      <c r="IC39" s="93">
        <v>2</v>
      </c>
      <c r="ID39" s="93">
        <f ca="1">OFFSET(ID39,0,-1) * OFFSET(ID39,9 - ROW(ID39),0)</f>
        <v>7330</v>
      </c>
      <c r="IE39" s="93">
        <v>0</v>
      </c>
      <c r="IF39" s="93">
        <f ca="1">OFFSET(IF39,0,-1) * OFFSET(IF39,9 - ROW(IF39),0)</f>
        <v>0</v>
      </c>
      <c r="IG39" s="93">
        <v>0</v>
      </c>
      <c r="IH39" s="93">
        <f ca="1">OFFSET(IH39,0,-1) * OFFSET(IH39,9 - ROW(IH39),0)</f>
        <v>0</v>
      </c>
      <c r="II39" s="93">
        <f t="shared" ca="1" si="30"/>
        <v>27751</v>
      </c>
      <c r="IJ39" s="93">
        <f t="shared" ca="1" si="31"/>
        <v>185454614</v>
      </c>
      <c r="IK39" s="93">
        <v>107</v>
      </c>
      <c r="IL39" s="93">
        <f ca="1">OFFSET(IL39,0,-1) * OFFSET(IL39,9 - ROW(IL39),0)</f>
        <v>5504615</v>
      </c>
      <c r="IM39" s="93">
        <v>0</v>
      </c>
      <c r="IN39" s="93">
        <f ca="1">OFFSET(IN39,0,-1) * OFFSET(IN39,9 - ROW(IN39),0)</f>
        <v>0</v>
      </c>
      <c r="IO39" s="93">
        <v>72</v>
      </c>
      <c r="IP39" s="93">
        <f ca="1">OFFSET(IP39,0,-1) * OFFSET(IP39,9 - ROW(IP39),0)</f>
        <v>3960360</v>
      </c>
      <c r="IQ39" s="93">
        <v>0</v>
      </c>
      <c r="IR39" s="93">
        <f ca="1">OFFSET(IR39,0,-1) * OFFSET(IR39,9 - ROW(IR39),0)</f>
        <v>0</v>
      </c>
      <c r="IS39" s="93">
        <v>0</v>
      </c>
      <c r="IT39" s="93">
        <f ca="1">OFFSET(IT39,0,-1) * OFFSET(IT39,9 - ROW(IT39),0)</f>
        <v>0</v>
      </c>
      <c r="IU39" s="93">
        <v>0</v>
      </c>
      <c r="IV39" s="93">
        <f ca="1">OFFSET(IV39,0,-1) * OFFSET(IV39,9 - ROW(IV39),0)</f>
        <v>0</v>
      </c>
      <c r="IW39" s="93">
        <v>0</v>
      </c>
      <c r="IX39" s="93">
        <f ca="1">OFFSET(IX39,0,-1) * OFFSET(IX39,9 - ROW(IX39),0)</f>
        <v>0</v>
      </c>
      <c r="IY39" s="93">
        <v>0</v>
      </c>
      <c r="IZ39" s="93">
        <f ca="1">OFFSET(IZ39,0,-1) * OFFSET(IZ39,9 - ROW(IZ39),0)</f>
        <v>0</v>
      </c>
      <c r="JA39" s="93">
        <v>0</v>
      </c>
      <c r="JB39" s="93">
        <f ca="1">OFFSET(JB39,0,-1) * OFFSET(JB39,9 - ROW(JB39),0)</f>
        <v>0</v>
      </c>
      <c r="JC39" s="93">
        <v>0</v>
      </c>
      <c r="JD39" s="93">
        <f ca="1">OFFSET(JD39,0,-1) * OFFSET(JD39,9 - ROW(JD39),0)</f>
        <v>0</v>
      </c>
      <c r="JE39" s="93">
        <v>5</v>
      </c>
      <c r="JF39" s="93">
        <f ca="1">OFFSET(JF39,0,-1) * OFFSET(JF39,9 - ROW(JF39),0)</f>
        <v>151475</v>
      </c>
      <c r="JG39" s="93">
        <v>0</v>
      </c>
      <c r="JH39" s="93">
        <f ca="1">OFFSET(JH39,0,-1) * OFFSET(JH39,9 - ROW(JH39),0)</f>
        <v>0</v>
      </c>
      <c r="JI39" s="93">
        <v>0</v>
      </c>
      <c r="JJ39" s="93">
        <f ca="1">OFFSET(JJ39,0,-1) * OFFSET(JJ39,9 - ROW(JJ39),0)</f>
        <v>0</v>
      </c>
      <c r="JK39" s="93">
        <v>0</v>
      </c>
      <c r="JL39" s="93">
        <f ca="1">OFFSET(JL39,0,-1) * OFFSET(JL39,9 - ROW(JL39),0)</f>
        <v>0</v>
      </c>
      <c r="JM39" s="93"/>
      <c r="JN39" s="93">
        <f ca="1">OFFSET(JN39,0,-1) * OFFSET(JN39,9 - ROW(JN39),0)</f>
        <v>0</v>
      </c>
      <c r="JO39" s="93">
        <v>0</v>
      </c>
      <c r="JP39" s="93">
        <f ca="1">OFFSET(JP39,0,-1) * OFFSET(JP39,9 - ROW(JP39),0)</f>
        <v>0</v>
      </c>
      <c r="JQ39" s="93">
        <v>0</v>
      </c>
      <c r="JR39" s="93">
        <f ca="1">OFFSET(JR39,0,-1) * OFFSET(JR39,9 - ROW(JR39),0)</f>
        <v>0</v>
      </c>
      <c r="JS39" s="93">
        <v>0</v>
      </c>
      <c r="JT39" s="93">
        <f ca="1">OFFSET(JT39,0,-1) * OFFSET(JT39,9 - ROW(JT39),0)</f>
        <v>0</v>
      </c>
      <c r="JU39" s="93">
        <f t="shared" ca="1" si="151"/>
        <v>9616450</v>
      </c>
      <c r="JV39" s="93">
        <v>0</v>
      </c>
      <c r="JW39" s="93">
        <f ca="1">OFFSET(JW39,0,-1) * OFFSET(JW39,9 - ROW(JW39),0)</f>
        <v>0</v>
      </c>
      <c r="JX39" s="93">
        <v>0</v>
      </c>
      <c r="JY39" s="93">
        <f ca="1">OFFSET(JY39,0,-1) * OFFSET(JY39,9 - ROW(JY39),0)</f>
        <v>0</v>
      </c>
      <c r="JZ39" s="93">
        <v>0</v>
      </c>
      <c r="KA39" s="93">
        <f ca="1">OFFSET(KA39,0,-1) * OFFSET(KA39,9 - ROW(KA39),0)</f>
        <v>0</v>
      </c>
      <c r="KB39" s="93">
        <v>0</v>
      </c>
      <c r="KC39" s="93">
        <f ca="1">OFFSET(KC39,0,-1) * OFFSET(KC39,9 - ROW(KC39),0)</f>
        <v>0</v>
      </c>
      <c r="KD39" s="93">
        <v>0</v>
      </c>
      <c r="KE39" s="93">
        <f ca="1">OFFSET(KE39,0,-1) * OFFSET(KE39,9 - ROW(KE39),0)</f>
        <v>0</v>
      </c>
      <c r="KF39" s="93">
        <v>0</v>
      </c>
      <c r="KG39" s="93">
        <f ca="1">OFFSET(KG39,0,-1) * OFFSET(KG39,9 - ROW(KG39),0)</f>
        <v>0</v>
      </c>
      <c r="KH39" s="93">
        <v>0</v>
      </c>
      <c r="KI39" s="93">
        <f ca="1">OFFSET(KI39,0,-1) * OFFSET(KI39,9 - ROW(KI39),0)</f>
        <v>0</v>
      </c>
      <c r="KJ39" s="93">
        <v>0</v>
      </c>
      <c r="KK39" s="93">
        <f ca="1">OFFSET(KK39,0,-1) * OFFSET(KK39,9 - ROW(KK39),0)</f>
        <v>0</v>
      </c>
      <c r="KL39" s="93">
        <f t="shared" ca="1" si="152"/>
        <v>0</v>
      </c>
      <c r="KM39" s="93">
        <v>0</v>
      </c>
      <c r="KN39" s="93">
        <f ca="1">OFFSET(KN39,0,-1) * OFFSET(KN39,9 - ROW(KN39),0)</f>
        <v>0</v>
      </c>
      <c r="KO39" s="93">
        <v>0</v>
      </c>
      <c r="KP39" s="93">
        <f ca="1">OFFSET(KP39,0,-1) * OFFSET(KP39,9 - ROW(KP39),0)</f>
        <v>0</v>
      </c>
      <c r="KQ39" s="93">
        <v>0</v>
      </c>
      <c r="KR39" s="93">
        <f ca="1">OFFSET(KR39,0,-1) * OFFSET(KR39,9 - ROW(KR39),0)</f>
        <v>0</v>
      </c>
      <c r="KS39" s="93">
        <v>0</v>
      </c>
      <c r="KT39" s="93">
        <f ca="1">OFFSET(KT39,0,-1) * OFFSET(KT39,9 - ROW(KT39),0)</f>
        <v>0</v>
      </c>
      <c r="KU39" s="93">
        <v>0</v>
      </c>
      <c r="KV39" s="93">
        <f ca="1">OFFSET(KV39,0,-1) * OFFSET(KV39,9 - ROW(KV39),0)</f>
        <v>0</v>
      </c>
      <c r="KW39" s="93">
        <v>0</v>
      </c>
      <c r="KX39" s="93">
        <f ca="1">OFFSET(KX39,0,-1) * OFFSET(KX39,9 - ROW(KX39),0)</f>
        <v>0</v>
      </c>
      <c r="KY39" s="93">
        <v>0</v>
      </c>
      <c r="KZ39" s="93">
        <f ca="1">OFFSET(KZ39,0,-1) * OFFSET(KZ39,9 - ROW(KZ39),0)</f>
        <v>0</v>
      </c>
      <c r="LA39" s="93">
        <v>0</v>
      </c>
      <c r="LB39" s="93">
        <f ca="1">OFFSET(LB39,0,-1) * OFFSET(LB39,9 - ROW(LB39),0)</f>
        <v>0</v>
      </c>
      <c r="LC39" s="37">
        <f t="shared" ca="1" si="153"/>
        <v>0</v>
      </c>
      <c r="LD39" s="93"/>
      <c r="LE39" s="93">
        <f t="shared" ca="1" si="20"/>
        <v>195071064</v>
      </c>
      <c r="LF39" s="93">
        <f t="shared" si="154"/>
        <v>3820</v>
      </c>
      <c r="LG39" s="93">
        <f t="shared" ca="1" si="136"/>
        <v>3048360</v>
      </c>
      <c r="LH39" s="93">
        <f t="shared" si="155"/>
        <v>0</v>
      </c>
      <c r="LI39" s="93">
        <f t="shared" ca="1" si="137"/>
        <v>0</v>
      </c>
      <c r="LJ39" s="93">
        <f t="shared" si="156"/>
        <v>0</v>
      </c>
      <c r="LK39" s="93">
        <f t="shared" ca="1" si="138"/>
        <v>0</v>
      </c>
      <c r="LL39" s="93">
        <f t="shared" ca="1" si="269"/>
        <v>3048360</v>
      </c>
      <c r="LM39" s="93">
        <f t="shared" si="157"/>
        <v>0</v>
      </c>
      <c r="LN39" s="93">
        <f t="shared" ca="1" si="140"/>
        <v>0</v>
      </c>
      <c r="LO39" s="93">
        <f t="shared" si="158"/>
        <v>3820</v>
      </c>
      <c r="LP39" s="93">
        <f t="shared" ca="1" si="141"/>
        <v>282680</v>
      </c>
      <c r="LQ39" s="93">
        <f t="shared" ca="1" si="159"/>
        <v>282680</v>
      </c>
      <c r="LR39" s="93">
        <f t="shared" si="142"/>
        <v>1609</v>
      </c>
      <c r="LS39" s="93">
        <f t="shared" ca="1" si="143"/>
        <v>3454683.9</v>
      </c>
      <c r="LT39" s="93">
        <f t="shared" si="267"/>
        <v>1834</v>
      </c>
      <c r="LU39" s="93">
        <f t="shared" ca="1" si="145"/>
        <v>5441808.1200000001</v>
      </c>
      <c r="LV39" s="93">
        <f t="shared" si="268"/>
        <v>377</v>
      </c>
      <c r="LW39" s="93">
        <f t="shared" ca="1" si="147"/>
        <v>1304359.6800000002</v>
      </c>
      <c r="LX39" s="93">
        <v>0</v>
      </c>
      <c r="LY39" s="93">
        <f t="shared" ca="1" si="148"/>
        <v>0</v>
      </c>
      <c r="LZ39" s="93">
        <v>0</v>
      </c>
      <c r="MA39" s="93">
        <f t="shared" ca="1" si="148"/>
        <v>0</v>
      </c>
      <c r="MB39" s="93">
        <v>0</v>
      </c>
      <c r="MC39" s="93">
        <f t="shared" ca="1" si="148"/>
        <v>0</v>
      </c>
      <c r="MD39" s="93">
        <f t="shared" ca="1" si="160"/>
        <v>10200851.699999999</v>
      </c>
      <c r="ME39" s="93"/>
      <c r="MF39" s="135">
        <f t="shared" ca="1" si="149"/>
        <v>208602955.69999999</v>
      </c>
      <c r="MI39" s="124">
        <f t="shared" ca="1" si="161"/>
        <v>208602955.69999999</v>
      </c>
    </row>
    <row r="40" spans="1:347" ht="30">
      <c r="A40" s="15" t="s">
        <v>222</v>
      </c>
      <c r="B40" s="175" t="s">
        <v>1011</v>
      </c>
      <c r="C40" s="170">
        <v>0</v>
      </c>
      <c r="D40" s="37">
        <f ca="1">OFFSET(D40,0,-1) * OFFSET(D40,10 - ROW(D40),0)</f>
        <v>0</v>
      </c>
      <c r="E40" s="37">
        <v>0</v>
      </c>
      <c r="F40" s="37">
        <f ca="1">OFFSET(F40,0,-1) * OFFSET(F40,10 - ROW(F40),0)</f>
        <v>0</v>
      </c>
      <c r="G40" s="37">
        <v>0</v>
      </c>
      <c r="H40" s="37">
        <f ca="1">OFFSET(H40,0,-1) * OFFSET(H40,10 - ROW(H40),0)</f>
        <v>0</v>
      </c>
      <c r="I40" s="37">
        <v>0</v>
      </c>
      <c r="J40" s="37">
        <f ca="1">OFFSET(J40,0,-1) * OFFSET(J40,10 - ROW(J40),0)</f>
        <v>0</v>
      </c>
      <c r="K40" s="37">
        <v>0</v>
      </c>
      <c r="L40" s="37">
        <f ca="1">OFFSET(L40,0,-1) * OFFSET(L40,10 - ROW(L40),0)</f>
        <v>0</v>
      </c>
      <c r="M40" s="37">
        <v>0</v>
      </c>
      <c r="N40" s="37">
        <f ca="1">OFFSET(N40,0,-1) * OFFSET(N40,10 - ROW(N40),0)</f>
        <v>0</v>
      </c>
      <c r="O40" s="37">
        <v>0</v>
      </c>
      <c r="P40" s="37">
        <f ca="1">OFFSET(P40,0,-1) * OFFSET(P40,10 - ROW(P40),0)</f>
        <v>0</v>
      </c>
      <c r="Q40" s="37">
        <v>0</v>
      </c>
      <c r="R40" s="37">
        <f ca="1">OFFSET(R40,0,-1) * OFFSET(R40,10 - ROW(R40),0)</f>
        <v>0</v>
      </c>
      <c r="S40" s="37">
        <v>0</v>
      </c>
      <c r="T40" s="37">
        <f ca="1">OFFSET(T40,0,-1) * OFFSET(T40,10 - ROW(T40),0)</f>
        <v>0</v>
      </c>
      <c r="U40" s="37">
        <v>0</v>
      </c>
      <c r="V40" s="37">
        <f ca="1">OFFSET(V40,0,-1) * OFFSET(V40,10 - ROW(V40),0)</f>
        <v>0</v>
      </c>
      <c r="W40" s="37">
        <v>0</v>
      </c>
      <c r="X40" s="37">
        <f ca="1">OFFSET(X40,0,-1) * OFFSET(X40,10 - ROW(X40),0)</f>
        <v>0</v>
      </c>
      <c r="Y40" s="37">
        <v>0</v>
      </c>
      <c r="Z40" s="37">
        <f ca="1">OFFSET(Z40,0,-1) * OFFSET(Z40,10 - ROW(Z40),0)</f>
        <v>0</v>
      </c>
      <c r="AA40" s="37">
        <v>0</v>
      </c>
      <c r="AB40" s="37">
        <f ca="1">OFFSET(AB40,0,-1) * OFFSET(AB40,10 - ROW(AB40),0)</f>
        <v>0</v>
      </c>
      <c r="AC40" s="37">
        <v>0</v>
      </c>
      <c r="AD40" s="37">
        <f ca="1">OFFSET(AD40,0,-1) * OFFSET(AD40,10 - ROW(AD40),0)</f>
        <v>0</v>
      </c>
      <c r="AE40" s="37">
        <v>0</v>
      </c>
      <c r="AF40" s="37">
        <f ca="1">OFFSET(AF40,0,-1) * OFFSET(AF40,10 - ROW(AF40),0)</f>
        <v>0</v>
      </c>
      <c r="AG40" s="37">
        <v>0</v>
      </c>
      <c r="AH40" s="37">
        <f ca="1">OFFSET(AH40,0,-1) * OFFSET(AH40,10 - ROW(AH40),0)</f>
        <v>0</v>
      </c>
      <c r="AI40" s="37">
        <v>0</v>
      </c>
      <c r="AJ40" s="37">
        <f ca="1">OFFSET(AJ40,0,-1) * OFFSET(AJ40,10 - ROW(AJ40),0)</f>
        <v>0</v>
      </c>
      <c r="AK40" s="37">
        <v>0</v>
      </c>
      <c r="AL40" s="37">
        <f ca="1">OFFSET(AL40,0,-1) * OFFSET(AL40,10 - ROW(AL40),0)</f>
        <v>0</v>
      </c>
      <c r="AM40" s="37">
        <v>0</v>
      </c>
      <c r="AN40" s="37">
        <f ca="1">OFFSET(AN40,0,-1) * OFFSET(AN40,10 - ROW(AN40),0)</f>
        <v>0</v>
      </c>
      <c r="AO40" s="37">
        <v>0</v>
      </c>
      <c r="AP40" s="37">
        <f ca="1">OFFSET(AP40,0,-1) * OFFSET(AP40,10 - ROW(AP40),0)</f>
        <v>0</v>
      </c>
      <c r="AQ40" s="37">
        <v>0</v>
      </c>
      <c r="AR40" s="37">
        <f ca="1">OFFSET(AR40,0,-1) * OFFSET(AR40,10 - ROW(AR40),0)</f>
        <v>0</v>
      </c>
      <c r="AS40" s="37">
        <v>0</v>
      </c>
      <c r="AT40" s="37">
        <f ca="1">OFFSET(AT40,0,-1) * OFFSET(AT40,10 - ROW(AT40),0)</f>
        <v>0</v>
      </c>
      <c r="AU40" s="37">
        <v>0</v>
      </c>
      <c r="AV40" s="37">
        <f ca="1">OFFSET(AV40,0,-1) * OFFSET(AV40,10 - ROW(AV40),0)</f>
        <v>0</v>
      </c>
      <c r="AW40" s="37">
        <v>0</v>
      </c>
      <c r="AX40" s="37">
        <f ca="1">OFFSET(AX40,0,-1) * OFFSET(AX40,10 - ROW(AX40),0)</f>
        <v>0</v>
      </c>
      <c r="AY40" s="37">
        <f t="shared" ca="1" si="23"/>
        <v>0</v>
      </c>
      <c r="AZ40" s="37">
        <v>0</v>
      </c>
      <c r="BA40" s="37">
        <f ca="1">OFFSET(BA40,0,-1) * OFFSET(BA40,10 - ROW(BA40),0)</f>
        <v>0</v>
      </c>
      <c r="BB40" s="37">
        <v>0</v>
      </c>
      <c r="BC40" s="37">
        <f ca="1">OFFSET(BC40,0,-1) * OFFSET(BC40,10 - ROW(BC40),0)</f>
        <v>0</v>
      </c>
      <c r="BD40" s="37">
        <v>0</v>
      </c>
      <c r="BE40" s="37">
        <f ca="1">OFFSET(BE40,0,-1) * OFFSET(BE40,10 - ROW(BE40),0)</f>
        <v>0</v>
      </c>
      <c r="BF40" s="37">
        <v>0</v>
      </c>
      <c r="BG40" s="37">
        <f ca="1">OFFSET(BG40,0,-1) * OFFSET(BG40,10 - ROW(BG40),0)</f>
        <v>0</v>
      </c>
      <c r="BH40" s="37">
        <v>0</v>
      </c>
      <c r="BI40" s="37">
        <f ca="1">OFFSET(BI40,0,-1) * OFFSET(BI40,10 - ROW(BI40),0)</f>
        <v>0</v>
      </c>
      <c r="BJ40" s="37">
        <v>0</v>
      </c>
      <c r="BK40" s="37">
        <f ca="1">OFFSET(BK40,0,-1) * OFFSET(BK40,10 - ROW(BK40),0)</f>
        <v>0</v>
      </c>
      <c r="BL40" s="37">
        <v>0</v>
      </c>
      <c r="BM40" s="37">
        <f ca="1">OFFSET(BM40,0,-1) * OFFSET(BM40,10 - ROW(BM40),0)</f>
        <v>0</v>
      </c>
      <c r="BN40" s="37">
        <v>0</v>
      </c>
      <c r="BO40" s="37">
        <f ca="1">OFFSET(BO40,0,-1) * OFFSET(BO40,10 - ROW(BO40),0)</f>
        <v>0</v>
      </c>
      <c r="BP40" s="37">
        <v>0</v>
      </c>
      <c r="BQ40" s="37">
        <f ca="1">OFFSET(BQ40,0,-1) * OFFSET(BQ40,10 - ROW(BQ40),0)</f>
        <v>0</v>
      </c>
      <c r="BR40" s="37">
        <v>0</v>
      </c>
      <c r="BS40" s="37">
        <f ca="1">OFFSET(BS40,0,-1) * OFFSET(BS40,10 - ROW(BS40),0)</f>
        <v>0</v>
      </c>
      <c r="BT40" s="37">
        <v>0</v>
      </c>
      <c r="BU40" s="37"/>
      <c r="BV40" s="37">
        <v>0</v>
      </c>
      <c r="BW40" s="37">
        <f ca="1">OFFSET(BW40,0,-1) * OFFSET(BW40,10 - ROW(BW40),0)</f>
        <v>0</v>
      </c>
      <c r="BX40" s="37">
        <v>0</v>
      </c>
      <c r="BY40" s="37">
        <f ca="1">OFFSET(BY40,0,-1) * OFFSET(BY40,10 - ROW(BY40),0)</f>
        <v>0</v>
      </c>
      <c r="BZ40" s="37">
        <v>0</v>
      </c>
      <c r="CA40" s="37">
        <f ca="1">OFFSET(CA40,0,-1) * OFFSET(CA40,10 - ROW(CA40),0)</f>
        <v>0</v>
      </c>
      <c r="CB40" s="37">
        <v>0</v>
      </c>
      <c r="CC40" s="37">
        <f ca="1">OFFSET(CC40,0,-1) * OFFSET(CC40,10 - ROW(CC40),0)</f>
        <v>0</v>
      </c>
      <c r="CD40" s="37">
        <v>0</v>
      </c>
      <c r="CE40" s="37"/>
      <c r="CF40" s="37">
        <v>0</v>
      </c>
      <c r="CG40" s="37"/>
      <c r="CH40" s="37">
        <v>0</v>
      </c>
      <c r="CI40" s="37">
        <f ca="1">OFFSET(CI40,0,-1) * OFFSET(CI40,10 - ROW(CI40),0)</f>
        <v>0</v>
      </c>
      <c r="CJ40" s="37">
        <v>0</v>
      </c>
      <c r="CK40" s="37"/>
      <c r="CL40" s="37">
        <v>0</v>
      </c>
      <c r="CM40" s="37">
        <f ca="1">OFFSET(CM40,0,-1) * OFFSET(CM40,10 - ROW(CM40),0)</f>
        <v>0</v>
      </c>
      <c r="CN40" s="37">
        <v>0</v>
      </c>
      <c r="CO40" s="37">
        <f ca="1">OFFSET(CO40,0,-1) * OFFSET(CO40,10 - ROW(CO40),0)</f>
        <v>0</v>
      </c>
      <c r="CP40" s="37">
        <v>0</v>
      </c>
      <c r="CQ40" s="37">
        <f ca="1">OFFSET(CQ40,0,-1) * OFFSET(CQ40,10 - ROW(CQ40),0)</f>
        <v>0</v>
      </c>
      <c r="CR40" s="37">
        <v>0</v>
      </c>
      <c r="CS40" s="37">
        <f ca="1">OFFSET(CS40,0,-1) * OFFSET(CS40,10 - ROW(CS40),0)</f>
        <v>0</v>
      </c>
      <c r="CT40" s="37">
        <v>0</v>
      </c>
      <c r="CU40" s="37">
        <f ca="1">OFFSET(CU40,0,-1) * OFFSET(CU40,10 - ROW(CU40),0)</f>
        <v>0</v>
      </c>
      <c r="CV40" s="37">
        <v>0</v>
      </c>
      <c r="CW40" s="37">
        <f ca="1">OFFSET(CW40,0,-1) * OFFSET(CW40,10 - ROW(CW40),0)</f>
        <v>0</v>
      </c>
      <c r="CX40" s="37">
        <v>0</v>
      </c>
      <c r="CY40" s="37">
        <f ca="1">OFFSET(CY40,0,-1) * OFFSET(CY40,10 - ROW(CY40),0)</f>
        <v>0</v>
      </c>
      <c r="CZ40" s="37">
        <f t="shared" ca="1" si="24"/>
        <v>0</v>
      </c>
      <c r="DA40" s="117">
        <v>0</v>
      </c>
      <c r="DB40" s="37">
        <f ca="1">OFFSET(DB40,0,-1) * OFFSET(DB40,10 - ROW(DB40),0)</f>
        <v>0</v>
      </c>
      <c r="DC40" s="118">
        <v>0</v>
      </c>
      <c r="DD40" s="118"/>
      <c r="DE40" s="117">
        <v>0</v>
      </c>
      <c r="DF40" s="118"/>
      <c r="DG40" s="117">
        <v>0</v>
      </c>
      <c r="DH40" s="37">
        <f ca="1">OFFSET(DH40,0,-1) * OFFSET(DH40,10 - ROW(DH40),0)</f>
        <v>0</v>
      </c>
      <c r="DI40" s="118">
        <v>0</v>
      </c>
      <c r="DJ40" s="37">
        <f ca="1">OFFSET(DJ40,0,-1) * OFFSET(DJ40,10 - ROW(DJ40),0)</f>
        <v>0</v>
      </c>
      <c r="DK40" s="117">
        <v>0</v>
      </c>
      <c r="DL40" s="118"/>
      <c r="DM40" s="117">
        <v>0</v>
      </c>
      <c r="DN40" s="118"/>
      <c r="DO40" s="118">
        <v>0</v>
      </c>
      <c r="DP40" s="118"/>
      <c r="DQ40" s="117">
        <v>0</v>
      </c>
      <c r="DR40" s="119"/>
      <c r="DS40" s="117">
        <v>0</v>
      </c>
      <c r="DT40" s="37">
        <f ca="1">OFFSET(DT40,0,-1) * OFFSET(DT40,10 - ROW(DT40),0)</f>
        <v>0</v>
      </c>
      <c r="DU40" s="118">
        <v>0</v>
      </c>
      <c r="DV40" s="118"/>
      <c r="DW40" s="117">
        <v>0</v>
      </c>
      <c r="DX40" s="118"/>
      <c r="DY40" s="117">
        <v>0</v>
      </c>
      <c r="DZ40" s="37">
        <f ca="1">OFFSET(DZ40,0,-1) * OFFSET(DZ40,10 - ROW(DZ40),0)</f>
        <v>0</v>
      </c>
      <c r="EA40" s="118">
        <v>0</v>
      </c>
      <c r="EB40" s="118"/>
      <c r="EC40" s="117">
        <v>0</v>
      </c>
      <c r="ED40" s="37">
        <f ca="1">OFFSET(ED40,0,-1) * OFFSET(ED40,10 - ROW(ED40),0)</f>
        <v>0</v>
      </c>
      <c r="EE40" s="37">
        <f t="shared" ca="1" si="26"/>
        <v>0</v>
      </c>
      <c r="EF40" s="37">
        <v>0</v>
      </c>
      <c r="EG40" s="37">
        <f ca="1">OFFSET(EG40,0,-1) * OFFSET(EG40,10 - ROW(EG40),0)</f>
        <v>0</v>
      </c>
      <c r="EH40" s="37">
        <v>0</v>
      </c>
      <c r="EI40" s="37"/>
      <c r="EJ40" s="37">
        <v>0</v>
      </c>
      <c r="EK40" s="37"/>
      <c r="EL40" s="37">
        <v>0</v>
      </c>
      <c r="EM40" s="37">
        <f ca="1">OFFSET(EM40,0,-1) * OFFSET(EM40,10 - ROW(EM40),0)</f>
        <v>0</v>
      </c>
      <c r="EN40" s="37">
        <v>0</v>
      </c>
      <c r="EO40" s="37"/>
      <c r="EP40" s="37">
        <v>0</v>
      </c>
      <c r="EQ40" s="37"/>
      <c r="ER40" s="37">
        <v>0</v>
      </c>
      <c r="ES40" s="37"/>
      <c r="ET40" s="37">
        <v>0</v>
      </c>
      <c r="EU40" s="37"/>
      <c r="EV40" s="37">
        <v>0</v>
      </c>
      <c r="EW40" s="37"/>
      <c r="EX40" s="37">
        <v>0</v>
      </c>
      <c r="EY40" s="37">
        <f ca="1">OFFSET(EY40,0,-1) * OFFSET(EY40,10 - ROW(EY40),0)</f>
        <v>0</v>
      </c>
      <c r="EZ40" s="37">
        <v>0</v>
      </c>
      <c r="FA40" s="37"/>
      <c r="FB40" s="37">
        <v>0</v>
      </c>
      <c r="FC40" s="37"/>
      <c r="FD40" s="37">
        <v>0</v>
      </c>
      <c r="FE40" s="37">
        <f ca="1">OFFSET(FE40,0,-1) * OFFSET(FE40,10 - ROW(FE40),0)</f>
        <v>0</v>
      </c>
      <c r="FF40" s="37">
        <v>0</v>
      </c>
      <c r="FG40" s="37"/>
      <c r="FH40" s="37">
        <v>0</v>
      </c>
      <c r="FI40" s="37">
        <f ca="1">OFFSET(FI40,0,-1) * OFFSET(FI40,10 - ROW(FI40),0)</f>
        <v>0</v>
      </c>
      <c r="FJ40" s="93">
        <f t="shared" ca="1" si="150"/>
        <v>0</v>
      </c>
      <c r="FK40" s="37">
        <v>0</v>
      </c>
      <c r="FL40" s="37">
        <f ca="1">OFFSET(FL40,0,-1) * OFFSET(FL40,10 - ROW(FL40),0)</f>
        <v>0</v>
      </c>
      <c r="FM40" s="37">
        <v>0</v>
      </c>
      <c r="FN40" s="37">
        <f ca="1">OFFSET(FN40,0,-1) * OFFSET(FN40,10 - ROW(FN40),0)</f>
        <v>0</v>
      </c>
      <c r="FO40" s="37">
        <v>0</v>
      </c>
      <c r="FP40" s="37">
        <f ca="1">OFFSET(FP40,0,-1) * OFFSET(FP40,10 - ROW(FP40),0)</f>
        <v>0</v>
      </c>
      <c r="FQ40" s="37">
        <v>0</v>
      </c>
      <c r="FR40" s="37">
        <f ca="1">OFFSET(FR40,0,-1) * OFFSET(FR40,10 - ROW(FR40),0)</f>
        <v>0</v>
      </c>
      <c r="FS40" s="37">
        <v>0</v>
      </c>
      <c r="FT40" s="37">
        <f ca="1">OFFSET(FT40,0,-1) * OFFSET(FT40,10 - ROW(FT40),0)</f>
        <v>0</v>
      </c>
      <c r="FU40" s="37">
        <v>0</v>
      </c>
      <c r="FV40" s="37">
        <f ca="1">OFFSET(FV40,0,-1) * OFFSET(FV40,10 - ROW(FV40),0)</f>
        <v>0</v>
      </c>
      <c r="FW40" s="37">
        <v>0</v>
      </c>
      <c r="FX40" s="37">
        <f ca="1">OFFSET(FX40,0,-1) * OFFSET(FX40,10 - ROW(FX40),0)</f>
        <v>0</v>
      </c>
      <c r="FY40" s="37">
        <v>0</v>
      </c>
      <c r="FZ40" s="37"/>
      <c r="GA40" s="37">
        <v>0</v>
      </c>
      <c r="GB40" s="37">
        <f ca="1">OFFSET(GB40,0,-1) * OFFSET(GB40,10 - ROW(GB40),0)</f>
        <v>0</v>
      </c>
      <c r="GC40" s="37">
        <v>0</v>
      </c>
      <c r="GD40" s="37">
        <f ca="1">OFFSET(GD40,0,-1) * OFFSET(GD40,10 - ROW(GD40),0)</f>
        <v>0</v>
      </c>
      <c r="GE40" s="37">
        <v>0</v>
      </c>
      <c r="GF40" s="37"/>
      <c r="GG40" s="37">
        <v>0</v>
      </c>
      <c r="GH40" s="37"/>
      <c r="GI40" s="37">
        <v>0</v>
      </c>
      <c r="GJ40" s="37">
        <f ca="1">OFFSET(GJ40,0,-1) * OFFSET(GJ40,10 - ROW(GJ40),0)</f>
        <v>0</v>
      </c>
      <c r="GK40" s="37">
        <v>0</v>
      </c>
      <c r="GL40" s="37"/>
      <c r="GM40" s="37">
        <v>0</v>
      </c>
      <c r="GN40" s="37">
        <f ca="1">OFFSET(GN40,0,-1) * OFFSET(GN40,10 - ROW(GN40),0)</f>
        <v>0</v>
      </c>
      <c r="GO40" s="37">
        <f t="shared" ca="1" si="17"/>
        <v>0</v>
      </c>
      <c r="GP40" s="37">
        <f t="shared" ca="1" si="18"/>
        <v>0</v>
      </c>
      <c r="GQ40" s="37"/>
      <c r="GR40" s="37">
        <f ca="1">OFFSET(GR40,0,-1) * OFFSET(GR40,10 - ROW(GR40),0)</f>
        <v>0</v>
      </c>
      <c r="GS40" s="37"/>
      <c r="GT40" s="37">
        <f ca="1">OFFSET(GT40,0,-1) * OFFSET(GT40,10 - ROW(GT40),0)</f>
        <v>0</v>
      </c>
      <c r="GU40" s="37"/>
      <c r="GV40" s="37">
        <f ca="1">OFFSET(GV40,0,-1) * OFFSET(GV40,10 - ROW(GV40),0)</f>
        <v>0</v>
      </c>
      <c r="GW40" s="37">
        <f t="shared" ca="1" si="28"/>
        <v>0</v>
      </c>
      <c r="GX40" s="117">
        <v>0</v>
      </c>
      <c r="GY40" s="37">
        <f ca="1">OFFSET(GY40,0,-1) * OFFSET(GY40,10 - ROW(GY40),0)</f>
        <v>0</v>
      </c>
      <c r="GZ40" s="37">
        <v>0</v>
      </c>
      <c r="HA40" s="37">
        <f ca="1">OFFSET(HA40,0,-1) * OFFSET(HA40,10 - ROW(HA40),0)</f>
        <v>0</v>
      </c>
      <c r="HB40" s="37">
        <v>0</v>
      </c>
      <c r="HC40" s="37">
        <f ca="1">OFFSET(HC40,0,-1) * OFFSET(HC40,10 - ROW(HC40),0)</f>
        <v>0</v>
      </c>
      <c r="HD40" s="37">
        <v>0</v>
      </c>
      <c r="HE40" s="37">
        <f ca="1">OFFSET(HE40,0,-1) * OFFSET(HE40,10 - ROW(HE40),0)</f>
        <v>0</v>
      </c>
      <c r="HF40" s="37">
        <v>0</v>
      </c>
      <c r="HG40" s="37">
        <f ca="1">OFFSET(HG40,0,-1) * OFFSET(HG40,10 - ROW(HG40),0)</f>
        <v>0</v>
      </c>
      <c r="HH40" s="37">
        <v>0</v>
      </c>
      <c r="HI40" s="37">
        <f ca="1">OFFSET(HI40,0,-1) * OFFSET(HI40,10 - ROW(HI40),0)</f>
        <v>0</v>
      </c>
      <c r="HJ40" s="37">
        <v>0</v>
      </c>
      <c r="HK40" s="37">
        <f ca="1">OFFSET(HK40,0,-1) * OFFSET(HK40,10 - ROW(HK40),0)</f>
        <v>0</v>
      </c>
      <c r="HL40" s="37">
        <v>0</v>
      </c>
      <c r="HM40" s="37">
        <f ca="1">OFFSET(HM40,0,-1) * OFFSET(HM40,10 - ROW(HM40),0)</f>
        <v>0</v>
      </c>
      <c r="HN40" s="37">
        <v>0</v>
      </c>
      <c r="HO40" s="37">
        <f ca="1">OFFSET(HO40,0,-1) * OFFSET(HO40,10 - ROW(HO40),0)</f>
        <v>0</v>
      </c>
      <c r="HP40" s="37">
        <f t="shared" ca="1" si="29"/>
        <v>0</v>
      </c>
      <c r="HQ40" s="37">
        <v>0</v>
      </c>
      <c r="HR40" s="37">
        <f ca="1">OFFSET(HR40,0,-1) * OFFSET(HR40,10 - ROW(HR40),0)</f>
        <v>0</v>
      </c>
      <c r="HS40" s="37">
        <v>0</v>
      </c>
      <c r="HT40" s="37"/>
      <c r="HU40" s="37">
        <v>0</v>
      </c>
      <c r="HV40" s="37">
        <f ca="1">OFFSET(HV40,0,-1) * OFFSET(HV40,10 - ROW(HV40),0)</f>
        <v>0</v>
      </c>
      <c r="HW40" s="37">
        <v>0</v>
      </c>
      <c r="HX40" s="37">
        <f ca="1">OFFSET(HX40,0,-1) * OFFSET(HX40,10 - ROW(HX40),0)</f>
        <v>0</v>
      </c>
      <c r="HY40" s="37">
        <v>0</v>
      </c>
      <c r="HZ40" s="37">
        <f ca="1">OFFSET(HZ40,0,-1) * OFFSET(HZ40,10 - ROW(HZ40),0)</f>
        <v>0</v>
      </c>
      <c r="IA40" s="37">
        <v>0</v>
      </c>
      <c r="IB40" s="37">
        <f ca="1">OFFSET(IB40,0,-1) * OFFSET(IB40,10 - ROW(IB40),0)</f>
        <v>0</v>
      </c>
      <c r="IC40" s="37">
        <v>0</v>
      </c>
      <c r="ID40" s="37">
        <f ca="1">OFFSET(ID40,0,-1) * OFFSET(ID40,10 - ROW(ID40),0)</f>
        <v>0</v>
      </c>
      <c r="IE40" s="37">
        <v>0</v>
      </c>
      <c r="IF40" s="37">
        <f ca="1">OFFSET(IF40,0,-1) * OFFSET(IF40,10 - ROW(IF40),0)</f>
        <v>0</v>
      </c>
      <c r="IG40" s="37">
        <v>0</v>
      </c>
      <c r="IH40" s="37">
        <f ca="1">OFFSET(IH40,0,-1) * OFFSET(IH40,10 - ROW(IH40),0)</f>
        <v>0</v>
      </c>
      <c r="II40" s="37">
        <f t="shared" ca="1" si="30"/>
        <v>0</v>
      </c>
      <c r="IJ40" s="37">
        <f t="shared" ca="1" si="31"/>
        <v>0</v>
      </c>
      <c r="IK40" s="37">
        <v>0</v>
      </c>
      <c r="IL40" s="37">
        <f ca="1">OFFSET(IL40,0,-1) * OFFSET(IL40,10 - ROW(IL40),0)</f>
        <v>0</v>
      </c>
      <c r="IM40" s="37">
        <v>0</v>
      </c>
      <c r="IN40" s="37">
        <f ca="1">OFFSET(IN40,0,-1) * OFFSET(IN40,10 - ROW(IN40),0)</f>
        <v>0</v>
      </c>
      <c r="IO40" s="37">
        <v>0</v>
      </c>
      <c r="IP40" s="37">
        <f ca="1">OFFSET(IP40,0,-1) * OFFSET(IP40,10 - ROW(IP40),0)</f>
        <v>0</v>
      </c>
      <c r="IQ40" s="37">
        <v>0</v>
      </c>
      <c r="IR40" s="37">
        <f ca="1">OFFSET(IR40,0,-1) * OFFSET(IR40,10 - ROW(IR40),0)</f>
        <v>0</v>
      </c>
      <c r="IS40" s="37">
        <v>0</v>
      </c>
      <c r="IT40" s="37">
        <f ca="1">OFFSET(IT40,0,-1) * OFFSET(IT40,10 - ROW(IT40),0)</f>
        <v>0</v>
      </c>
      <c r="IU40" s="37">
        <v>0</v>
      </c>
      <c r="IV40" s="37">
        <f ca="1">OFFSET(IV40,0,-1) * OFFSET(IV40,10 - ROW(IV40),0)</f>
        <v>0</v>
      </c>
      <c r="IW40" s="37">
        <v>0</v>
      </c>
      <c r="IX40" s="37">
        <f ca="1">OFFSET(IX40,0,-1) * OFFSET(IX40,10 - ROW(IX40),0)</f>
        <v>0</v>
      </c>
      <c r="IY40" s="37">
        <v>0</v>
      </c>
      <c r="IZ40" s="37">
        <f ca="1">OFFSET(IZ40,0,-1) * OFFSET(IZ40,10 - ROW(IZ40),0)</f>
        <v>0</v>
      </c>
      <c r="JA40" s="37">
        <v>0</v>
      </c>
      <c r="JB40" s="37">
        <f ca="1">OFFSET(JB40,0,-1) * OFFSET(JB40,10 - ROW(JB40),0)</f>
        <v>0</v>
      </c>
      <c r="JC40" s="37">
        <v>0</v>
      </c>
      <c r="JD40" s="37">
        <f ca="1">OFFSET(JD40,0,-1) * OFFSET(JD40,10 - ROW(JD40),0)</f>
        <v>0</v>
      </c>
      <c r="JE40" s="37">
        <v>0</v>
      </c>
      <c r="JF40" s="37">
        <f ca="1">OFFSET(JF40,0,-1) * OFFSET(JF40,10 - ROW(JF40),0)</f>
        <v>0</v>
      </c>
      <c r="JG40" s="37">
        <v>0</v>
      </c>
      <c r="JH40" s="37">
        <f ca="1">OFFSET(JH40,0,-1) * OFFSET(JH40,10 - ROW(JH40),0)</f>
        <v>0</v>
      </c>
      <c r="JI40" s="37">
        <v>0</v>
      </c>
      <c r="JJ40" s="37">
        <f ca="1">OFFSET(JJ40,0,-1) * OFFSET(JJ40,10 - ROW(JJ40),0)</f>
        <v>0</v>
      </c>
      <c r="JK40" s="37">
        <v>0</v>
      </c>
      <c r="JL40" s="37">
        <f ca="1">OFFSET(JL40,0,-1) * OFFSET(JL40,10 - ROW(JL40),0)</f>
        <v>0</v>
      </c>
      <c r="JM40" s="37"/>
      <c r="JN40" s="37">
        <f ca="1">OFFSET(JN40,0,-1) * OFFSET(JN40,10 - ROW(JN40),0)</f>
        <v>0</v>
      </c>
      <c r="JO40" s="37">
        <v>0</v>
      </c>
      <c r="JP40" s="37">
        <f ca="1">OFFSET(JP40,0,-1) * OFFSET(JP40,10 - ROW(JP40),0)</f>
        <v>0</v>
      </c>
      <c r="JQ40" s="37"/>
      <c r="JR40" s="37">
        <f ca="1">OFFSET(JR40,0,-1) * OFFSET(JR40,10 - ROW(JR40),0)</f>
        <v>0</v>
      </c>
      <c r="JS40" s="37">
        <v>0</v>
      </c>
      <c r="JT40" s="37">
        <f ca="1">OFFSET(JT40,0,-1) * OFFSET(JT40,10 - ROW(JT40),0)</f>
        <v>0</v>
      </c>
      <c r="JU40" s="93">
        <f t="shared" ca="1" si="151"/>
        <v>0</v>
      </c>
      <c r="JV40" s="37">
        <v>0</v>
      </c>
      <c r="JW40" s="37">
        <f ca="1">OFFSET(JW40,0,-1) * OFFSET(JW40,10 - ROW(JW40),0)</f>
        <v>0</v>
      </c>
      <c r="JX40" s="37">
        <v>0</v>
      </c>
      <c r="JY40" s="37">
        <f ca="1">OFFSET(JY40,0,-1) * OFFSET(JY40,10 - ROW(JY40),0)</f>
        <v>0</v>
      </c>
      <c r="JZ40" s="37">
        <v>0</v>
      </c>
      <c r="KA40" s="37">
        <f ca="1">OFFSET(KA40,0,-1) * OFFSET(KA40,10 - ROW(KA40),0)</f>
        <v>0</v>
      </c>
      <c r="KB40" s="37">
        <v>0</v>
      </c>
      <c r="KC40" s="37">
        <f ca="1">OFFSET(KC40,0,-1) * OFFSET(KC40,10 - ROW(KC40),0)</f>
        <v>0</v>
      </c>
      <c r="KD40" s="37">
        <v>0</v>
      </c>
      <c r="KE40" s="37">
        <f ca="1">OFFSET(KE40,0,-1) * OFFSET(KE40,10 - ROW(KE40),0)</f>
        <v>0</v>
      </c>
      <c r="KF40" s="37">
        <v>0</v>
      </c>
      <c r="KG40" s="37">
        <f ca="1">OFFSET(KG40,0,-1) * OFFSET(KG40,10 - ROW(KG40),0)</f>
        <v>0</v>
      </c>
      <c r="KH40" s="37">
        <v>0</v>
      </c>
      <c r="KI40" s="37">
        <f ca="1">OFFSET(KI40,0,-1) * OFFSET(KI40,10 - ROW(KI40),0)</f>
        <v>0</v>
      </c>
      <c r="KJ40" s="37">
        <v>0</v>
      </c>
      <c r="KK40" s="37">
        <f ca="1">OFFSET(KK40,0,-1) * OFFSET(KK40,10 - ROW(KK40),0)</f>
        <v>0</v>
      </c>
      <c r="KL40" s="37">
        <f t="shared" ca="1" si="32"/>
        <v>0</v>
      </c>
      <c r="KM40" s="37">
        <v>0</v>
      </c>
      <c r="KN40" s="37">
        <f ca="1">OFFSET(KN40,0,-1) * OFFSET(KN40,10 - ROW(KN40),0)</f>
        <v>0</v>
      </c>
      <c r="KO40" s="37">
        <v>0</v>
      </c>
      <c r="KP40" s="37">
        <f ca="1">OFFSET(KP40,0,-1) * OFFSET(KP40,10 - ROW(KP40),0)</f>
        <v>0</v>
      </c>
      <c r="KQ40" s="37">
        <v>0</v>
      </c>
      <c r="KR40" s="37">
        <f ca="1">OFFSET(KR40,0,-1) * OFFSET(KR40,10 - ROW(KR40),0)</f>
        <v>0</v>
      </c>
      <c r="KS40" s="37">
        <v>0</v>
      </c>
      <c r="KT40" s="37">
        <f ca="1">OFFSET(KT40,0,-1) * OFFSET(KT40,10 - ROW(KT40),0)</f>
        <v>0</v>
      </c>
      <c r="KU40" s="37">
        <v>0</v>
      </c>
      <c r="KV40" s="37">
        <f ca="1">OFFSET(KV40,0,-1) * OFFSET(KV40,10 - ROW(KV40),0)</f>
        <v>0</v>
      </c>
      <c r="KW40" s="37">
        <v>0</v>
      </c>
      <c r="KX40" s="37">
        <f ca="1">OFFSET(KX40,0,-1) * OFFSET(KX40,10 - ROW(KX40),0)</f>
        <v>0</v>
      </c>
      <c r="KY40" s="37">
        <v>0</v>
      </c>
      <c r="KZ40" s="37">
        <f ca="1">OFFSET(KZ40,0,-1) * OFFSET(KZ40,10 - ROW(KZ40),0)</f>
        <v>0</v>
      </c>
      <c r="LA40" s="37">
        <v>0</v>
      </c>
      <c r="LB40" s="37">
        <f ca="1">OFFSET(LB40,0,-1) * OFFSET(LB40,10 - ROW(LB40),0)</f>
        <v>0</v>
      </c>
      <c r="LC40" s="37">
        <f t="shared" ca="1" si="153"/>
        <v>0</v>
      </c>
      <c r="LD40" s="37"/>
      <c r="LE40" s="37">
        <f t="shared" ca="1" si="20"/>
        <v>0</v>
      </c>
      <c r="LF40" s="93">
        <f t="shared" si="154"/>
        <v>0</v>
      </c>
      <c r="LG40" s="37">
        <f t="shared" ca="1" si="136"/>
        <v>0</v>
      </c>
      <c r="LH40" s="93">
        <f t="shared" si="155"/>
        <v>0</v>
      </c>
      <c r="LI40" s="37">
        <f t="shared" ca="1" si="137"/>
        <v>0</v>
      </c>
      <c r="LJ40" s="93">
        <f t="shared" si="156"/>
        <v>0</v>
      </c>
      <c r="LK40" s="37">
        <f t="shared" ca="1" si="138"/>
        <v>0</v>
      </c>
      <c r="LL40" s="93">
        <f t="shared" ca="1" si="269"/>
        <v>0</v>
      </c>
      <c r="LM40" s="93">
        <f t="shared" si="157"/>
        <v>0</v>
      </c>
      <c r="LN40" s="37">
        <f t="shared" ca="1" si="140"/>
        <v>0</v>
      </c>
      <c r="LO40" s="93">
        <f t="shared" si="158"/>
        <v>0</v>
      </c>
      <c r="LP40" s="37">
        <f t="shared" ca="1" si="141"/>
        <v>0</v>
      </c>
      <c r="LQ40" s="37">
        <f t="shared" ca="1" si="21"/>
        <v>0</v>
      </c>
      <c r="LR40" s="37">
        <f t="shared" si="142"/>
        <v>0</v>
      </c>
      <c r="LS40" s="37">
        <f t="shared" ca="1" si="143"/>
        <v>0</v>
      </c>
      <c r="LT40" s="37">
        <f t="shared" si="267"/>
        <v>0</v>
      </c>
      <c r="LU40" s="37">
        <f t="shared" ca="1" si="145"/>
        <v>0</v>
      </c>
      <c r="LV40" s="37">
        <f t="shared" si="268"/>
        <v>0</v>
      </c>
      <c r="LW40" s="37">
        <f t="shared" ca="1" si="147"/>
        <v>0</v>
      </c>
      <c r="LX40" s="37">
        <v>0</v>
      </c>
      <c r="LY40" s="37">
        <v>0</v>
      </c>
      <c r="LZ40" s="37">
        <v>0</v>
      </c>
      <c r="MA40" s="37">
        <v>0</v>
      </c>
      <c r="MB40" s="37">
        <v>0</v>
      </c>
      <c r="MC40" s="37">
        <f t="shared" ca="1" si="148"/>
        <v>0</v>
      </c>
      <c r="MD40" s="37">
        <f t="shared" ca="1" si="22"/>
        <v>0</v>
      </c>
      <c r="ME40" s="37"/>
      <c r="MF40" s="134">
        <f ca="1">SUM(LE40,LL40,LQ40,MD40:ME40)</f>
        <v>0</v>
      </c>
    </row>
    <row r="41" spans="1:347" ht="0.75" customHeight="1">
      <c r="LL41" s="93">
        <f t="shared" si="269"/>
        <v>0</v>
      </c>
    </row>
    <row r="43" spans="1:347">
      <c r="JQ43" s="138"/>
      <c r="JS43" s="138"/>
      <c r="KJ43" s="138"/>
      <c r="LV43" s="138"/>
      <c r="MB43" s="138"/>
    </row>
    <row r="44" spans="1:347">
      <c r="IK44" s="138"/>
      <c r="IL44" s="138"/>
      <c r="IM44" s="138"/>
      <c r="IN44" s="138"/>
      <c r="IO44" s="138"/>
      <c r="IP44" s="138"/>
      <c r="IQ44" s="138"/>
      <c r="IR44" s="138"/>
      <c r="IS44" s="138"/>
      <c r="IT44" s="138"/>
      <c r="IU44" s="138"/>
      <c r="IV44" s="138"/>
      <c r="IW44" s="138"/>
      <c r="IX44" s="138"/>
      <c r="IY44" s="138"/>
      <c r="IZ44" s="138"/>
      <c r="JA44" s="138"/>
      <c r="JB44" s="138"/>
      <c r="JC44" s="138"/>
      <c r="JD44" s="138"/>
      <c r="JE44" s="138"/>
      <c r="JF44" s="138"/>
      <c r="JG44" s="138"/>
      <c r="JH44" s="138"/>
      <c r="JI44" s="138"/>
      <c r="JJ44" s="138"/>
      <c r="JK44" s="138"/>
      <c r="JL44" s="138"/>
      <c r="JM44" s="138"/>
      <c r="JN44" s="138"/>
      <c r="JO44" s="138"/>
      <c r="JP44" s="138"/>
      <c r="JQ44" s="138"/>
      <c r="JR44" s="138"/>
      <c r="JS44" s="138"/>
      <c r="JT44" s="138"/>
      <c r="KJ44" s="138"/>
      <c r="KM44" s="138"/>
      <c r="KN44" s="138"/>
      <c r="KO44" s="138"/>
      <c r="KP44" s="138"/>
      <c r="KQ44" s="138"/>
      <c r="KR44" s="138"/>
      <c r="KS44" s="138"/>
      <c r="KT44" s="138"/>
      <c r="KU44" s="138"/>
      <c r="KV44" s="138"/>
      <c r="KW44" s="138"/>
      <c r="KX44" s="138"/>
      <c r="KY44" s="138"/>
      <c r="KZ44" s="138"/>
      <c r="LA44" s="138"/>
      <c r="LB44" s="138"/>
      <c r="LE44" s="141"/>
      <c r="LR44" s="124"/>
      <c r="LS44" s="124"/>
      <c r="LT44" s="124"/>
      <c r="LU44" s="124"/>
      <c r="LV44" s="124"/>
      <c r="LW44" s="124"/>
      <c r="LX44" s="124"/>
      <c r="LY44" s="124"/>
      <c r="LZ44" s="124"/>
      <c r="MA44" s="124"/>
      <c r="MB44" s="124"/>
      <c r="MC44" s="124"/>
    </row>
  </sheetData>
  <mergeCells count="256">
    <mergeCell ref="C2:K2"/>
    <mergeCell ref="MF3:MF6"/>
    <mergeCell ref="ME3:ME6"/>
    <mergeCell ref="MD5:MD6"/>
    <mergeCell ref="MB6:MC6"/>
    <mergeCell ref="LZ6:MA6"/>
    <mergeCell ref="LX6:LY6"/>
    <mergeCell ref="LX5:MC5"/>
    <mergeCell ref="LV6:LW6"/>
    <mergeCell ref="LR3:MD4"/>
    <mergeCell ref="LT6:LU6"/>
    <mergeCell ref="LR6:LS6"/>
    <mergeCell ref="LR5:LW5"/>
    <mergeCell ref="LQ5:LQ6"/>
    <mergeCell ref="LM3:LQ4"/>
    <mergeCell ref="LO6:LP6"/>
    <mergeCell ref="LM6:LN6"/>
    <mergeCell ref="LM5:LP5"/>
    <mergeCell ref="LL5:LL6"/>
    <mergeCell ref="LJ5:LK5"/>
    <mergeCell ref="LH6:LI6"/>
    <mergeCell ref="LD3:LD6"/>
    <mergeCell ref="LE3:LE6"/>
    <mergeCell ref="LC4:LC6"/>
    <mergeCell ref="LF6:LG6"/>
    <mergeCell ref="LF3:LL4"/>
    <mergeCell ref="LF5:LI5"/>
    <mergeCell ref="LA5:LB5"/>
    <mergeCell ref="KQ5:KR5"/>
    <mergeCell ref="KY5:KZ5"/>
    <mergeCell ref="KW4:LB4"/>
    <mergeCell ref="KW6:LB6"/>
    <mergeCell ref="KW5:KX5"/>
    <mergeCell ref="KS6:KT6"/>
    <mergeCell ref="KM6:KR6"/>
    <mergeCell ref="KM3:LC3"/>
    <mergeCell ref="KO5:KP5"/>
    <mergeCell ref="KM5:KN5"/>
    <mergeCell ref="KU6:KV6"/>
    <mergeCell ref="KS5:KV5"/>
    <mergeCell ref="KM4:KV4"/>
    <mergeCell ref="JV3:KL4"/>
    <mergeCell ref="JU4:JU6"/>
    <mergeCell ref="JV6:JW6"/>
    <mergeCell ref="JS6:JT6"/>
    <mergeCell ref="JO5:JT5"/>
    <mergeCell ref="JK5:JN5"/>
    <mergeCell ref="JK4:JT4"/>
    <mergeCell ref="JO6:JP6"/>
    <mergeCell ref="JM6:JN6"/>
    <mergeCell ref="KL5:KL6"/>
    <mergeCell ref="KJ6:KK6"/>
    <mergeCell ref="JZ6:KA6"/>
    <mergeCell ref="KF5:KK5"/>
    <mergeCell ref="KF6:KG6"/>
    <mergeCell ref="KD6:KE6"/>
    <mergeCell ref="JX6:JY6"/>
    <mergeCell ref="JV5:JY5"/>
    <mergeCell ref="JZ5:KE5"/>
    <mergeCell ref="KB6:KC6"/>
    <mergeCell ref="KH6:KI6"/>
    <mergeCell ref="JI6:JJ6"/>
    <mergeCell ref="JG6:JH6"/>
    <mergeCell ref="JK6:JL6"/>
    <mergeCell ref="JE5:JJ5"/>
    <mergeCell ref="JE6:JF6"/>
    <mergeCell ref="JC6:JD6"/>
    <mergeCell ref="IK3:JU3"/>
    <mergeCell ref="IK4:IX4"/>
    <mergeCell ref="IY4:JJ4"/>
    <mergeCell ref="IU6:IV6"/>
    <mergeCell ref="JQ6:JR6"/>
    <mergeCell ref="IJ3:IJ6"/>
    <mergeCell ref="JA6:JB6"/>
    <mergeCell ref="IY5:JD5"/>
    <mergeCell ref="IY6:IZ6"/>
    <mergeCell ref="IW6:IX6"/>
    <mergeCell ref="IU5:IX5"/>
    <mergeCell ref="IS6:IT6"/>
    <mergeCell ref="IQ6:IR6"/>
    <mergeCell ref="IO5:IT5"/>
    <mergeCell ref="IK5:IN5"/>
    <mergeCell ref="IO6:IP6"/>
    <mergeCell ref="IM6:IN6"/>
    <mergeCell ref="IK6:IL6"/>
    <mergeCell ref="HH6:HI6"/>
    <mergeCell ref="HB6:HC6"/>
    <mergeCell ref="HW6:HX6"/>
    <mergeCell ref="II5:II6"/>
    <mergeCell ref="IC5:IH5"/>
    <mergeCell ref="IG6:IH6"/>
    <mergeCell ref="IA6:IB6"/>
    <mergeCell ref="IC6:ID6"/>
    <mergeCell ref="IE6:IF6"/>
    <mergeCell ref="HY6:HZ6"/>
    <mergeCell ref="GZ6:HA6"/>
    <mergeCell ref="GQ6:GR6"/>
    <mergeCell ref="GS6:GT6"/>
    <mergeCell ref="GU6:GV6"/>
    <mergeCell ref="GQ4:GV4"/>
    <mergeCell ref="GW4:GW6"/>
    <mergeCell ref="GX6:GY6"/>
    <mergeCell ref="GQ5:GV5"/>
    <mergeCell ref="HW5:IB5"/>
    <mergeCell ref="HQ3:II4"/>
    <mergeCell ref="HQ5:HV5"/>
    <mergeCell ref="GX3:HP4"/>
    <mergeCell ref="GX5:HC5"/>
    <mergeCell ref="HU6:HV6"/>
    <mergeCell ref="HP5:HP6"/>
    <mergeCell ref="HS6:HT6"/>
    <mergeCell ref="HQ6:HR6"/>
    <mergeCell ref="HN6:HO6"/>
    <mergeCell ref="HD5:HI5"/>
    <mergeCell ref="HJ5:HO5"/>
    <mergeCell ref="HD6:HE6"/>
    <mergeCell ref="HL6:HM6"/>
    <mergeCell ref="HJ6:HK6"/>
    <mergeCell ref="HF6:HG6"/>
    <mergeCell ref="GP4:GP6"/>
    <mergeCell ref="FD6:FE6"/>
    <mergeCell ref="EC6:ED6"/>
    <mergeCell ref="EF6:EG6"/>
    <mergeCell ref="DK6:DL6"/>
    <mergeCell ref="DE6:DF6"/>
    <mergeCell ref="DG6:DH6"/>
    <mergeCell ref="DI6:DJ6"/>
    <mergeCell ref="DO6:DP6"/>
    <mergeCell ref="DS6:DT6"/>
    <mergeCell ref="DQ6:DR6"/>
    <mergeCell ref="DU6:DV6"/>
    <mergeCell ref="DW6:DX6"/>
    <mergeCell ref="DM6:DN6"/>
    <mergeCell ref="GO4:GO6"/>
    <mergeCell ref="FQ5:FV5"/>
    <mergeCell ref="FW5:GB5"/>
    <mergeCell ref="FK4:GN4"/>
    <mergeCell ref="FK5:FP5"/>
    <mergeCell ref="EX5:FI5"/>
    <mergeCell ref="FJ4:FJ6"/>
    <mergeCell ref="GC5:GN5"/>
    <mergeCell ref="FK6:FL6"/>
    <mergeCell ref="FY6:FZ6"/>
    <mergeCell ref="FM6:FN6"/>
    <mergeCell ref="FO6:FP6"/>
    <mergeCell ref="FQ6:FR6"/>
    <mergeCell ref="FS6:FT6"/>
    <mergeCell ref="FU6:FV6"/>
    <mergeCell ref="FW6:FX6"/>
    <mergeCell ref="GE6:GF6"/>
    <mergeCell ref="GM6:GN6"/>
    <mergeCell ref="GG6:GH6"/>
    <mergeCell ref="GA6:GB6"/>
    <mergeCell ref="GC6:GD6"/>
    <mergeCell ref="GK6:GL6"/>
    <mergeCell ref="GI6:GJ6"/>
    <mergeCell ref="FH6:FI6"/>
    <mergeCell ref="EN6:EO6"/>
    <mergeCell ref="ER6:ES6"/>
    <mergeCell ref="FF6:FG6"/>
    <mergeCell ref="EH6:EI6"/>
    <mergeCell ref="FB6:FC6"/>
    <mergeCell ref="DY6:DZ6"/>
    <mergeCell ref="EE4:EE6"/>
    <mergeCell ref="EL5:EQ5"/>
    <mergeCell ref="ER5:EW5"/>
    <mergeCell ref="EF5:EK5"/>
    <mergeCell ref="EF4:FI4"/>
    <mergeCell ref="EX6:EY6"/>
    <mergeCell ref="EZ6:FA6"/>
    <mergeCell ref="EV6:EW6"/>
    <mergeCell ref="ET6:EU6"/>
    <mergeCell ref="EL6:EM6"/>
    <mergeCell ref="EP6:EQ6"/>
    <mergeCell ref="EJ6:EK6"/>
    <mergeCell ref="EA6:EB6"/>
    <mergeCell ref="CZ4:CZ6"/>
    <mergeCell ref="DA5:DF5"/>
    <mergeCell ref="DC6:DD6"/>
    <mergeCell ref="DA6:DB6"/>
    <mergeCell ref="DG5:DL5"/>
    <mergeCell ref="DA4:ED4"/>
    <mergeCell ref="CX6:CY6"/>
    <mergeCell ref="DS5:ED5"/>
    <mergeCell ref="DM5:DR5"/>
    <mergeCell ref="BJ6:BK6"/>
    <mergeCell ref="BD6:BE6"/>
    <mergeCell ref="AZ4:CY4"/>
    <mergeCell ref="BF5:BK5"/>
    <mergeCell ref="BR5:CG5"/>
    <mergeCell ref="CH5:CY5"/>
    <mergeCell ref="BB6:BC6"/>
    <mergeCell ref="AY4:AY6"/>
    <mergeCell ref="AZ6:BA6"/>
    <mergeCell ref="AZ5:BE5"/>
    <mergeCell ref="CP6:CQ6"/>
    <mergeCell ref="CR6:CS6"/>
    <mergeCell ref="CV6:CW6"/>
    <mergeCell ref="CT6:CU6"/>
    <mergeCell ref="CN6:CO6"/>
    <mergeCell ref="CJ6:CK6"/>
    <mergeCell ref="CL6:CM6"/>
    <mergeCell ref="CF6:CG6"/>
    <mergeCell ref="CB6:CC6"/>
    <mergeCell ref="BZ6:CA6"/>
    <mergeCell ref="CD6:CE6"/>
    <mergeCell ref="CH6:CI6"/>
    <mergeCell ref="BX6:BY6"/>
    <mergeCell ref="BF6:BG6"/>
    <mergeCell ref="AW6:AX6"/>
    <mergeCell ref="AS5:AX5"/>
    <mergeCell ref="AG4:AX4"/>
    <mergeCell ref="AM5:AR5"/>
    <mergeCell ref="AG5:AL5"/>
    <mergeCell ref="AE6:AF6"/>
    <mergeCell ref="Y6:Z6"/>
    <mergeCell ref="U4:AF4"/>
    <mergeCell ref="AC5:AF5"/>
    <mergeCell ref="AA6:AB6"/>
    <mergeCell ref="Y5:AB5"/>
    <mergeCell ref="U5:X5"/>
    <mergeCell ref="U6:V6"/>
    <mergeCell ref="AC6:AD6"/>
    <mergeCell ref="W6:X6"/>
    <mergeCell ref="AG6:AH6"/>
    <mergeCell ref="AS6:AT6"/>
    <mergeCell ref="AU6:AV6"/>
    <mergeCell ref="AQ6:AR6"/>
    <mergeCell ref="AI6:AJ6"/>
    <mergeCell ref="AO6:AP6"/>
    <mergeCell ref="AK6:AL6"/>
    <mergeCell ref="AM6:AN6"/>
    <mergeCell ref="C1:K1"/>
    <mergeCell ref="B3:B6"/>
    <mergeCell ref="E6:F6"/>
    <mergeCell ref="C6:D6"/>
    <mergeCell ref="I6:J6"/>
    <mergeCell ref="I5:N5"/>
    <mergeCell ref="K6:L6"/>
    <mergeCell ref="M6:N6"/>
    <mergeCell ref="G6:H6"/>
    <mergeCell ref="C5:H5"/>
    <mergeCell ref="C4:T4"/>
    <mergeCell ref="O6:P6"/>
    <mergeCell ref="O5:T5"/>
    <mergeCell ref="Q6:R6"/>
    <mergeCell ref="S6:T6"/>
    <mergeCell ref="C3:GW3"/>
    <mergeCell ref="BV6:BW6"/>
    <mergeCell ref="BT6:BU6"/>
    <mergeCell ref="BP6:BQ6"/>
    <mergeCell ref="BR6:BS6"/>
    <mergeCell ref="BN6:BO6"/>
    <mergeCell ref="BL5:BQ5"/>
    <mergeCell ref="BL6:BM6"/>
    <mergeCell ref="BH6:BI6"/>
  </mergeCells>
  <conditionalFormatting sqref="IJ7:IJ8 FT7 FV7 FZ7 GF7 GB7 GJ7 GH7 GD7 FX7 FR7 FK7:FP7 EO7 EQ7 EU7 FA7 EW7 FE7 FC7 EY7 ES7 EM7 EF7:EK7 IK7 JT7 JD7:JP7 IO7:JB7 LD3:LD6 JW7:JX7 DJ7 DL7 DP7 DV7 DR7 DZ7 DX7 DT7 DN7 DH7 DA7:DF7 B3:B11 KD7:KG7 KJ7:KT7 KW7:ME7">
    <cfRule type="expression" dxfId="143" priority="84">
      <formula>Locked()</formula>
    </cfRule>
    <cfRule type="expression" dxfId="142" priority="85">
      <formula>LockedByCondition()</formula>
    </cfRule>
    <cfRule type="expression" dxfId="141" priority="86">
      <formula>HasError()</formula>
    </cfRule>
  </conditionalFormatting>
  <conditionalFormatting sqref="GX3:II8 GP3:GP5 GO4:GO6 GK7:GP7 FS7 FU7 FY7 GE7 GA7 GG7 GC7 FW7 FQ7 GI7 GC6:GN6 GC5:GJ5 FJ4:GB6 FF7:FJ7 EN7 EP7 ET7 EZ7 EV7 FB7 EX7 ER7 EL7 FD7 EX6:FI6 EX5:FE5 EF4:EW6 EF8:GP8 GQ4:GW8 JC7 JS7 JU7:JU8 IJ3:LC3 IL7:IN7 IK8:JP8 JV7 JV8:JX8 EF9:JP10 B2 EA7:ED7 DI7 DK7 DO7 DU7 DQ7 DW7 DS7 DM7 CX5:CY5 DG7 DY7 AY4:AY11 EE4:EE10 AZ4:CE4 DS6:ED6 CH5:CO5 DS5:DZ5 BR5:BY5 BR6:CY6 AK8:AL8 G8:H8 AZ5:BQ6 AQ8:AX8 DA8:ED10 C4:AX7 CI4:CY4 C8:D8 M8:AH8 C9:AX11 AZ7:CZ10 MF7 JS9:KA10 JS8:JT8 IJ6:JP6 JS6:KA6 KD6:KG6 KD8:KG10 KJ8:KT10 KJ6:KT6 IJ5:KS5 L1:M2 F1:K1 IJ4:KM4 KW4:LC6 CZ4:DR6 C3:EL3 AZ11:EE11 LE3:ME6 KW8:ME10">
    <cfRule type="expression" dxfId="140" priority="87">
      <formula>LockedByCondition()</formula>
    </cfRule>
    <cfRule type="expression" dxfId="139" priority="88">
      <formula>HasError()</formula>
    </cfRule>
  </conditionalFormatting>
  <conditionalFormatting sqref="AI8:AJ8 E8:F8 AM8:AP8 I8:L8 EF11:KA11 KD11:KG11 KJ11:KT11 KW11:ME11">
    <cfRule type="expression" dxfId="138" priority="90">
      <formula>LockedByCondition()</formula>
    </cfRule>
    <cfRule type="expression" dxfId="137" priority="92">
      <formula>HasError()</formula>
    </cfRule>
    <cfRule type="expression" dxfId="136" priority="93">
      <formula>Locked()</formula>
    </cfRule>
  </conditionalFormatting>
  <conditionalFormatting sqref="IC5:ID6 HW5:HX6 HQ5:HR6 HJ5:HK6 HD5:HE6 GX5:GY6 AS5:AT6 O5:P6 AM5:AN6 I5:J6 AG4:AH6 AG8:AH8 AH9:AH10 BA9:BA10 C3:D11 D11:EE11">
    <cfRule type="expression" dxfId="135" priority="184">
      <formula>Locked()</formula>
    </cfRule>
  </conditionalFormatting>
  <conditionalFormatting sqref="MF11">
    <cfRule type="expression" dxfId="134" priority="1135">
      <formula>Locked()</formula>
    </cfRule>
    <cfRule type="expression" dxfId="133" priority="1136">
      <formula>HasError()</formula>
    </cfRule>
    <cfRule type="expression" dxfId="132" priority="1137">
      <formula>LockedByCondition()</formula>
    </cfRule>
  </conditionalFormatting>
  <conditionalFormatting sqref="MF8:MF10 MF3:MF6">
    <cfRule type="expression" dxfId="131" priority="1138">
      <formula>HasError()</formula>
    </cfRule>
    <cfRule type="expression" dxfId="130" priority="1139">
      <formula>LockedByCondition()</formula>
    </cfRule>
  </conditionalFormatting>
  <conditionalFormatting sqref="C1">
    <cfRule type="expression" dxfId="129" priority="1558">
      <formula>LockedByCondition()</formula>
    </cfRule>
    <cfRule type="expression" dxfId="128" priority="1559">
      <formula>HasError()</formula>
    </cfRule>
  </conditionalFormatting>
  <conditionalFormatting sqref="JQ7:JR7">
    <cfRule type="expression" dxfId="127" priority="77">
      <formula>Locked()</formula>
    </cfRule>
    <cfRule type="expression" dxfId="126" priority="78">
      <formula>LockedByCondition()</formula>
    </cfRule>
    <cfRule type="expression" dxfId="125" priority="79">
      <formula>HasError()</formula>
    </cfRule>
  </conditionalFormatting>
  <conditionalFormatting sqref="JQ8:JR10 JQ6:JR6">
    <cfRule type="expression" dxfId="124" priority="80">
      <formula>LockedByCondition()</formula>
    </cfRule>
    <cfRule type="expression" dxfId="123" priority="81">
      <formula>HasError()</formula>
    </cfRule>
  </conditionalFormatting>
  <conditionalFormatting sqref="KC11">
    <cfRule type="expression" dxfId="122" priority="74">
      <formula>LockedByCondition()</formula>
    </cfRule>
    <cfRule type="expression" dxfId="121" priority="75">
      <formula>HasError()</formula>
    </cfRule>
    <cfRule type="expression" dxfId="120" priority="76">
      <formula>Locked()</formula>
    </cfRule>
  </conditionalFormatting>
  <conditionalFormatting sqref="KB8:KC10 KB6:KC6">
    <cfRule type="expression" dxfId="119" priority="72">
      <formula>LockedByCondition()</formula>
    </cfRule>
    <cfRule type="expression" dxfId="118" priority="73">
      <formula>HasError()</formula>
    </cfRule>
  </conditionalFormatting>
  <conditionalFormatting sqref="KI11">
    <cfRule type="expression" dxfId="117" priority="66">
      <formula>LockedByCondition()</formula>
    </cfRule>
    <cfRule type="expression" dxfId="116" priority="67">
      <formula>HasError()</formula>
    </cfRule>
    <cfRule type="expression" dxfId="115" priority="68">
      <formula>Locked()</formula>
    </cfRule>
  </conditionalFormatting>
  <conditionalFormatting sqref="KH8:KI10 KH6:KI6">
    <cfRule type="expression" dxfId="114" priority="64">
      <formula>LockedByCondition()</formula>
    </cfRule>
    <cfRule type="expression" dxfId="113" priority="65">
      <formula>HasError()</formula>
    </cfRule>
  </conditionalFormatting>
  <conditionalFormatting sqref="KB11">
    <cfRule type="expression" dxfId="112" priority="58">
      <formula>LockedByCondition()</formula>
    </cfRule>
    <cfRule type="expression" dxfId="111" priority="59">
      <formula>HasError()</formula>
    </cfRule>
    <cfRule type="expression" dxfId="110" priority="60">
      <formula>Locked()</formula>
    </cfRule>
  </conditionalFormatting>
  <conditionalFormatting sqref="KH11">
    <cfRule type="expression" dxfId="109" priority="55">
      <formula>LockedByCondition()</formula>
    </cfRule>
    <cfRule type="expression" dxfId="108" priority="56">
      <formula>HasError()</formula>
    </cfRule>
    <cfRule type="expression" dxfId="107" priority="57">
      <formula>Locked()</formula>
    </cfRule>
  </conditionalFormatting>
  <conditionalFormatting sqref="JY7">
    <cfRule type="expression" dxfId="106" priority="50">
      <formula>Locked()</formula>
    </cfRule>
    <cfRule type="expression" dxfId="105" priority="51">
      <formula>LockedByCondition()</formula>
    </cfRule>
    <cfRule type="expression" dxfId="104" priority="52">
      <formula>HasError()</formula>
    </cfRule>
  </conditionalFormatting>
  <conditionalFormatting sqref="JY8">
    <cfRule type="expression" dxfId="103" priority="53">
      <formula>LockedByCondition()</formula>
    </cfRule>
    <cfRule type="expression" dxfId="102" priority="54">
      <formula>HasError()</formula>
    </cfRule>
  </conditionalFormatting>
  <conditionalFormatting sqref="JZ7:KA7">
    <cfRule type="expression" dxfId="101" priority="45">
      <formula>Locked()</formula>
    </cfRule>
    <cfRule type="expression" dxfId="100" priority="46">
      <formula>LockedByCondition()</formula>
    </cfRule>
    <cfRule type="expression" dxfId="99" priority="47">
      <formula>HasError()</formula>
    </cfRule>
  </conditionalFormatting>
  <conditionalFormatting sqref="JZ8:KA8">
    <cfRule type="expression" dxfId="98" priority="48">
      <formula>LockedByCondition()</formula>
    </cfRule>
    <cfRule type="expression" dxfId="97" priority="49">
      <formula>HasError()</formula>
    </cfRule>
  </conditionalFormatting>
  <conditionalFormatting sqref="KB7:KC7">
    <cfRule type="expression" dxfId="96" priority="42">
      <formula>Locked()</formula>
    </cfRule>
    <cfRule type="expression" dxfId="95" priority="43">
      <formula>LockedByCondition()</formula>
    </cfRule>
    <cfRule type="expression" dxfId="94" priority="44">
      <formula>HasError()</formula>
    </cfRule>
  </conditionalFormatting>
  <conditionalFormatting sqref="KH7">
    <cfRule type="expression" dxfId="93" priority="39">
      <formula>Locked()</formula>
    </cfRule>
    <cfRule type="expression" dxfId="92" priority="40">
      <formula>LockedByCondition()</formula>
    </cfRule>
    <cfRule type="expression" dxfId="91" priority="41">
      <formula>HasError()</formula>
    </cfRule>
  </conditionalFormatting>
  <conditionalFormatting sqref="KI7">
    <cfRule type="expression" dxfId="90" priority="36">
      <formula>Locked()</formula>
    </cfRule>
    <cfRule type="expression" dxfId="89" priority="37">
      <formula>LockedByCondition()</formula>
    </cfRule>
    <cfRule type="expression" dxfId="88" priority="38">
      <formula>HasError()</formula>
    </cfRule>
  </conditionalFormatting>
  <conditionalFormatting sqref="KU7:KV7">
    <cfRule type="expression" dxfId="87" priority="28">
      <formula>Locked()</formula>
    </cfRule>
    <cfRule type="expression" dxfId="86" priority="29">
      <formula>LockedByCondition()</formula>
    </cfRule>
    <cfRule type="expression" dxfId="85" priority="30">
      <formula>HasError()</formula>
    </cfRule>
  </conditionalFormatting>
  <conditionalFormatting sqref="KU8:KV10 KU6:KV6">
    <cfRule type="expression" dxfId="84" priority="31">
      <formula>LockedByCondition()</formula>
    </cfRule>
    <cfRule type="expression" dxfId="83" priority="32">
      <formula>HasError()</formula>
    </cfRule>
  </conditionalFormatting>
  <conditionalFormatting sqref="KU11:KV11">
    <cfRule type="expression" dxfId="82" priority="25">
      <formula>LockedByCondition()</formula>
    </cfRule>
    <cfRule type="expression" dxfId="81" priority="26">
      <formula>HasError()</formula>
    </cfRule>
    <cfRule type="expression" dxfId="80" priority="27">
      <formula>Locked()</formula>
    </cfRule>
  </conditionalFormatting>
  <dataValidations count="1">
    <dataValidation allowBlank="1" showInputMessage="1" showErrorMessage="1" sqref="W6 II5 HP5 FJ4 GO4:GP4 GA6:GA7 FW5:FW7 FU6:FU7 FK4:FK6 FO6 FQ5:FQ7 GK7:IN7 GI7 GG7 GE7 GC7 FY7 FS7 EV6:EV7 ER5:ER7 EP6:EP7 EF4:EF6 EJ6 EL5:EL7 FF7:FJ7 FD7 FB7 EZ7 EX7 ET7 EN7 GW4 GU6 GS6 GQ6 JS6:JS7 JE5:JE6 IW6 IU5:IU6 IM6 IQ6 IK4:IK6 IO5:IO6 JT8:JU8 JN8 JO5:JO6 JM6 JJ8 JK4:JK6 JI6 JG6 JD8 IY4:IY6 IS6 JC6:JC7 JA6 KD7 JU7:JV7 JV3 JZ5 JV5 KF5 LA5 KY5 KW5:KW6 KM3:KM6 KS5:KS6 KQ5 KO5 LL5 BK9:FJ10 LH6 LF6 LM3 LP8:LQ8 LN8 LO6 LQ5 LM5:LM6 C9:AB10 KU6 LW8 LU8 LS8 LR5:LR6 LT6 LV6 MA8 LY8 MD5 LZ6 LX5:LX6 MB6 MC8:MF8 EE4 DQ6:DQ7 DM5:DM7 DK6:DK7 DA4:DA6 DE6 DG5:DG7 BP6 BL5:BL6 BJ6 AZ5:AZ6 BD6 BF5:BF6 AY4:AZ4 AG4 AC5:AC6 AE6 Y5:Y6 AA6 U4:U6 B7:B11 EA7:EE7 DY7 DW7 DU7 DS7 DO7 DI7 C7:CZ7 C3:C4 BI9:BI11 AZ9:BI10 AD9:AX10 JQ6 KB6 KH6 JZ7 LR10:MF11 C11:FJ11 LJ6:LK6 FK9:LK11 LL11:LQ11 LL9:LL10"/>
  </dataValidations>
  <pageMargins left="0.70866141732283472" right="0.70866141732283472" top="0.74803149606299213" bottom="0.74803149606299213" header="0.31496062992125984" footer="0.31496062992125984"/>
  <pageSetup paperSize="9" scale="42" orientation="landscape" r:id="rId1"/>
  <headerFooter>
    <oddFooter>&amp;C&amp;P</oddFooter>
  </headerFooter>
  <colBreaks count="2" manualBreakCount="2">
    <brk id="323" min="1" max="40" man="1"/>
    <brk id="344" min="1" max="40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5" tint="0.79998168889431442"/>
  </sheetPr>
  <dimension ref="A1:BX44"/>
  <sheetViews>
    <sheetView view="pageBreakPreview" topLeftCell="B1" zoomScale="79" zoomScaleSheetLayoutView="79" workbookViewId="0">
      <selection activeCell="B1" sqref="B1"/>
    </sheetView>
  </sheetViews>
  <sheetFormatPr defaultRowHeight="15"/>
  <cols>
    <col min="1" max="1" width="9.140625" style="1" hidden="1"/>
    <col min="2" max="2" width="44.28515625" style="1" customWidth="1"/>
    <col min="3" max="4" width="9.140625" style="1" hidden="1"/>
    <col min="5" max="5" width="8.7109375" style="1" customWidth="1"/>
    <col min="6" max="6" width="13.85546875" style="1" customWidth="1"/>
    <col min="7" max="7" width="9.5703125" style="1" customWidth="1"/>
    <col min="8" max="8" width="15.42578125" style="1" customWidth="1"/>
    <col min="9" max="9" width="9.42578125" style="1" customWidth="1"/>
    <col min="10" max="10" width="15.42578125" style="1" customWidth="1"/>
    <col min="11" max="11" width="9.42578125" style="1" customWidth="1"/>
    <col min="12" max="12" width="15.42578125" style="1" customWidth="1"/>
    <col min="13" max="13" width="8.28515625" style="1" customWidth="1"/>
    <col min="14" max="14" width="15.42578125" style="1" customWidth="1"/>
    <col min="15" max="15" width="7.28515625" style="1" customWidth="1"/>
    <col min="16" max="16" width="12.5703125" style="1" customWidth="1"/>
    <col min="17" max="17" width="13.5703125" style="1" customWidth="1"/>
    <col min="18" max="18" width="8.140625" style="1" customWidth="1"/>
    <col min="19" max="19" width="13.28515625" style="1" customWidth="1"/>
    <col min="20" max="20" width="6.85546875" style="1" customWidth="1"/>
    <col min="21" max="21" width="13.42578125" style="1" customWidth="1"/>
    <col min="22" max="22" width="7.42578125" style="1" customWidth="1"/>
    <col min="23" max="23" width="15.42578125" style="1" customWidth="1"/>
    <col min="24" max="24" width="7.7109375" style="1" customWidth="1"/>
    <col min="25" max="25" width="13.7109375" style="1" customWidth="1"/>
    <col min="26" max="26" width="15.42578125" style="1" customWidth="1"/>
    <col min="27" max="27" width="6.85546875" style="1" customWidth="1"/>
    <col min="28" max="28" width="15.42578125" style="1" customWidth="1"/>
    <col min="29" max="29" width="7.28515625" style="1" customWidth="1"/>
    <col min="30" max="30" width="13.5703125" style="1" customWidth="1"/>
    <col min="31" max="31" width="7.7109375" style="1" customWidth="1"/>
    <col min="32" max="32" width="15.42578125" style="1" customWidth="1"/>
    <col min="33" max="33" width="13.5703125" style="1" customWidth="1"/>
    <col min="34" max="34" width="7" style="1" customWidth="1"/>
    <col min="35" max="35" width="15.42578125" style="1" customWidth="1"/>
    <col min="36" max="36" width="7.140625" style="1" customWidth="1"/>
    <col min="37" max="37" width="15.42578125" style="1" customWidth="1"/>
    <col min="38" max="38" width="9.28515625" style="1" customWidth="1"/>
    <col min="39" max="39" width="15.42578125" style="1" customWidth="1"/>
    <col min="40" max="40" width="9.28515625" style="1" customWidth="1"/>
    <col min="41" max="41" width="15.42578125" style="1" customWidth="1"/>
    <col min="42" max="42" width="8.85546875" style="1" customWidth="1"/>
    <col min="43" max="43" width="15.42578125" style="1" customWidth="1"/>
    <col min="44" max="44" width="7.5703125" style="1" customWidth="1"/>
    <col min="45" max="46" width="15.42578125" style="1" customWidth="1"/>
    <col min="47" max="47" width="9" style="1" customWidth="1"/>
    <col min="48" max="48" width="15.42578125" style="1" customWidth="1"/>
    <col min="49" max="49" width="9.140625" style="1" customWidth="1"/>
    <col min="50" max="50" width="11.140625" style="1" customWidth="1"/>
    <col min="51" max="51" width="8.140625" style="1" customWidth="1"/>
    <col min="52" max="52" width="12.5703125" style="1" customWidth="1"/>
    <col min="53" max="53" width="10.7109375" style="1" customWidth="1"/>
    <col min="54" max="54" width="15.42578125" style="1" customWidth="1"/>
    <col min="55" max="55" width="10.5703125" style="1" customWidth="1"/>
    <col min="56" max="56" width="15.42578125" style="1" customWidth="1"/>
    <col min="57" max="57" width="10" style="1" customWidth="1"/>
    <col min="58" max="58" width="17.85546875" style="1" customWidth="1"/>
    <col min="59" max="59" width="12.7109375" style="1" customWidth="1"/>
    <col min="60" max="60" width="18.85546875" style="1" hidden="1" customWidth="1"/>
    <col min="61" max="61" width="15.42578125" style="1" customWidth="1"/>
    <col min="62" max="62" width="11.28515625" style="1" customWidth="1"/>
    <col min="63" max="63" width="13" style="1" customWidth="1"/>
    <col min="64" max="64" width="12.140625" style="1" customWidth="1"/>
    <col min="65" max="65" width="14.140625" style="1" customWidth="1"/>
    <col min="66" max="66" width="8" style="1" customWidth="1"/>
    <col min="67" max="67" width="11.5703125" style="1" customWidth="1"/>
    <col min="68" max="69" width="11.7109375" style="1" customWidth="1"/>
    <col min="70" max="70" width="9.42578125" style="1" customWidth="1"/>
    <col min="71" max="71" width="12.5703125" style="1" customWidth="1"/>
    <col min="72" max="72" width="14" style="1" customWidth="1"/>
    <col min="73" max="73" width="18.5703125" style="1" hidden="1" customWidth="1"/>
    <col min="74" max="74" width="17.85546875" style="1" hidden="1" customWidth="1"/>
    <col min="75" max="75" width="15.7109375" style="1" customWidth="1"/>
    <col min="76" max="76" width="17.140625" customWidth="1"/>
  </cols>
  <sheetData>
    <row r="1" spans="1:76" ht="42" customHeight="1">
      <c r="A1" s="16"/>
      <c r="C1" s="16"/>
      <c r="D1" s="16"/>
      <c r="E1" s="283" t="s">
        <v>1013</v>
      </c>
      <c r="F1" s="284"/>
      <c r="G1" s="284"/>
      <c r="H1" s="284"/>
      <c r="I1" s="284"/>
      <c r="J1" s="284"/>
      <c r="K1" s="284"/>
      <c r="L1" s="284"/>
      <c r="M1" s="284"/>
      <c r="N1" s="284"/>
      <c r="O1" s="284"/>
    </row>
    <row r="2" spans="1:76">
      <c r="A2" s="2"/>
      <c r="B2" s="2" t="s">
        <v>223</v>
      </c>
    </row>
    <row r="3" spans="1:76" s="39" customFormat="1">
      <c r="A3" s="188" t="s">
        <v>1</v>
      </c>
      <c r="B3" s="188"/>
      <c r="C3" s="188"/>
      <c r="E3" s="328" t="s">
        <v>224</v>
      </c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  <c r="Q3" s="329"/>
      <c r="R3" s="329"/>
      <c r="S3" s="329"/>
      <c r="T3" s="329"/>
      <c r="U3" s="329"/>
      <c r="V3" s="329"/>
      <c r="W3" s="329"/>
      <c r="X3" s="329"/>
      <c r="Y3" s="329"/>
      <c r="Z3" s="329"/>
      <c r="AA3" s="329"/>
      <c r="AB3" s="329"/>
      <c r="AC3" s="329"/>
      <c r="AD3" s="329"/>
      <c r="AE3" s="329"/>
      <c r="AF3" s="329"/>
      <c r="AG3" s="330"/>
      <c r="AH3" s="318" t="s">
        <v>225</v>
      </c>
      <c r="AI3" s="319"/>
      <c r="AJ3" s="319"/>
      <c r="AK3" s="319"/>
      <c r="AL3" s="319"/>
      <c r="AM3" s="319"/>
      <c r="AN3" s="319"/>
      <c r="AO3" s="319"/>
      <c r="AP3" s="319"/>
      <c r="AQ3" s="319"/>
      <c r="AR3" s="319"/>
      <c r="AS3" s="319"/>
      <c r="AT3" s="320"/>
      <c r="AU3" s="321" t="s">
        <v>226</v>
      </c>
      <c r="AV3" s="322"/>
      <c r="AW3" s="322"/>
      <c r="AX3" s="322"/>
      <c r="AY3" s="322"/>
      <c r="AZ3" s="322"/>
      <c r="BA3" s="322"/>
      <c r="BB3" s="322"/>
      <c r="BC3" s="322"/>
      <c r="BD3" s="322"/>
      <c r="BE3" s="322"/>
      <c r="BF3" s="322"/>
      <c r="BG3" s="323"/>
      <c r="BH3" s="334" t="s">
        <v>227</v>
      </c>
      <c r="BI3" s="335" t="s">
        <v>228</v>
      </c>
      <c r="BJ3" s="268" t="s">
        <v>229</v>
      </c>
      <c r="BK3" s="268"/>
      <c r="BL3" s="268" t="s">
        <v>230</v>
      </c>
      <c r="BM3" s="268"/>
      <c r="BN3" s="343" t="s">
        <v>231</v>
      </c>
      <c r="BO3" s="343"/>
      <c r="BP3" s="343"/>
      <c r="BQ3" s="343"/>
      <c r="BR3" s="343"/>
      <c r="BS3" s="343"/>
      <c r="BT3" s="343"/>
      <c r="BU3" s="268" t="str">
        <f>CONCATENATE("Всего расходы на ","2020"," год,  рублей - 2 часть субвенции")</f>
        <v>Всего расходы на 2020 год,  рублей - 2 часть субвенции</v>
      </c>
      <c r="BV3" s="342" t="s">
        <v>232</v>
      </c>
      <c r="BW3" s="339" t="str">
        <f>CONCATENATE("Всего расходы на ","2024"," год, рублей - 2 часть субвенции")</f>
        <v>Всего расходы на 2024 год, рублей - 2 часть субвенции</v>
      </c>
    </row>
    <row r="4" spans="1:76" s="39" customFormat="1">
      <c r="A4" s="188"/>
      <c r="B4" s="188"/>
      <c r="C4" s="188"/>
      <c r="E4" s="316" t="s">
        <v>233</v>
      </c>
      <c r="F4" s="316"/>
      <c r="G4" s="316"/>
      <c r="H4" s="316"/>
      <c r="I4" s="316"/>
      <c r="J4" s="316"/>
      <c r="K4" s="316"/>
      <c r="L4" s="316"/>
      <c r="M4" s="316"/>
      <c r="N4" s="316"/>
      <c r="O4" s="316"/>
      <c r="P4" s="316"/>
      <c r="Q4" s="290" t="s">
        <v>44</v>
      </c>
      <c r="R4" s="299" t="s">
        <v>234</v>
      </c>
      <c r="S4" s="300"/>
      <c r="T4" s="300"/>
      <c r="U4" s="300"/>
      <c r="V4" s="300"/>
      <c r="W4" s="300"/>
      <c r="X4" s="300"/>
      <c r="Y4" s="301"/>
      <c r="Z4" s="308" t="s">
        <v>44</v>
      </c>
      <c r="AA4" s="313" t="s">
        <v>235</v>
      </c>
      <c r="AB4" s="327"/>
      <c r="AC4" s="327"/>
      <c r="AD4" s="327"/>
      <c r="AE4" s="327"/>
      <c r="AF4" s="314"/>
      <c r="AG4" s="306" t="s">
        <v>44</v>
      </c>
      <c r="AH4" s="319"/>
      <c r="AI4" s="319"/>
      <c r="AJ4" s="319"/>
      <c r="AK4" s="319"/>
      <c r="AL4" s="319"/>
      <c r="AM4" s="319"/>
      <c r="AN4" s="319"/>
      <c r="AO4" s="319"/>
      <c r="AP4" s="319"/>
      <c r="AQ4" s="319"/>
      <c r="AR4" s="319"/>
      <c r="AS4" s="319"/>
      <c r="AT4" s="320"/>
      <c r="AU4" s="324"/>
      <c r="AV4" s="325"/>
      <c r="AW4" s="325"/>
      <c r="AX4" s="325"/>
      <c r="AY4" s="325"/>
      <c r="AZ4" s="325"/>
      <c r="BA4" s="325"/>
      <c r="BB4" s="325"/>
      <c r="BC4" s="325"/>
      <c r="BD4" s="325"/>
      <c r="BE4" s="325"/>
      <c r="BF4" s="325"/>
      <c r="BG4" s="326"/>
      <c r="BH4" s="334"/>
      <c r="BI4" s="335"/>
      <c r="BJ4" s="268"/>
      <c r="BK4" s="268"/>
      <c r="BL4" s="268"/>
      <c r="BM4" s="268"/>
      <c r="BN4" s="343"/>
      <c r="BO4" s="343"/>
      <c r="BP4" s="343"/>
      <c r="BQ4" s="343"/>
      <c r="BR4" s="343"/>
      <c r="BS4" s="343"/>
      <c r="BT4" s="343"/>
      <c r="BU4" s="268"/>
      <c r="BV4" s="342"/>
      <c r="BW4" s="340"/>
    </row>
    <row r="5" spans="1:76" s="39" customFormat="1" ht="15" customHeight="1">
      <c r="A5" s="188"/>
      <c r="B5" s="188"/>
      <c r="C5" s="188"/>
      <c r="E5" s="294" t="s">
        <v>31</v>
      </c>
      <c r="F5" s="295"/>
      <c r="G5" s="295"/>
      <c r="H5" s="296"/>
      <c r="I5" s="294" t="s">
        <v>32</v>
      </c>
      <c r="J5" s="295"/>
      <c r="K5" s="295"/>
      <c r="L5" s="296"/>
      <c r="M5" s="294" t="s">
        <v>33</v>
      </c>
      <c r="N5" s="295"/>
      <c r="O5" s="295"/>
      <c r="P5" s="296"/>
      <c r="Q5" s="291"/>
      <c r="R5" s="304" t="s">
        <v>31</v>
      </c>
      <c r="S5" s="304"/>
      <c r="T5" s="304" t="s">
        <v>32</v>
      </c>
      <c r="U5" s="304"/>
      <c r="V5" s="297" t="s">
        <v>33</v>
      </c>
      <c r="W5" s="298"/>
      <c r="X5" s="298"/>
      <c r="Y5" s="298"/>
      <c r="Z5" s="309"/>
      <c r="AA5" s="311" t="s">
        <v>31</v>
      </c>
      <c r="AB5" s="312"/>
      <c r="AC5" s="311" t="s">
        <v>32</v>
      </c>
      <c r="AD5" s="312"/>
      <c r="AE5" s="311" t="s">
        <v>33</v>
      </c>
      <c r="AF5" s="312"/>
      <c r="AG5" s="306"/>
      <c r="AH5" s="305" t="s">
        <v>31</v>
      </c>
      <c r="AI5" s="305"/>
      <c r="AJ5" s="305"/>
      <c r="AK5" s="305"/>
      <c r="AL5" s="305" t="s">
        <v>32</v>
      </c>
      <c r="AM5" s="305"/>
      <c r="AN5" s="305"/>
      <c r="AO5" s="305"/>
      <c r="AP5" s="305" t="s">
        <v>33</v>
      </c>
      <c r="AQ5" s="305"/>
      <c r="AR5" s="305"/>
      <c r="AS5" s="305"/>
      <c r="AT5" s="331" t="s">
        <v>44</v>
      </c>
      <c r="AU5" s="332" t="s">
        <v>39</v>
      </c>
      <c r="AV5" s="332"/>
      <c r="AW5" s="332"/>
      <c r="AX5" s="332"/>
      <c r="AY5" s="332"/>
      <c r="AZ5" s="333"/>
      <c r="BA5" s="317" t="s">
        <v>236</v>
      </c>
      <c r="BB5" s="317"/>
      <c r="BC5" s="317"/>
      <c r="BD5" s="317"/>
      <c r="BE5" s="317"/>
      <c r="BF5" s="317"/>
      <c r="BG5" s="336" t="s">
        <v>44</v>
      </c>
      <c r="BH5" s="334"/>
      <c r="BI5" s="335"/>
      <c r="BJ5" s="268"/>
      <c r="BK5" s="268"/>
      <c r="BL5" s="268"/>
      <c r="BM5" s="268"/>
      <c r="BN5" s="343"/>
      <c r="BO5" s="343"/>
      <c r="BP5" s="343"/>
      <c r="BQ5" s="343"/>
      <c r="BR5" s="343"/>
      <c r="BS5" s="343"/>
      <c r="BT5" s="343"/>
      <c r="BU5" s="268"/>
      <c r="BV5" s="342"/>
      <c r="BW5" s="340"/>
    </row>
    <row r="6" spans="1:76" s="39" customFormat="1">
      <c r="A6" s="188"/>
      <c r="B6" s="188"/>
      <c r="C6" s="188"/>
      <c r="E6" s="288" t="s">
        <v>59</v>
      </c>
      <c r="F6" s="289"/>
      <c r="G6" s="288" t="s">
        <v>237</v>
      </c>
      <c r="H6" s="289"/>
      <c r="I6" s="288" t="s">
        <v>59</v>
      </c>
      <c r="J6" s="289"/>
      <c r="K6" s="288" t="s">
        <v>237</v>
      </c>
      <c r="L6" s="289"/>
      <c r="M6" s="288" t="s">
        <v>59</v>
      </c>
      <c r="N6" s="289"/>
      <c r="O6" s="288" t="s">
        <v>237</v>
      </c>
      <c r="P6" s="289"/>
      <c r="Q6" s="292"/>
      <c r="R6" s="303" t="s">
        <v>59</v>
      </c>
      <c r="S6" s="303"/>
      <c r="T6" s="303" t="s">
        <v>59</v>
      </c>
      <c r="U6" s="303"/>
      <c r="V6" s="302" t="s">
        <v>59</v>
      </c>
      <c r="W6" s="296"/>
      <c r="X6" s="294" t="s">
        <v>237</v>
      </c>
      <c r="Y6" s="296"/>
      <c r="Z6" s="310"/>
      <c r="AA6" s="313"/>
      <c r="AB6" s="314"/>
      <c r="AC6" s="313"/>
      <c r="AD6" s="314"/>
      <c r="AE6" s="313"/>
      <c r="AF6" s="314"/>
      <c r="AG6" s="307"/>
      <c r="AH6" s="305" t="s">
        <v>59</v>
      </c>
      <c r="AI6" s="305"/>
      <c r="AJ6" s="305" t="s">
        <v>60</v>
      </c>
      <c r="AK6" s="305"/>
      <c r="AL6" s="305" t="s">
        <v>59</v>
      </c>
      <c r="AM6" s="305"/>
      <c r="AN6" s="305" t="s">
        <v>60</v>
      </c>
      <c r="AO6" s="305"/>
      <c r="AP6" s="305" t="s">
        <v>59</v>
      </c>
      <c r="AQ6" s="305"/>
      <c r="AR6" s="305" t="s">
        <v>60</v>
      </c>
      <c r="AS6" s="305"/>
      <c r="AT6" s="331"/>
      <c r="AU6" s="315" t="s">
        <v>31</v>
      </c>
      <c r="AV6" s="315"/>
      <c r="AW6" s="315" t="s">
        <v>32</v>
      </c>
      <c r="AX6" s="315"/>
      <c r="AY6" s="315" t="s">
        <v>33</v>
      </c>
      <c r="AZ6" s="315"/>
      <c r="BA6" s="315" t="s">
        <v>31</v>
      </c>
      <c r="BB6" s="315"/>
      <c r="BC6" s="315" t="s">
        <v>32</v>
      </c>
      <c r="BD6" s="315"/>
      <c r="BE6" s="315" t="s">
        <v>33</v>
      </c>
      <c r="BF6" s="315"/>
      <c r="BG6" s="337"/>
      <c r="BH6" s="334"/>
      <c r="BI6" s="335"/>
      <c r="BJ6" s="268"/>
      <c r="BK6" s="268"/>
      <c r="BL6" s="268"/>
      <c r="BM6" s="268"/>
      <c r="BN6" s="338" t="s">
        <v>31</v>
      </c>
      <c r="BO6" s="338"/>
      <c r="BP6" s="338" t="s">
        <v>32</v>
      </c>
      <c r="BQ6" s="338"/>
      <c r="BR6" s="338" t="s">
        <v>33</v>
      </c>
      <c r="BS6" s="338"/>
      <c r="BT6" s="64" t="s">
        <v>44</v>
      </c>
      <c r="BU6" s="268"/>
      <c r="BV6" s="342"/>
      <c r="BW6" s="341"/>
    </row>
    <row r="7" spans="1:76" s="39" customFormat="1" hidden="1">
      <c r="A7" s="188"/>
      <c r="B7" s="188"/>
      <c r="C7" s="188"/>
      <c r="E7" s="65"/>
      <c r="F7" s="65"/>
      <c r="G7" s="65"/>
      <c r="H7" s="65"/>
      <c r="I7" s="65"/>
      <c r="J7" s="65"/>
      <c r="K7" s="66"/>
      <c r="BJ7" s="67"/>
      <c r="BK7" s="67"/>
      <c r="BL7" s="67"/>
      <c r="BM7" s="67"/>
      <c r="BN7" s="68"/>
      <c r="BO7" s="68"/>
      <c r="BP7" s="68"/>
      <c r="BQ7" s="68"/>
      <c r="BR7" s="68"/>
      <c r="BS7" s="68"/>
      <c r="BT7" s="68"/>
      <c r="BU7" s="67"/>
      <c r="BV7" s="67"/>
      <c r="BW7" s="67"/>
    </row>
    <row r="8" spans="1:76" s="39" customFormat="1" ht="22.5">
      <c r="A8" s="293">
        <v>1</v>
      </c>
      <c r="B8" s="293"/>
      <c r="C8" s="293"/>
      <c r="E8" s="69">
        <v>2</v>
      </c>
      <c r="F8" s="69" t="s">
        <v>65</v>
      </c>
      <c r="G8" s="69">
        <v>4</v>
      </c>
      <c r="H8" s="69" t="s">
        <v>66</v>
      </c>
      <c r="I8" s="69">
        <v>6</v>
      </c>
      <c r="J8" s="69" t="s">
        <v>67</v>
      </c>
      <c r="K8" s="45">
        <v>8</v>
      </c>
      <c r="L8" s="45" t="s">
        <v>68</v>
      </c>
      <c r="M8" s="45">
        <v>10</v>
      </c>
      <c r="N8" s="45" t="s">
        <v>69</v>
      </c>
      <c r="O8" s="45">
        <v>12</v>
      </c>
      <c r="P8" s="45" t="s">
        <v>70</v>
      </c>
      <c r="Q8" s="45">
        <v>14</v>
      </c>
      <c r="R8" s="45">
        <v>15</v>
      </c>
      <c r="S8" s="45" t="s">
        <v>238</v>
      </c>
      <c r="T8" s="45">
        <v>17</v>
      </c>
      <c r="U8" s="45" t="s">
        <v>239</v>
      </c>
      <c r="V8" s="45">
        <v>19</v>
      </c>
      <c r="W8" s="45" t="s">
        <v>240</v>
      </c>
      <c r="X8" s="45">
        <v>21</v>
      </c>
      <c r="Y8" s="45" t="s">
        <v>409</v>
      </c>
      <c r="Z8" s="45">
        <v>23</v>
      </c>
      <c r="AA8" s="46">
        <v>24</v>
      </c>
      <c r="AB8" s="45" t="s">
        <v>76</v>
      </c>
      <c r="AC8" s="46">
        <v>26</v>
      </c>
      <c r="AD8" s="45" t="s">
        <v>77</v>
      </c>
      <c r="AE8" s="46">
        <v>28</v>
      </c>
      <c r="AF8" s="45" t="s">
        <v>78</v>
      </c>
      <c r="AG8" s="46">
        <v>30</v>
      </c>
      <c r="AH8" s="70">
        <v>31</v>
      </c>
      <c r="AI8" s="70" t="s">
        <v>242</v>
      </c>
      <c r="AJ8" s="70">
        <v>33</v>
      </c>
      <c r="AK8" s="70" t="s">
        <v>243</v>
      </c>
      <c r="AL8" s="70">
        <v>35</v>
      </c>
      <c r="AM8" s="70" t="s">
        <v>244</v>
      </c>
      <c r="AN8" s="46">
        <v>37</v>
      </c>
      <c r="AO8" s="46" t="s">
        <v>245</v>
      </c>
      <c r="AP8" s="46">
        <v>39</v>
      </c>
      <c r="AQ8" s="46" t="s">
        <v>246</v>
      </c>
      <c r="AR8" s="46">
        <v>41</v>
      </c>
      <c r="AS8" s="45" t="s">
        <v>983</v>
      </c>
      <c r="AT8" s="46">
        <v>43</v>
      </c>
      <c r="AU8" s="46">
        <v>44</v>
      </c>
      <c r="AV8" s="46" t="s">
        <v>86</v>
      </c>
      <c r="AW8" s="46">
        <v>46</v>
      </c>
      <c r="AX8" s="46" t="s">
        <v>87</v>
      </c>
      <c r="AY8" s="46">
        <v>48</v>
      </c>
      <c r="AZ8" s="45" t="s">
        <v>88</v>
      </c>
      <c r="BA8" s="46">
        <v>50</v>
      </c>
      <c r="BB8" s="46" t="s">
        <v>247</v>
      </c>
      <c r="BC8" s="46">
        <v>52</v>
      </c>
      <c r="BD8" s="46" t="s">
        <v>248</v>
      </c>
      <c r="BE8" s="46">
        <v>54</v>
      </c>
      <c r="BF8" s="45" t="s">
        <v>414</v>
      </c>
      <c r="BG8" s="45">
        <v>56</v>
      </c>
      <c r="BH8" s="45">
        <v>47</v>
      </c>
      <c r="BI8" s="45">
        <v>57</v>
      </c>
      <c r="BJ8" s="45">
        <v>58</v>
      </c>
      <c r="BK8" s="45">
        <v>59</v>
      </c>
      <c r="BL8" s="45">
        <v>60</v>
      </c>
      <c r="BM8" s="71">
        <v>61</v>
      </c>
      <c r="BN8" s="71">
        <v>62</v>
      </c>
      <c r="BO8" s="71">
        <v>63</v>
      </c>
      <c r="BP8" s="71">
        <v>64</v>
      </c>
      <c r="BQ8" s="71">
        <v>65</v>
      </c>
      <c r="BR8" s="71">
        <v>66</v>
      </c>
      <c r="BS8" s="71">
        <v>67</v>
      </c>
      <c r="BT8" s="71">
        <v>68</v>
      </c>
      <c r="BU8" s="45">
        <v>58</v>
      </c>
      <c r="BV8" s="45">
        <v>68</v>
      </c>
      <c r="BW8" s="45" t="s">
        <v>984</v>
      </c>
    </row>
    <row r="9" spans="1:76" s="39" customFormat="1" ht="33.75">
      <c r="A9" s="285"/>
      <c r="B9" s="285"/>
      <c r="C9" s="285"/>
      <c r="E9" s="17" t="s">
        <v>249</v>
      </c>
      <c r="F9" s="18" t="s">
        <v>177</v>
      </c>
      <c r="G9" s="17" t="s">
        <v>249</v>
      </c>
      <c r="H9" s="18" t="s">
        <v>177</v>
      </c>
      <c r="I9" s="17" t="s">
        <v>249</v>
      </c>
      <c r="J9" s="18" t="s">
        <v>177</v>
      </c>
      <c r="K9" s="17" t="s">
        <v>249</v>
      </c>
      <c r="L9" s="18" t="s">
        <v>177</v>
      </c>
      <c r="M9" s="17" t="s">
        <v>249</v>
      </c>
      <c r="N9" s="18" t="s">
        <v>177</v>
      </c>
      <c r="O9" s="17" t="s">
        <v>249</v>
      </c>
      <c r="P9" s="18" t="s">
        <v>177</v>
      </c>
      <c r="Q9" s="18" t="s">
        <v>177</v>
      </c>
      <c r="R9" s="17" t="s">
        <v>249</v>
      </c>
      <c r="S9" s="18" t="s">
        <v>177</v>
      </c>
      <c r="T9" s="17" t="s">
        <v>249</v>
      </c>
      <c r="U9" s="18" t="s">
        <v>177</v>
      </c>
      <c r="V9" s="17" t="s">
        <v>249</v>
      </c>
      <c r="W9" s="18" t="s">
        <v>177</v>
      </c>
      <c r="X9" s="17" t="s">
        <v>249</v>
      </c>
      <c r="Y9" s="18" t="s">
        <v>177</v>
      </c>
      <c r="Z9" s="18" t="s">
        <v>177</v>
      </c>
      <c r="AA9" s="19" t="s">
        <v>249</v>
      </c>
      <c r="AB9" s="20" t="s">
        <v>177</v>
      </c>
      <c r="AC9" s="19" t="s">
        <v>249</v>
      </c>
      <c r="AD9" s="20" t="s">
        <v>177</v>
      </c>
      <c r="AE9" s="19" t="s">
        <v>249</v>
      </c>
      <c r="AF9" s="20" t="s">
        <v>177</v>
      </c>
      <c r="AG9" s="20" t="s">
        <v>177</v>
      </c>
      <c r="AH9" s="21" t="s">
        <v>249</v>
      </c>
      <c r="AI9" s="22" t="s">
        <v>177</v>
      </c>
      <c r="AJ9" s="21" t="s">
        <v>249</v>
      </c>
      <c r="AK9" s="22" t="s">
        <v>177</v>
      </c>
      <c r="AL9" s="21" t="s">
        <v>249</v>
      </c>
      <c r="AM9" s="22" t="s">
        <v>177</v>
      </c>
      <c r="AN9" s="21" t="s">
        <v>249</v>
      </c>
      <c r="AO9" s="22" t="s">
        <v>177</v>
      </c>
      <c r="AP9" s="21" t="s">
        <v>249</v>
      </c>
      <c r="AQ9" s="22" t="s">
        <v>177</v>
      </c>
      <c r="AR9" s="21" t="s">
        <v>249</v>
      </c>
      <c r="AS9" s="22" t="s">
        <v>177</v>
      </c>
      <c r="AT9" s="22" t="s">
        <v>177</v>
      </c>
      <c r="AU9" s="21" t="s">
        <v>249</v>
      </c>
      <c r="AV9" s="22" t="s">
        <v>177</v>
      </c>
      <c r="AW9" s="22" t="s">
        <v>177</v>
      </c>
      <c r="AX9" s="23" t="s">
        <v>249</v>
      </c>
      <c r="AY9" s="24" t="s">
        <v>177</v>
      </c>
      <c r="AZ9" s="23" t="s">
        <v>249</v>
      </c>
      <c r="BA9" s="24" t="s">
        <v>177</v>
      </c>
      <c r="BB9" s="23" t="s">
        <v>249</v>
      </c>
      <c r="BC9" s="24" t="s">
        <v>177</v>
      </c>
      <c r="BD9" s="24" t="s">
        <v>177</v>
      </c>
      <c r="BE9" s="23" t="s">
        <v>249</v>
      </c>
      <c r="BF9" s="24" t="s">
        <v>177</v>
      </c>
      <c r="BG9" s="24" t="s">
        <v>177</v>
      </c>
      <c r="BH9" s="18" t="s">
        <v>177</v>
      </c>
      <c r="BI9" s="18" t="s">
        <v>177</v>
      </c>
      <c r="BJ9" s="25" t="s">
        <v>250</v>
      </c>
      <c r="BK9" s="26" t="s">
        <v>177</v>
      </c>
      <c r="BL9" s="25" t="s">
        <v>250</v>
      </c>
      <c r="BM9" s="27" t="s">
        <v>177</v>
      </c>
      <c r="BN9" s="28" t="s">
        <v>176</v>
      </c>
      <c r="BO9" s="29" t="s">
        <v>177</v>
      </c>
      <c r="BP9" s="28" t="s">
        <v>176</v>
      </c>
      <c r="BQ9" s="29" t="s">
        <v>177</v>
      </c>
      <c r="BR9" s="28" t="s">
        <v>176</v>
      </c>
      <c r="BS9" s="29" t="s">
        <v>177</v>
      </c>
      <c r="BT9" s="29" t="s">
        <v>177</v>
      </c>
      <c r="BU9" s="26" t="s">
        <v>177</v>
      </c>
      <c r="BV9" s="26" t="s">
        <v>251</v>
      </c>
      <c r="BW9" s="26" t="s">
        <v>177</v>
      </c>
    </row>
    <row r="10" spans="1:76" s="39" customFormat="1" ht="28.5" customHeight="1">
      <c r="A10" s="286" t="s">
        <v>181</v>
      </c>
      <c r="B10" s="286"/>
      <c r="C10" s="286"/>
      <c r="E10" s="72"/>
      <c r="F10" s="73">
        <f>E14</f>
        <v>139314</v>
      </c>
      <c r="G10" s="74"/>
      <c r="H10" s="73">
        <f>G14</f>
        <v>147920</v>
      </c>
      <c r="I10" s="74"/>
      <c r="J10" s="73">
        <f>I14</f>
        <v>174914</v>
      </c>
      <c r="K10" s="72"/>
      <c r="L10" s="73">
        <f>K14</f>
        <v>186616</v>
      </c>
      <c r="M10" s="74"/>
      <c r="N10" s="73">
        <f>M14</f>
        <v>187018</v>
      </c>
      <c r="O10" s="74"/>
      <c r="P10" s="73">
        <f>O14</f>
        <v>199772</v>
      </c>
      <c r="Q10" s="74"/>
      <c r="R10" s="74"/>
      <c r="S10" s="73">
        <f>R14</f>
        <v>169309</v>
      </c>
      <c r="T10" s="74"/>
      <c r="U10" s="73">
        <f>T14</f>
        <v>210249</v>
      </c>
      <c r="V10" s="72"/>
      <c r="W10" s="73">
        <f>V14</f>
        <v>224169</v>
      </c>
      <c r="X10" s="72"/>
      <c r="Y10" s="73">
        <f>X14</f>
        <v>238836</v>
      </c>
      <c r="Z10" s="72"/>
      <c r="AA10" s="75"/>
      <c r="AB10" s="76">
        <f>AA14</f>
        <v>348088</v>
      </c>
      <c r="AC10" s="77"/>
      <c r="AD10" s="76">
        <f>AC14</f>
        <v>437088</v>
      </c>
      <c r="AE10" s="75"/>
      <c r="AF10" s="76">
        <f>AE14</f>
        <v>466754</v>
      </c>
      <c r="AG10" s="77"/>
      <c r="AH10" s="78"/>
      <c r="AI10" s="79">
        <f>AH14</f>
        <v>238024</v>
      </c>
      <c r="AJ10" s="80"/>
      <c r="AK10" s="79">
        <f>AJ14</f>
        <v>297530</v>
      </c>
      <c r="AL10" s="78"/>
      <c r="AM10" s="79">
        <f>AL14</f>
        <v>221022</v>
      </c>
      <c r="AN10" s="80"/>
      <c r="AO10" s="79">
        <f>AN14</f>
        <v>276278</v>
      </c>
      <c r="AP10" s="78"/>
      <c r="AQ10" s="79">
        <f>AP14</f>
        <v>272027</v>
      </c>
      <c r="AR10" s="80"/>
      <c r="AS10" s="79">
        <f>AR14</f>
        <v>340034</v>
      </c>
      <c r="AT10" s="78"/>
      <c r="AU10" s="81"/>
      <c r="AV10" s="82">
        <f>AU14</f>
        <v>139314</v>
      </c>
      <c r="AW10" s="83"/>
      <c r="AX10" s="82">
        <f>AW14</f>
        <v>174914</v>
      </c>
      <c r="AY10" s="81"/>
      <c r="AZ10" s="82">
        <f>AY14</f>
        <v>187018</v>
      </c>
      <c r="BA10" s="83"/>
      <c r="BB10" s="82">
        <f>BA14</f>
        <v>169309</v>
      </c>
      <c r="BC10" s="81"/>
      <c r="BD10" s="82">
        <f>BC14</f>
        <v>210249</v>
      </c>
      <c r="BE10" s="83"/>
      <c r="BF10" s="82">
        <f>BE14</f>
        <v>224169</v>
      </c>
      <c r="BG10" s="83"/>
      <c r="BH10" s="72"/>
      <c r="BI10" s="72"/>
      <c r="BJ10" s="84"/>
      <c r="BK10" s="84"/>
      <c r="BL10" s="84"/>
      <c r="BM10" s="84"/>
      <c r="BN10" s="85"/>
      <c r="BO10" s="85"/>
      <c r="BP10" s="85"/>
      <c r="BQ10" s="85"/>
      <c r="BR10" s="85"/>
      <c r="BS10" s="85"/>
      <c r="BT10" s="85"/>
      <c r="BU10" s="84"/>
      <c r="BV10" s="84"/>
      <c r="BW10" s="84"/>
    </row>
    <row r="11" spans="1:76" s="39" customFormat="1">
      <c r="A11" s="286" t="s">
        <v>182</v>
      </c>
      <c r="B11" s="286"/>
      <c r="C11" s="286"/>
      <c r="E11" s="72"/>
      <c r="F11" s="73">
        <f>E15</f>
        <v>180289</v>
      </c>
      <c r="G11" s="74"/>
      <c r="H11" s="73">
        <f>G15</f>
        <v>191426</v>
      </c>
      <c r="I11" s="74"/>
      <c r="J11" s="73">
        <f>I15</f>
        <v>226360</v>
      </c>
      <c r="K11" s="72"/>
      <c r="L11" s="73">
        <f>K15</f>
        <v>241503</v>
      </c>
      <c r="M11" s="74"/>
      <c r="N11" s="73">
        <f>M15</f>
        <v>242024</v>
      </c>
      <c r="O11" s="74"/>
      <c r="P11" s="73">
        <f>O15</f>
        <v>258529</v>
      </c>
      <c r="Q11" s="74"/>
      <c r="R11" s="74"/>
      <c r="S11" s="73">
        <f>R15</f>
        <v>219106</v>
      </c>
      <c r="T11" s="74"/>
      <c r="U11" s="73">
        <f>T15</f>
        <v>272087</v>
      </c>
      <c r="V11" s="72"/>
      <c r="W11" s="73">
        <f>V15</f>
        <v>290101</v>
      </c>
      <c r="X11" s="72"/>
      <c r="Y11" s="73">
        <f>X15</f>
        <v>309082</v>
      </c>
      <c r="Z11" s="72"/>
      <c r="AA11" s="75"/>
      <c r="AB11" s="76">
        <f>AA15</f>
        <v>450467</v>
      </c>
      <c r="AC11" s="77"/>
      <c r="AD11" s="76">
        <f>AC15</f>
        <v>565643</v>
      </c>
      <c r="AE11" s="75"/>
      <c r="AF11" s="76">
        <f>AE15</f>
        <v>604035</v>
      </c>
      <c r="AG11" s="77"/>
      <c r="AH11" s="78"/>
      <c r="AI11" s="79">
        <f>AH15</f>
        <v>308031</v>
      </c>
      <c r="AJ11" s="80"/>
      <c r="AK11" s="79">
        <f>AJ15</f>
        <v>385039</v>
      </c>
      <c r="AL11" s="78"/>
      <c r="AM11" s="79">
        <f>AL15</f>
        <v>286029</v>
      </c>
      <c r="AN11" s="80"/>
      <c r="AO11" s="79">
        <f>AN15</f>
        <v>357536</v>
      </c>
      <c r="AP11" s="78"/>
      <c r="AQ11" s="79">
        <f>AP15</f>
        <v>352035</v>
      </c>
      <c r="AR11" s="80"/>
      <c r="AS11" s="79">
        <f>AR15</f>
        <v>440044</v>
      </c>
      <c r="AT11" s="78"/>
      <c r="AU11" s="81"/>
      <c r="AV11" s="82">
        <f>AU15</f>
        <v>180289</v>
      </c>
      <c r="AW11" s="83"/>
      <c r="AX11" s="82">
        <f>AW15</f>
        <v>226360</v>
      </c>
      <c r="AY11" s="81"/>
      <c r="AZ11" s="82">
        <f>AY15</f>
        <v>242024</v>
      </c>
      <c r="BA11" s="83"/>
      <c r="BB11" s="82">
        <f>BA15</f>
        <v>0</v>
      </c>
      <c r="BC11" s="81"/>
      <c r="BD11" s="82">
        <f>BC15</f>
        <v>0</v>
      </c>
      <c r="BE11" s="83"/>
      <c r="BF11" s="82">
        <f>BE15</f>
        <v>290101</v>
      </c>
      <c r="BG11" s="83"/>
      <c r="BH11" s="72"/>
      <c r="BI11" s="72"/>
      <c r="BJ11" s="84"/>
      <c r="BK11" s="86">
        <f>BJ15</f>
        <v>1523</v>
      </c>
      <c r="BL11" s="84"/>
      <c r="BM11" s="86">
        <f>BL15</f>
        <v>74</v>
      </c>
      <c r="BN11" s="87"/>
      <c r="BO11" s="131">
        <f>BN15</f>
        <v>2147.1</v>
      </c>
      <c r="BP11" s="132"/>
      <c r="BQ11" s="131">
        <f>BP15</f>
        <v>2967.18</v>
      </c>
      <c r="BR11" s="131"/>
      <c r="BS11" s="131">
        <f>BR15</f>
        <v>3459.84</v>
      </c>
      <c r="BT11" s="87"/>
      <c r="BU11" s="84"/>
      <c r="BV11" s="84"/>
      <c r="BW11" s="84"/>
    </row>
    <row r="12" spans="1:76" s="39" customFormat="1">
      <c r="A12" s="287" t="s">
        <v>183</v>
      </c>
      <c r="B12" s="287"/>
      <c r="C12" s="287"/>
      <c r="E12" s="59">
        <f t="shared" ref="E12:AJ12" si="0">SUM(E16:E40)</f>
        <v>253</v>
      </c>
      <c r="F12" s="59">
        <f t="shared" ca="1" si="0"/>
        <v>37377142</v>
      </c>
      <c r="G12" s="59">
        <f t="shared" si="0"/>
        <v>22</v>
      </c>
      <c r="H12" s="59">
        <f t="shared" ca="1" si="0"/>
        <v>3341252</v>
      </c>
      <c r="I12" s="59">
        <f t="shared" si="0"/>
        <v>344</v>
      </c>
      <c r="J12" s="59">
        <f t="shared" ca="1" si="0"/>
        <v>63565852</v>
      </c>
      <c r="K12" s="59">
        <f t="shared" si="0"/>
        <v>26</v>
      </c>
      <c r="L12" s="59">
        <f t="shared" ca="1" si="0"/>
        <v>5016677</v>
      </c>
      <c r="M12" s="59">
        <f t="shared" si="0"/>
        <v>52</v>
      </c>
      <c r="N12" s="59">
        <f t="shared" ca="1" si="0"/>
        <v>9724936</v>
      </c>
      <c r="O12" s="59">
        <f t="shared" si="0"/>
        <v>2</v>
      </c>
      <c r="P12" s="59">
        <f t="shared" ca="1" si="0"/>
        <v>458301</v>
      </c>
      <c r="Q12" s="59">
        <f t="shared" ca="1" si="0"/>
        <v>119484160</v>
      </c>
      <c r="R12" s="59">
        <f t="shared" si="0"/>
        <v>25</v>
      </c>
      <c r="S12" s="59">
        <f t="shared" ca="1" si="0"/>
        <v>5029477</v>
      </c>
      <c r="T12" s="59">
        <f t="shared" si="0"/>
        <v>64</v>
      </c>
      <c r="U12" s="59">
        <f t="shared" ca="1" si="0"/>
        <v>16485998</v>
      </c>
      <c r="V12" s="59">
        <f t="shared" si="0"/>
        <v>40</v>
      </c>
      <c r="W12" s="59">
        <f t="shared" ca="1" si="0"/>
        <v>10615060</v>
      </c>
      <c r="X12" s="59">
        <f t="shared" si="0"/>
        <v>3</v>
      </c>
      <c r="Y12" s="59">
        <f t="shared" ca="1" si="0"/>
        <v>716508</v>
      </c>
      <c r="Z12" s="59">
        <f t="shared" ca="1" si="0"/>
        <v>32847043</v>
      </c>
      <c r="AA12" s="88">
        <f t="shared" si="0"/>
        <v>67</v>
      </c>
      <c r="AB12" s="88">
        <f t="shared" ca="1" si="0"/>
        <v>24857581</v>
      </c>
      <c r="AC12" s="88">
        <f t="shared" si="0"/>
        <v>98</v>
      </c>
      <c r="AD12" s="88">
        <f t="shared" ca="1" si="0"/>
        <v>44762949</v>
      </c>
      <c r="AE12" s="88">
        <f t="shared" si="0"/>
        <v>0</v>
      </c>
      <c r="AF12" s="88">
        <f t="shared" ca="1" si="0"/>
        <v>0</v>
      </c>
      <c r="AG12" s="88">
        <f t="shared" ca="1" si="0"/>
        <v>69620530</v>
      </c>
      <c r="AH12" s="88">
        <f t="shared" si="0"/>
        <v>43</v>
      </c>
      <c r="AI12" s="88">
        <f t="shared" ca="1" si="0"/>
        <v>10515060</v>
      </c>
      <c r="AJ12" s="88">
        <f t="shared" si="0"/>
        <v>54</v>
      </c>
      <c r="AK12" s="88">
        <f t="shared" ref="AK12:BP12" ca="1" si="1">SUM(AK16:AK40)</f>
        <v>16416656</v>
      </c>
      <c r="AL12" s="88">
        <f t="shared" si="1"/>
        <v>91</v>
      </c>
      <c r="AM12" s="88">
        <f t="shared" ca="1" si="1"/>
        <v>20763072</v>
      </c>
      <c r="AN12" s="88">
        <f t="shared" si="1"/>
        <v>62</v>
      </c>
      <c r="AO12" s="88">
        <f t="shared" ca="1" si="1"/>
        <v>18023074</v>
      </c>
      <c r="AP12" s="88">
        <f t="shared" si="1"/>
        <v>16</v>
      </c>
      <c r="AQ12" s="88">
        <f t="shared" ca="1" si="1"/>
        <v>4512448</v>
      </c>
      <c r="AR12" s="88">
        <f t="shared" si="1"/>
        <v>6</v>
      </c>
      <c r="AS12" s="88">
        <f t="shared" ca="1" si="1"/>
        <v>2240224</v>
      </c>
      <c r="AT12" s="88">
        <f t="shared" ca="1" si="1"/>
        <v>72470534</v>
      </c>
      <c r="AU12" s="88">
        <f t="shared" si="1"/>
        <v>4</v>
      </c>
      <c r="AV12" s="88">
        <f t="shared" ca="1" si="1"/>
        <v>557256</v>
      </c>
      <c r="AW12" s="88">
        <f t="shared" si="1"/>
        <v>5</v>
      </c>
      <c r="AX12" s="88">
        <f t="shared" ca="1" si="1"/>
        <v>874570</v>
      </c>
      <c r="AY12" s="88">
        <f t="shared" si="1"/>
        <v>1</v>
      </c>
      <c r="AZ12" s="88">
        <f t="shared" ca="1" si="1"/>
        <v>187018</v>
      </c>
      <c r="BA12" s="88">
        <f t="shared" si="1"/>
        <v>2</v>
      </c>
      <c r="BB12" s="88">
        <f t="shared" ca="1" si="1"/>
        <v>338618</v>
      </c>
      <c r="BC12" s="88">
        <f t="shared" si="1"/>
        <v>2</v>
      </c>
      <c r="BD12" s="88">
        <f t="shared" ca="1" si="1"/>
        <v>420498</v>
      </c>
      <c r="BE12" s="88">
        <f t="shared" si="1"/>
        <v>3</v>
      </c>
      <c r="BF12" s="88">
        <f t="shared" ca="1" si="1"/>
        <v>672507</v>
      </c>
      <c r="BG12" s="88">
        <f t="shared" ca="1" si="1"/>
        <v>2291351</v>
      </c>
      <c r="BH12" s="59">
        <f t="shared" si="1"/>
        <v>0</v>
      </c>
      <c r="BI12" s="59">
        <f t="shared" ca="1" si="1"/>
        <v>296713618</v>
      </c>
      <c r="BJ12" s="59">
        <f t="shared" si="1"/>
        <v>1281</v>
      </c>
      <c r="BK12" s="59">
        <f t="shared" ca="1" si="1"/>
        <v>1950963</v>
      </c>
      <c r="BL12" s="59">
        <f t="shared" si="1"/>
        <v>1281</v>
      </c>
      <c r="BM12" s="59">
        <f t="shared" ca="1" si="1"/>
        <v>94794</v>
      </c>
      <c r="BN12" s="88">
        <f t="shared" si="1"/>
        <v>468</v>
      </c>
      <c r="BO12" s="88">
        <f t="shared" ca="1" si="1"/>
        <v>1004842.7999999999</v>
      </c>
      <c r="BP12" s="88">
        <f t="shared" si="1"/>
        <v>690</v>
      </c>
      <c r="BQ12" s="88">
        <f t="shared" ref="BQ12:BW12" ca="1" si="2">SUM(BQ16:BQ40)</f>
        <v>2047354.2</v>
      </c>
      <c r="BR12" s="88">
        <f t="shared" si="2"/>
        <v>123</v>
      </c>
      <c r="BS12" s="88">
        <f t="shared" ca="1" si="2"/>
        <v>425560.32000000007</v>
      </c>
      <c r="BT12" s="88">
        <f t="shared" ca="1" si="2"/>
        <v>3477757.3200000003</v>
      </c>
      <c r="BU12" s="59">
        <f t="shared" ca="1" si="2"/>
        <v>302237132.32000005</v>
      </c>
      <c r="BV12" s="59">
        <f t="shared" si="2"/>
        <v>0</v>
      </c>
      <c r="BW12" s="59">
        <f t="shared" ca="1" si="2"/>
        <v>302237132.32000005</v>
      </c>
      <c r="BX12" s="142"/>
    </row>
    <row r="13" spans="1:76" hidden="1">
      <c r="E13" s="1" t="s">
        <v>252</v>
      </c>
      <c r="F13" s="1" t="s">
        <v>253</v>
      </c>
      <c r="G13" s="1" t="s">
        <v>254</v>
      </c>
      <c r="H13" s="1" t="s">
        <v>255</v>
      </c>
      <c r="I13" s="1" t="s">
        <v>256</v>
      </c>
      <c r="J13" s="1" t="s">
        <v>257</v>
      </c>
      <c r="K13" s="1" t="s">
        <v>258</v>
      </c>
      <c r="L13" s="1" t="s">
        <v>259</v>
      </c>
      <c r="M13" s="1" t="s">
        <v>260</v>
      </c>
      <c r="N13" s="1" t="s">
        <v>261</v>
      </c>
      <c r="O13" s="1" t="s">
        <v>262</v>
      </c>
      <c r="P13" s="1" t="s">
        <v>263</v>
      </c>
      <c r="Q13" s="1" t="s">
        <v>264</v>
      </c>
      <c r="R13" s="1" t="s">
        <v>265</v>
      </c>
      <c r="S13" s="1" t="s">
        <v>266</v>
      </c>
      <c r="T13" s="1" t="s">
        <v>267</v>
      </c>
      <c r="U13" s="1" t="s">
        <v>268</v>
      </c>
      <c r="V13" s="1" t="s">
        <v>269</v>
      </c>
      <c r="W13" s="1" t="s">
        <v>270</v>
      </c>
      <c r="X13" s="1" t="s">
        <v>271</v>
      </c>
      <c r="Y13" s="1" t="s">
        <v>272</v>
      </c>
      <c r="Z13" s="1" t="s">
        <v>273</v>
      </c>
      <c r="AA13" s="1" t="s">
        <v>274</v>
      </c>
      <c r="AB13" s="1" t="s">
        <v>275</v>
      </c>
      <c r="AC13" s="1" t="s">
        <v>276</v>
      </c>
      <c r="AD13" s="1" t="s">
        <v>277</v>
      </c>
      <c r="AE13" s="1" t="s">
        <v>278</v>
      </c>
      <c r="AF13" s="1" t="s">
        <v>279</v>
      </c>
      <c r="AG13" s="1" t="s">
        <v>280</v>
      </c>
      <c r="AH13" s="1" t="s">
        <v>281</v>
      </c>
      <c r="AI13" s="1" t="s">
        <v>282</v>
      </c>
      <c r="AJ13" s="1" t="s">
        <v>283</v>
      </c>
      <c r="AK13" s="1" t="s">
        <v>284</v>
      </c>
      <c r="AL13" s="1" t="s">
        <v>285</v>
      </c>
      <c r="AM13" s="1" t="s">
        <v>286</v>
      </c>
      <c r="AN13" s="1" t="s">
        <v>287</v>
      </c>
      <c r="AO13" s="1" t="s">
        <v>288</v>
      </c>
      <c r="AP13" s="1" t="s">
        <v>289</v>
      </c>
      <c r="AQ13" s="1" t="s">
        <v>290</v>
      </c>
      <c r="AR13" s="1" t="s">
        <v>291</v>
      </c>
      <c r="AS13" s="1" t="s">
        <v>292</v>
      </c>
      <c r="AT13" s="1" t="s">
        <v>293</v>
      </c>
      <c r="AU13" s="1" t="s">
        <v>294</v>
      </c>
      <c r="AV13" s="1" t="s">
        <v>295</v>
      </c>
      <c r="AW13" s="1" t="s">
        <v>296</v>
      </c>
      <c r="AX13" s="1" t="s">
        <v>297</v>
      </c>
      <c r="AY13" s="1" t="s">
        <v>298</v>
      </c>
      <c r="AZ13" s="1" t="s">
        <v>299</v>
      </c>
      <c r="BA13" s="1" t="s">
        <v>300</v>
      </c>
      <c r="BB13" s="1" t="s">
        <v>301</v>
      </c>
      <c r="BC13" s="1" t="s">
        <v>302</v>
      </c>
      <c r="BD13" s="1" t="s">
        <v>303</v>
      </c>
      <c r="BE13" s="1" t="s">
        <v>304</v>
      </c>
      <c r="BF13" s="1" t="s">
        <v>305</v>
      </c>
      <c r="BG13" s="1" t="s">
        <v>306</v>
      </c>
      <c r="BH13" s="1" t="s">
        <v>307</v>
      </c>
      <c r="BI13" s="1" t="s">
        <v>308</v>
      </c>
      <c r="BJ13" s="1" t="s">
        <v>309</v>
      </c>
      <c r="BK13" s="1" t="s">
        <v>310</v>
      </c>
      <c r="BL13" s="1" t="s">
        <v>311</v>
      </c>
      <c r="BM13" s="1" t="s">
        <v>312</v>
      </c>
      <c r="BN13" s="1" t="s">
        <v>313</v>
      </c>
      <c r="BO13" s="1" t="s">
        <v>314</v>
      </c>
      <c r="BP13" s="1" t="s">
        <v>315</v>
      </c>
      <c r="BQ13" s="1" t="s">
        <v>316</v>
      </c>
      <c r="BR13" s="1" t="s">
        <v>317</v>
      </c>
      <c r="BS13" s="1" t="s">
        <v>318</v>
      </c>
      <c r="BT13" s="1" t="s">
        <v>319</v>
      </c>
      <c r="BU13" s="1" t="s">
        <v>320</v>
      </c>
      <c r="BV13" s="1" t="s">
        <v>321</v>
      </c>
      <c r="BW13" s="1" t="s">
        <v>322</v>
      </c>
    </row>
    <row r="14" spans="1:76" hidden="1">
      <c r="A14" s="1" t="s">
        <v>187</v>
      </c>
      <c r="B14" s="1" t="s">
        <v>188</v>
      </c>
      <c r="E14" s="1">
        <v>139314</v>
      </c>
      <c r="G14" s="1">
        <v>147920</v>
      </c>
      <c r="I14" s="1">
        <v>174914</v>
      </c>
      <c r="K14" s="1">
        <v>186616</v>
      </c>
      <c r="M14" s="1">
        <v>187018</v>
      </c>
      <c r="O14" s="1">
        <v>199772</v>
      </c>
      <c r="R14" s="1">
        <v>169309</v>
      </c>
      <c r="T14" s="1">
        <v>210249</v>
      </c>
      <c r="V14" s="1">
        <v>224169</v>
      </c>
      <c r="X14" s="1">
        <v>238836</v>
      </c>
      <c r="AA14" s="1">
        <v>348088</v>
      </c>
      <c r="AC14" s="1">
        <v>437088</v>
      </c>
      <c r="AE14" s="1">
        <v>466754</v>
      </c>
      <c r="AH14" s="1">
        <v>238024</v>
      </c>
      <c r="AJ14" s="1">
        <v>297530</v>
      </c>
      <c r="AL14" s="1">
        <v>221022</v>
      </c>
      <c r="AN14" s="1">
        <v>276278</v>
      </c>
      <c r="AP14" s="1">
        <v>272027</v>
      </c>
      <c r="AR14" s="1">
        <v>340034</v>
      </c>
      <c r="AU14" s="1">
        <v>139314</v>
      </c>
      <c r="AW14" s="1">
        <v>174914</v>
      </c>
      <c r="AY14" s="1">
        <v>187018</v>
      </c>
      <c r="BA14" s="1">
        <v>169309</v>
      </c>
      <c r="BC14" s="1">
        <v>210249</v>
      </c>
      <c r="BE14" s="1">
        <v>224169</v>
      </c>
      <c r="BJ14" s="1">
        <f>{0}</f>
        <v>0</v>
      </c>
      <c r="BK14" s="1">
        <f>{0}</f>
        <v>0</v>
      </c>
      <c r="BL14" s="1">
        <f>{0}</f>
        <v>0</v>
      </c>
      <c r="BM14" s="1">
        <f>{0}</f>
        <v>0</v>
      </c>
      <c r="BN14" s="1">
        <f>{0}</f>
        <v>0</v>
      </c>
      <c r="BO14" s="1">
        <f>{0}</f>
        <v>0</v>
      </c>
      <c r="BP14" s="1">
        <f>{0}</f>
        <v>0</v>
      </c>
      <c r="BQ14" s="1">
        <f>{0}</f>
        <v>0</v>
      </c>
      <c r="BR14" s="1">
        <f>{0}</f>
        <v>0</v>
      </c>
      <c r="BS14" s="1">
        <f>{0}</f>
        <v>0</v>
      </c>
      <c r="BT14" s="1">
        <f t="shared" ref="BT14:BT41" si="3">SUM(BO14,BQ14,BS14)</f>
        <v>0</v>
      </c>
      <c r="BU14" s="1">
        <f t="shared" ref="BU14:BU41" si="4">SUM(BI14,BK14,BM14,BT14)</f>
        <v>0</v>
      </c>
      <c r="BW14" s="1">
        <f t="shared" ref="BW14:BW15" si="5">SUM(BI14,BK14,BM14,BT14,BV14)</f>
        <v>0</v>
      </c>
    </row>
    <row r="15" spans="1:76" hidden="1">
      <c r="A15" s="1" t="s">
        <v>189</v>
      </c>
      <c r="B15" s="1" t="s">
        <v>190</v>
      </c>
      <c r="E15" s="1">
        <v>180289</v>
      </c>
      <c r="G15" s="1">
        <v>191426</v>
      </c>
      <c r="I15" s="1">
        <v>226360</v>
      </c>
      <c r="K15" s="1">
        <v>241503</v>
      </c>
      <c r="M15" s="1">
        <v>242024</v>
      </c>
      <c r="O15" s="1">
        <v>258529</v>
      </c>
      <c r="R15" s="1">
        <v>219106</v>
      </c>
      <c r="T15" s="1">
        <v>272087</v>
      </c>
      <c r="V15" s="1">
        <v>290101</v>
      </c>
      <c r="X15" s="1">
        <v>309082</v>
      </c>
      <c r="AA15" s="1">
        <v>450467</v>
      </c>
      <c r="AC15" s="1">
        <v>565643</v>
      </c>
      <c r="AE15" s="1">
        <v>604035</v>
      </c>
      <c r="AH15" s="1">
        <v>308031</v>
      </c>
      <c r="AJ15" s="1">
        <v>385039</v>
      </c>
      <c r="AL15" s="1">
        <v>286029</v>
      </c>
      <c r="AN15" s="1">
        <v>357536</v>
      </c>
      <c r="AP15" s="1">
        <v>352035</v>
      </c>
      <c r="AR15" s="1">
        <v>440044</v>
      </c>
      <c r="AU15" s="1">
        <v>180289</v>
      </c>
      <c r="AW15" s="1">
        <v>226360</v>
      </c>
      <c r="AY15" s="1">
        <v>242024</v>
      </c>
      <c r="BE15" s="1">
        <v>290101</v>
      </c>
      <c r="BJ15" s="1">
        <v>1523</v>
      </c>
      <c r="BK15" s="1">
        <f>{0}</f>
        <v>0</v>
      </c>
      <c r="BL15" s="1">
        <v>74</v>
      </c>
      <c r="BM15" s="1">
        <f>{0}</f>
        <v>0</v>
      </c>
      <c r="BN15" s="1">
        <f>2105*1.02</f>
        <v>2147.1</v>
      </c>
      <c r="BO15" s="1">
        <f>{0}</f>
        <v>0</v>
      </c>
      <c r="BP15" s="1">
        <f>2909*1.02</f>
        <v>2967.18</v>
      </c>
      <c r="BQ15" s="1">
        <f>{0}</f>
        <v>0</v>
      </c>
      <c r="BR15" s="1">
        <f>3392*1.02</f>
        <v>3459.84</v>
      </c>
      <c r="BS15" s="1">
        <f>{0}</f>
        <v>0</v>
      </c>
      <c r="BT15" s="1">
        <f t="shared" si="3"/>
        <v>0</v>
      </c>
      <c r="BU15" s="1">
        <f t="shared" si="4"/>
        <v>0</v>
      </c>
      <c r="BW15" s="1">
        <f t="shared" si="5"/>
        <v>0</v>
      </c>
    </row>
    <row r="16" spans="1:76" ht="30">
      <c r="A16" s="38" t="s">
        <v>193</v>
      </c>
      <c r="B16" s="175" t="s">
        <v>986</v>
      </c>
      <c r="C16" s="63" t="s">
        <v>194</v>
      </c>
      <c r="D16" s="63" t="s">
        <v>195</v>
      </c>
      <c r="E16" s="90">
        <v>14</v>
      </c>
      <c r="F16" s="90">
        <f t="shared" ref="F16:P24" ca="1" si="6">OFFSET(F16,0,-1) * OFFSET(F16,10 - ROW(F16),0)</f>
        <v>1950396</v>
      </c>
      <c r="G16" s="90">
        <v>2</v>
      </c>
      <c r="H16" s="90">
        <f t="shared" ca="1" si="6"/>
        <v>295840</v>
      </c>
      <c r="I16" s="90">
        <v>14</v>
      </c>
      <c r="J16" s="90">
        <f t="shared" ca="1" si="6"/>
        <v>2448796</v>
      </c>
      <c r="K16" s="90">
        <v>4</v>
      </c>
      <c r="L16" s="90">
        <f t="shared" ca="1" si="6"/>
        <v>746464</v>
      </c>
      <c r="M16" s="90">
        <v>0</v>
      </c>
      <c r="N16" s="90">
        <f t="shared" ca="1" si="6"/>
        <v>0</v>
      </c>
      <c r="O16" s="90">
        <v>0</v>
      </c>
      <c r="P16" s="90">
        <f t="shared" ca="1" si="6"/>
        <v>0</v>
      </c>
      <c r="Q16" s="90">
        <f t="shared" ref="Q16:Q41" ca="1" si="7">SUM(F16,H16,J16,L16,N16,P16)</f>
        <v>5441496</v>
      </c>
      <c r="R16" s="90">
        <v>0</v>
      </c>
      <c r="S16" s="90">
        <f t="shared" ref="S16:S24" ca="1" si="8">OFFSET(S16,0,-1) * OFFSET(S16,10 - ROW(S16),0)</f>
        <v>0</v>
      </c>
      <c r="T16" s="90">
        <v>2</v>
      </c>
      <c r="U16" s="90">
        <f t="shared" ref="U16:U24" ca="1" si="9">OFFSET(U16,0,-1) * OFFSET(U16,10 - ROW(U16),0)</f>
        <v>420498</v>
      </c>
      <c r="V16" s="90">
        <v>2</v>
      </c>
      <c r="W16" s="90">
        <f t="shared" ref="W16:W24" ca="1" si="10">OFFSET(W16,0,-1) * OFFSET(W16,10 - ROW(W16),0)</f>
        <v>448338</v>
      </c>
      <c r="X16" s="90">
        <v>0</v>
      </c>
      <c r="Y16" s="90">
        <f t="shared" ref="Y16:Y24" ca="1" si="11">OFFSET(Y16,0,-1) * OFFSET(Y16,10 - ROW(Y16),0)</f>
        <v>0</v>
      </c>
      <c r="Z16" s="90">
        <f ca="1">SUM(S16,U16,W16,Y16)</f>
        <v>868836</v>
      </c>
      <c r="AA16" s="90">
        <v>2</v>
      </c>
      <c r="AB16" s="90">
        <f t="shared" ref="AB16:AB24" ca="1" si="12">OFFSET(AB16,0,-1) * OFFSET(AB16,10 - ROW(AB16),0)</f>
        <v>696176</v>
      </c>
      <c r="AC16" s="90">
        <v>1</v>
      </c>
      <c r="AD16" s="90">
        <f t="shared" ref="AD16:AD24" ca="1" si="13">OFFSET(AD16,0,-1) * OFFSET(AD16,10 - ROW(AD16),0)</f>
        <v>437088</v>
      </c>
      <c r="AE16" s="90">
        <v>0</v>
      </c>
      <c r="AF16" s="90">
        <f t="shared" ref="AF16:AF24" ca="1" si="14">OFFSET(AF16,0,-1) * OFFSET(AF16,10 - ROW(AF16),0)</f>
        <v>0</v>
      </c>
      <c r="AG16" s="90">
        <f t="shared" ref="AG16:AG41" ca="1" si="15">SUM(AB16,AD16,AF16)</f>
        <v>1133264</v>
      </c>
      <c r="AH16" s="90">
        <v>3</v>
      </c>
      <c r="AI16" s="90">
        <f t="shared" ref="AI16:AI24" ca="1" si="16">OFFSET(AI16,0,-1) * OFFSET(AI16,10 - ROW(AI16),0)</f>
        <v>714072</v>
      </c>
      <c r="AJ16" s="90">
        <v>2</v>
      </c>
      <c r="AK16" s="90">
        <f t="shared" ref="AK16:AK24" ca="1" si="17">OFFSET(AK16,0,-1) * OFFSET(AK16,10 - ROW(AK16),0)</f>
        <v>595060</v>
      </c>
      <c r="AL16" s="90">
        <v>4</v>
      </c>
      <c r="AM16" s="90">
        <f t="shared" ref="AM16:AM24" ca="1" si="18">OFFSET(AM16,0,-1) * OFFSET(AM16,10 - ROW(AM16),0)</f>
        <v>884088</v>
      </c>
      <c r="AN16" s="90">
        <v>3</v>
      </c>
      <c r="AO16" s="90">
        <f t="shared" ref="AO16:AO24" ca="1" si="19">OFFSET(AO16,0,-1) * OFFSET(AO16,10 - ROW(AO16),0)</f>
        <v>828834</v>
      </c>
      <c r="AP16" s="90">
        <v>0</v>
      </c>
      <c r="AQ16" s="90">
        <f t="shared" ref="AQ16:AS24" ca="1" si="20">OFFSET(AQ16,0,-1) * OFFSET(AQ16,10 - ROW(AQ16),0)</f>
        <v>0</v>
      </c>
      <c r="AR16" s="90">
        <v>0</v>
      </c>
      <c r="AS16" s="90">
        <f t="shared" ca="1" si="20"/>
        <v>0</v>
      </c>
      <c r="AT16" s="90">
        <f ca="1">SUM(AI16,AK16,AM16,AO16,AQ16,AS16)</f>
        <v>3022054</v>
      </c>
      <c r="AU16" s="90">
        <v>0</v>
      </c>
      <c r="AV16" s="90">
        <f t="shared" ref="AV16:AV24" ca="1" si="21">OFFSET(AV16,0,-1) * OFFSET(AV16,10 - ROW(AV16),0)</f>
        <v>0</v>
      </c>
      <c r="AW16" s="90">
        <v>0</v>
      </c>
      <c r="AX16" s="90">
        <f t="shared" ref="AX16:AX24" ca="1" si="22">OFFSET(AX16,0,-1) * OFFSET(AX16,10 - ROW(AX16),0)</f>
        <v>0</v>
      </c>
      <c r="AY16" s="90">
        <v>0</v>
      </c>
      <c r="AZ16" s="90">
        <f t="shared" ref="AZ16:AZ24" ca="1" si="23">OFFSET(AZ16,0,-1) * OFFSET(AZ16,10 - ROW(AZ16),0)</f>
        <v>0</v>
      </c>
      <c r="BA16" s="90"/>
      <c r="BB16" s="90">
        <f t="shared" ref="BB16:BB24" ca="1" si="24">OFFSET(BB16,0,-1) * OFFSET(BB16,10 - ROW(BB16),0)</f>
        <v>0</v>
      </c>
      <c r="BC16" s="90"/>
      <c r="BD16" s="90">
        <f t="shared" ref="BD16:BD24" ca="1" si="25">OFFSET(BD16,0,-1) * OFFSET(BD16,10 - ROW(BD16),0)</f>
        <v>0</v>
      </c>
      <c r="BE16" s="90">
        <v>0</v>
      </c>
      <c r="BF16" s="90">
        <f t="shared" ref="BF16:BF24" ca="1" si="26">OFFSET(BF16,0,-1) * OFFSET(BF16,10 - ROW(BF16),0)</f>
        <v>0</v>
      </c>
      <c r="BG16" s="90">
        <f ca="1">SUM(AV16,AX16,AZ16,BB16,BD16,BF16)</f>
        <v>0</v>
      </c>
      <c r="BH16" s="90"/>
      <c r="BI16" s="90">
        <f t="shared" ref="BI16:BI41" ca="1" si="27">SUM(Q16,Z16,AG16,AT16,BG16:BH16)</f>
        <v>10465650</v>
      </c>
      <c r="BJ16" s="90">
        <f t="shared" ref="BJ16:BJ41" si="28">SUM(BN16,BP16,BR16)</f>
        <v>53</v>
      </c>
      <c r="BK16" s="90">
        <f t="shared" ref="BK16:BK41" ca="1" si="29">OFFSET(BK16,0,-1) * OFFSET(BK16,11 - ROW(BK16),0)</f>
        <v>80719</v>
      </c>
      <c r="BL16" s="90">
        <f t="shared" ref="BL16:BL41" si="30">SUM(BN16,BP16,BR16)</f>
        <v>53</v>
      </c>
      <c r="BM16" s="90">
        <f t="shared" ref="BM16:BM41" ca="1" si="31">OFFSET(BM16,0,-1) * OFFSET(BM16,11 - ROW(BM16),0)</f>
        <v>3922</v>
      </c>
      <c r="BN16" s="90">
        <f t="shared" ref="BN16:BN41" si="32">SUM(E16,G16,R16,AA16,AH16,AJ16,AU16,BA16)</f>
        <v>23</v>
      </c>
      <c r="BO16" s="90">
        <f t="shared" ref="BO16:BO41" ca="1" si="33">OFFSET(BO16,0,-1) * OFFSET(BO16,11 - ROW(BO16),0)</f>
        <v>49383.299999999996</v>
      </c>
      <c r="BP16" s="90">
        <f t="shared" ref="BP16:BP41" si="34">SUM(I16,K16,T16,AC16,AL16,AN16,AW16,BC16)</f>
        <v>28</v>
      </c>
      <c r="BQ16" s="90">
        <f ca="1">OFFSET(BQ16,0,-1) * OFFSET(BQ16,11 - ROW(BQ16),0)</f>
        <v>83081.039999999994</v>
      </c>
      <c r="BR16" s="90">
        <f t="shared" ref="BR16:BR41" si="35">SUM(M16,O16,V16,X16,AE16,AP16,AR16,AY16,BE16)</f>
        <v>2</v>
      </c>
      <c r="BS16" s="90">
        <f t="shared" ref="BS16:BS41" ca="1" si="36">OFFSET(BS16,0,-1) * OFFSET(BS16,11 - ROW(BS16),0)</f>
        <v>6919.68</v>
      </c>
      <c r="BT16" s="90">
        <f t="shared" ca="1" si="3"/>
        <v>139384.01999999999</v>
      </c>
      <c r="BU16" s="90">
        <f t="shared" ca="1" si="4"/>
        <v>10689675.02</v>
      </c>
      <c r="BV16" s="90"/>
      <c r="BW16" s="90">
        <f ca="1">SUM(BI16,BK16,BM16,BT16,BV16)</f>
        <v>10689675.02</v>
      </c>
      <c r="BX16" s="143"/>
    </row>
    <row r="17" spans="1:75" ht="30">
      <c r="A17" s="38" t="s">
        <v>196</v>
      </c>
      <c r="B17" s="175" t="s">
        <v>987</v>
      </c>
      <c r="C17" s="63" t="s">
        <v>194</v>
      </c>
      <c r="D17" s="63" t="s">
        <v>195</v>
      </c>
      <c r="E17" s="90">
        <v>0</v>
      </c>
      <c r="F17" s="90">
        <f t="shared" ca="1" si="6"/>
        <v>0</v>
      </c>
      <c r="G17" s="90">
        <v>0</v>
      </c>
      <c r="H17" s="90">
        <f t="shared" ca="1" si="6"/>
        <v>0</v>
      </c>
      <c r="I17" s="90">
        <v>0</v>
      </c>
      <c r="J17" s="90">
        <f t="shared" ca="1" si="6"/>
        <v>0</v>
      </c>
      <c r="K17" s="90">
        <v>0</v>
      </c>
      <c r="L17" s="90">
        <f t="shared" ca="1" si="6"/>
        <v>0</v>
      </c>
      <c r="M17" s="90">
        <v>0</v>
      </c>
      <c r="N17" s="90">
        <f t="shared" ca="1" si="6"/>
        <v>0</v>
      </c>
      <c r="O17" s="90">
        <v>0</v>
      </c>
      <c r="P17" s="90">
        <f t="shared" ca="1" si="6"/>
        <v>0</v>
      </c>
      <c r="Q17" s="90">
        <f t="shared" ca="1" si="7"/>
        <v>0</v>
      </c>
      <c r="R17" s="90">
        <v>0</v>
      </c>
      <c r="S17" s="90">
        <f t="shared" ca="1" si="8"/>
        <v>0</v>
      </c>
      <c r="T17" s="90">
        <v>0</v>
      </c>
      <c r="U17" s="90">
        <f t="shared" ca="1" si="9"/>
        <v>0</v>
      </c>
      <c r="V17" s="90">
        <v>0</v>
      </c>
      <c r="W17" s="90">
        <f t="shared" ca="1" si="10"/>
        <v>0</v>
      </c>
      <c r="X17" s="90">
        <v>0</v>
      </c>
      <c r="Y17" s="90">
        <f t="shared" ca="1" si="11"/>
        <v>0</v>
      </c>
      <c r="Z17" s="90">
        <f t="shared" ref="Z17:Z41" ca="1" si="37">SUM(S17,U17,W17,Y17)</f>
        <v>0</v>
      </c>
      <c r="AA17" s="90">
        <v>0</v>
      </c>
      <c r="AB17" s="90">
        <f t="shared" ca="1" si="12"/>
        <v>0</v>
      </c>
      <c r="AC17" s="90">
        <v>0</v>
      </c>
      <c r="AD17" s="90">
        <f t="shared" ca="1" si="13"/>
        <v>0</v>
      </c>
      <c r="AE17" s="90">
        <v>0</v>
      </c>
      <c r="AF17" s="90">
        <f t="shared" ca="1" si="14"/>
        <v>0</v>
      </c>
      <c r="AG17" s="90">
        <f t="shared" ca="1" si="15"/>
        <v>0</v>
      </c>
      <c r="AH17" s="90">
        <v>0</v>
      </c>
      <c r="AI17" s="90">
        <f t="shared" ca="1" si="16"/>
        <v>0</v>
      </c>
      <c r="AJ17" s="90">
        <v>5</v>
      </c>
      <c r="AK17" s="90">
        <f t="shared" ca="1" si="17"/>
        <v>1487650</v>
      </c>
      <c r="AL17" s="90">
        <v>0</v>
      </c>
      <c r="AM17" s="90">
        <f t="shared" ca="1" si="18"/>
        <v>0</v>
      </c>
      <c r="AN17" s="90">
        <v>3</v>
      </c>
      <c r="AO17" s="90">
        <f t="shared" ca="1" si="19"/>
        <v>828834</v>
      </c>
      <c r="AP17" s="90">
        <v>0</v>
      </c>
      <c r="AQ17" s="90">
        <f t="shared" ca="1" si="20"/>
        <v>0</v>
      </c>
      <c r="AR17" s="90">
        <v>1</v>
      </c>
      <c r="AS17" s="90">
        <f t="shared" ca="1" si="20"/>
        <v>340034</v>
      </c>
      <c r="AT17" s="90">
        <f t="shared" ref="AT17:AT40" ca="1" si="38">SUM(AI17,AK17,AM17,AO17,AQ17,AS17)</f>
        <v>2656518</v>
      </c>
      <c r="AU17" s="90">
        <v>0</v>
      </c>
      <c r="AV17" s="90">
        <f t="shared" ca="1" si="21"/>
        <v>0</v>
      </c>
      <c r="AW17" s="90">
        <v>0</v>
      </c>
      <c r="AX17" s="90">
        <f t="shared" ca="1" si="22"/>
        <v>0</v>
      </c>
      <c r="AY17" s="90">
        <v>0</v>
      </c>
      <c r="AZ17" s="90">
        <f t="shared" ca="1" si="23"/>
        <v>0</v>
      </c>
      <c r="BA17" s="90"/>
      <c r="BB17" s="90">
        <f t="shared" ca="1" si="24"/>
        <v>0</v>
      </c>
      <c r="BC17" s="90"/>
      <c r="BD17" s="90">
        <f t="shared" ca="1" si="25"/>
        <v>0</v>
      </c>
      <c r="BE17" s="90">
        <v>0</v>
      </c>
      <c r="BF17" s="90">
        <f t="shared" ca="1" si="26"/>
        <v>0</v>
      </c>
      <c r="BG17" s="90">
        <f t="shared" ref="BG17:BG40" ca="1" si="39">SUM(AV17,AX17,AZ17,BB17,BD17,BF17)</f>
        <v>0</v>
      </c>
      <c r="BH17" s="90"/>
      <c r="BI17" s="90">
        <f t="shared" ca="1" si="27"/>
        <v>2656518</v>
      </c>
      <c r="BJ17" s="90">
        <f t="shared" si="28"/>
        <v>9</v>
      </c>
      <c r="BK17" s="90">
        <f t="shared" ca="1" si="29"/>
        <v>13707</v>
      </c>
      <c r="BL17" s="90">
        <f t="shared" si="30"/>
        <v>9</v>
      </c>
      <c r="BM17" s="90">
        <f t="shared" ca="1" si="31"/>
        <v>666</v>
      </c>
      <c r="BN17" s="90">
        <f t="shared" si="32"/>
        <v>5</v>
      </c>
      <c r="BO17" s="90">
        <f t="shared" ca="1" si="33"/>
        <v>10735.5</v>
      </c>
      <c r="BP17" s="90">
        <f t="shared" si="34"/>
        <v>3</v>
      </c>
      <c r="BQ17" s="90">
        <f t="shared" ref="BQ17:BQ41" ca="1" si="40">OFFSET(BQ17,0,-1) * OFFSET(BQ17,11 - ROW(BQ17),0)</f>
        <v>8901.5399999999991</v>
      </c>
      <c r="BR17" s="90">
        <f t="shared" si="35"/>
        <v>1</v>
      </c>
      <c r="BS17" s="90">
        <f t="shared" ca="1" si="36"/>
        <v>3459.84</v>
      </c>
      <c r="BT17" s="90">
        <f t="shared" ca="1" si="3"/>
        <v>23096.880000000001</v>
      </c>
      <c r="BU17" s="90">
        <f t="shared" ca="1" si="4"/>
        <v>2693987.88</v>
      </c>
      <c r="BV17" s="90"/>
      <c r="BW17" s="90">
        <f t="shared" ref="BW17:BW41" ca="1" si="41">SUM(BI17,BK17,BM17,BT17,BV17)</f>
        <v>2693987.88</v>
      </c>
    </row>
    <row r="18" spans="1:75" ht="30">
      <c r="A18" s="38" t="s">
        <v>197</v>
      </c>
      <c r="B18" s="175" t="s">
        <v>988</v>
      </c>
      <c r="C18" s="63" t="s">
        <v>194</v>
      </c>
      <c r="D18" s="63" t="s">
        <v>195</v>
      </c>
      <c r="E18" s="90">
        <v>0</v>
      </c>
      <c r="F18" s="90">
        <f t="shared" ca="1" si="6"/>
        <v>0</v>
      </c>
      <c r="G18" s="90">
        <v>0</v>
      </c>
      <c r="H18" s="90">
        <f t="shared" ca="1" si="6"/>
        <v>0</v>
      </c>
      <c r="I18" s="90">
        <v>0</v>
      </c>
      <c r="J18" s="90">
        <f t="shared" ca="1" si="6"/>
        <v>0</v>
      </c>
      <c r="K18" s="90">
        <v>0</v>
      </c>
      <c r="L18" s="90">
        <f t="shared" ca="1" si="6"/>
        <v>0</v>
      </c>
      <c r="M18" s="90">
        <v>0</v>
      </c>
      <c r="N18" s="90">
        <f t="shared" ca="1" si="6"/>
        <v>0</v>
      </c>
      <c r="O18" s="90">
        <v>0</v>
      </c>
      <c r="P18" s="90">
        <f t="shared" ca="1" si="6"/>
        <v>0</v>
      </c>
      <c r="Q18" s="90">
        <f t="shared" ca="1" si="7"/>
        <v>0</v>
      </c>
      <c r="R18" s="90">
        <v>0</v>
      </c>
      <c r="S18" s="90">
        <f t="shared" ca="1" si="8"/>
        <v>0</v>
      </c>
      <c r="T18" s="90">
        <v>0</v>
      </c>
      <c r="U18" s="90">
        <f t="shared" ca="1" si="9"/>
        <v>0</v>
      </c>
      <c r="V18" s="90">
        <v>0</v>
      </c>
      <c r="W18" s="90">
        <f t="shared" ca="1" si="10"/>
        <v>0</v>
      </c>
      <c r="X18" s="90">
        <v>0</v>
      </c>
      <c r="Y18" s="90">
        <f t="shared" ca="1" si="11"/>
        <v>0</v>
      </c>
      <c r="Z18" s="90">
        <f t="shared" ca="1" si="37"/>
        <v>0</v>
      </c>
      <c r="AA18" s="90">
        <v>0</v>
      </c>
      <c r="AB18" s="90">
        <f t="shared" ca="1" si="12"/>
        <v>0</v>
      </c>
      <c r="AC18" s="90">
        <v>0</v>
      </c>
      <c r="AD18" s="90">
        <f t="shared" ca="1" si="13"/>
        <v>0</v>
      </c>
      <c r="AE18" s="90">
        <v>0</v>
      </c>
      <c r="AF18" s="90">
        <f t="shared" ca="1" si="14"/>
        <v>0</v>
      </c>
      <c r="AG18" s="90">
        <f t="shared" ca="1" si="15"/>
        <v>0</v>
      </c>
      <c r="AH18" s="90">
        <v>0</v>
      </c>
      <c r="AI18" s="90">
        <f t="shared" ca="1" si="16"/>
        <v>0</v>
      </c>
      <c r="AJ18" s="90">
        <v>4</v>
      </c>
      <c r="AK18" s="90">
        <f t="shared" ca="1" si="17"/>
        <v>1190120</v>
      </c>
      <c r="AL18" s="90">
        <v>0</v>
      </c>
      <c r="AM18" s="90">
        <f t="shared" ca="1" si="18"/>
        <v>0</v>
      </c>
      <c r="AN18" s="90">
        <v>4</v>
      </c>
      <c r="AO18" s="90">
        <f t="shared" ca="1" si="19"/>
        <v>1105112</v>
      </c>
      <c r="AP18" s="90">
        <v>0</v>
      </c>
      <c r="AQ18" s="90">
        <f t="shared" ca="1" si="20"/>
        <v>0</v>
      </c>
      <c r="AR18" s="90">
        <v>0</v>
      </c>
      <c r="AS18" s="90">
        <f t="shared" ca="1" si="20"/>
        <v>0</v>
      </c>
      <c r="AT18" s="90">
        <f t="shared" ca="1" si="38"/>
        <v>2295232</v>
      </c>
      <c r="AU18" s="90">
        <v>0</v>
      </c>
      <c r="AV18" s="90">
        <f t="shared" ca="1" si="21"/>
        <v>0</v>
      </c>
      <c r="AW18" s="90">
        <v>0</v>
      </c>
      <c r="AX18" s="90">
        <f t="shared" ca="1" si="22"/>
        <v>0</v>
      </c>
      <c r="AY18" s="90">
        <v>0</v>
      </c>
      <c r="AZ18" s="90">
        <f t="shared" ca="1" si="23"/>
        <v>0</v>
      </c>
      <c r="BA18" s="90"/>
      <c r="BB18" s="90">
        <f t="shared" ca="1" si="24"/>
        <v>0</v>
      </c>
      <c r="BC18" s="90"/>
      <c r="BD18" s="90">
        <f t="shared" ca="1" si="25"/>
        <v>0</v>
      </c>
      <c r="BE18" s="90">
        <v>0</v>
      </c>
      <c r="BF18" s="90">
        <f t="shared" ca="1" si="26"/>
        <v>0</v>
      </c>
      <c r="BG18" s="90">
        <f t="shared" ca="1" si="39"/>
        <v>0</v>
      </c>
      <c r="BH18" s="90"/>
      <c r="BI18" s="90">
        <f t="shared" ca="1" si="27"/>
        <v>2295232</v>
      </c>
      <c r="BJ18" s="90">
        <f t="shared" si="28"/>
        <v>8</v>
      </c>
      <c r="BK18" s="90">
        <f t="shared" ca="1" si="29"/>
        <v>12184</v>
      </c>
      <c r="BL18" s="90">
        <f t="shared" si="30"/>
        <v>8</v>
      </c>
      <c r="BM18" s="90">
        <f t="shared" ca="1" si="31"/>
        <v>592</v>
      </c>
      <c r="BN18" s="90">
        <f t="shared" si="32"/>
        <v>4</v>
      </c>
      <c r="BO18" s="90">
        <f t="shared" ca="1" si="33"/>
        <v>8588.4</v>
      </c>
      <c r="BP18" s="90">
        <f t="shared" si="34"/>
        <v>4</v>
      </c>
      <c r="BQ18" s="90">
        <f t="shared" ca="1" si="40"/>
        <v>11868.72</v>
      </c>
      <c r="BR18" s="90">
        <f t="shared" si="35"/>
        <v>0</v>
      </c>
      <c r="BS18" s="90">
        <f t="shared" ca="1" si="36"/>
        <v>0</v>
      </c>
      <c r="BT18" s="90">
        <f t="shared" ca="1" si="3"/>
        <v>20457.12</v>
      </c>
      <c r="BU18" s="90">
        <f t="shared" ca="1" si="4"/>
        <v>2328465.12</v>
      </c>
      <c r="BV18" s="90"/>
      <c r="BW18" s="90">
        <f t="shared" ca="1" si="41"/>
        <v>2328465.12</v>
      </c>
    </row>
    <row r="19" spans="1:75" ht="30">
      <c r="A19" s="38" t="s">
        <v>198</v>
      </c>
      <c r="B19" s="175" t="s">
        <v>989</v>
      </c>
      <c r="C19" s="63" t="s">
        <v>194</v>
      </c>
      <c r="D19" s="63" t="s">
        <v>195</v>
      </c>
      <c r="E19" s="90">
        <v>0</v>
      </c>
      <c r="F19" s="90">
        <f t="shared" ca="1" si="6"/>
        <v>0</v>
      </c>
      <c r="G19" s="90">
        <v>0</v>
      </c>
      <c r="H19" s="90">
        <f t="shared" ca="1" si="6"/>
        <v>0</v>
      </c>
      <c r="I19" s="90">
        <v>0</v>
      </c>
      <c r="J19" s="90">
        <f t="shared" ca="1" si="6"/>
        <v>0</v>
      </c>
      <c r="K19" s="90">
        <v>0</v>
      </c>
      <c r="L19" s="90">
        <f t="shared" ca="1" si="6"/>
        <v>0</v>
      </c>
      <c r="M19" s="90">
        <v>0</v>
      </c>
      <c r="N19" s="90">
        <f t="shared" ca="1" si="6"/>
        <v>0</v>
      </c>
      <c r="O19" s="90">
        <v>0</v>
      </c>
      <c r="P19" s="90">
        <f t="shared" ca="1" si="6"/>
        <v>0</v>
      </c>
      <c r="Q19" s="90">
        <f t="shared" ca="1" si="7"/>
        <v>0</v>
      </c>
      <c r="R19" s="90">
        <v>0</v>
      </c>
      <c r="S19" s="90">
        <f t="shared" ca="1" si="8"/>
        <v>0</v>
      </c>
      <c r="T19" s="90">
        <v>0</v>
      </c>
      <c r="U19" s="90">
        <f t="shared" ca="1" si="9"/>
        <v>0</v>
      </c>
      <c r="V19" s="90">
        <v>0</v>
      </c>
      <c r="W19" s="90">
        <f t="shared" ca="1" si="10"/>
        <v>0</v>
      </c>
      <c r="X19" s="90">
        <v>0</v>
      </c>
      <c r="Y19" s="90">
        <f t="shared" ca="1" si="11"/>
        <v>0</v>
      </c>
      <c r="Z19" s="90">
        <f t="shared" ca="1" si="37"/>
        <v>0</v>
      </c>
      <c r="AA19" s="90">
        <v>0</v>
      </c>
      <c r="AB19" s="90">
        <f t="shared" ca="1" si="12"/>
        <v>0</v>
      </c>
      <c r="AC19" s="90">
        <v>0</v>
      </c>
      <c r="AD19" s="90">
        <f t="shared" ca="1" si="13"/>
        <v>0</v>
      </c>
      <c r="AE19" s="90">
        <v>0</v>
      </c>
      <c r="AF19" s="90">
        <f t="shared" ca="1" si="14"/>
        <v>0</v>
      </c>
      <c r="AG19" s="90">
        <f t="shared" ca="1" si="15"/>
        <v>0</v>
      </c>
      <c r="AH19" s="90">
        <v>0</v>
      </c>
      <c r="AI19" s="90">
        <f t="shared" ca="1" si="16"/>
        <v>0</v>
      </c>
      <c r="AJ19" s="90">
        <v>5</v>
      </c>
      <c r="AK19" s="90">
        <f t="shared" ca="1" si="17"/>
        <v>1487650</v>
      </c>
      <c r="AL19" s="90">
        <v>0</v>
      </c>
      <c r="AM19" s="90">
        <f t="shared" ca="1" si="18"/>
        <v>0</v>
      </c>
      <c r="AN19" s="90">
        <v>8</v>
      </c>
      <c r="AO19" s="90">
        <f t="shared" ca="1" si="19"/>
        <v>2210224</v>
      </c>
      <c r="AP19" s="90">
        <v>0</v>
      </c>
      <c r="AQ19" s="90">
        <f t="shared" ca="1" si="20"/>
        <v>0</v>
      </c>
      <c r="AR19" s="90">
        <v>1</v>
      </c>
      <c r="AS19" s="90">
        <f t="shared" ca="1" si="20"/>
        <v>340034</v>
      </c>
      <c r="AT19" s="90">
        <f t="shared" ca="1" si="38"/>
        <v>4037908</v>
      </c>
      <c r="AU19" s="90">
        <v>0</v>
      </c>
      <c r="AV19" s="90">
        <f t="shared" ca="1" si="21"/>
        <v>0</v>
      </c>
      <c r="AW19" s="90">
        <v>0</v>
      </c>
      <c r="AX19" s="90">
        <f t="shared" ca="1" si="22"/>
        <v>0</v>
      </c>
      <c r="AY19" s="90">
        <v>0</v>
      </c>
      <c r="AZ19" s="90">
        <f t="shared" ca="1" si="23"/>
        <v>0</v>
      </c>
      <c r="BA19" s="90"/>
      <c r="BB19" s="90">
        <f t="shared" ca="1" si="24"/>
        <v>0</v>
      </c>
      <c r="BC19" s="90"/>
      <c r="BD19" s="90">
        <f t="shared" ca="1" si="25"/>
        <v>0</v>
      </c>
      <c r="BE19" s="90">
        <v>0</v>
      </c>
      <c r="BF19" s="90">
        <f t="shared" ca="1" si="26"/>
        <v>0</v>
      </c>
      <c r="BG19" s="90">
        <f t="shared" ca="1" si="39"/>
        <v>0</v>
      </c>
      <c r="BH19" s="90"/>
      <c r="BI19" s="90">
        <f t="shared" ca="1" si="27"/>
        <v>4037908</v>
      </c>
      <c r="BJ19" s="90">
        <f t="shared" si="28"/>
        <v>14</v>
      </c>
      <c r="BK19" s="90">
        <f t="shared" ca="1" si="29"/>
        <v>21322</v>
      </c>
      <c r="BL19" s="90">
        <f t="shared" si="30"/>
        <v>14</v>
      </c>
      <c r="BM19" s="90">
        <f t="shared" ca="1" si="31"/>
        <v>1036</v>
      </c>
      <c r="BN19" s="90">
        <f t="shared" si="32"/>
        <v>5</v>
      </c>
      <c r="BO19" s="90">
        <f t="shared" ca="1" si="33"/>
        <v>10735.5</v>
      </c>
      <c r="BP19" s="90">
        <f t="shared" si="34"/>
        <v>8</v>
      </c>
      <c r="BQ19" s="90">
        <f t="shared" ca="1" si="40"/>
        <v>23737.439999999999</v>
      </c>
      <c r="BR19" s="90">
        <f t="shared" si="35"/>
        <v>1</v>
      </c>
      <c r="BS19" s="90">
        <f t="shared" ca="1" si="36"/>
        <v>3459.84</v>
      </c>
      <c r="BT19" s="90">
        <f t="shared" ca="1" si="3"/>
        <v>37932.78</v>
      </c>
      <c r="BU19" s="90">
        <f t="shared" ca="1" si="4"/>
        <v>4098198.78</v>
      </c>
      <c r="BV19" s="90"/>
      <c r="BW19" s="90">
        <f t="shared" ca="1" si="41"/>
        <v>4098198.78</v>
      </c>
    </row>
    <row r="20" spans="1:75" ht="30">
      <c r="A20" s="38" t="s">
        <v>199</v>
      </c>
      <c r="B20" s="175" t="s">
        <v>990</v>
      </c>
      <c r="C20" s="63" t="s">
        <v>194</v>
      </c>
      <c r="D20" s="63" t="s">
        <v>195</v>
      </c>
      <c r="E20" s="90">
        <v>3</v>
      </c>
      <c r="F20" s="90">
        <f t="shared" ca="1" si="6"/>
        <v>417942</v>
      </c>
      <c r="G20" s="90">
        <v>0</v>
      </c>
      <c r="H20" s="90">
        <f t="shared" ca="1" si="6"/>
        <v>0</v>
      </c>
      <c r="I20" s="90">
        <v>9</v>
      </c>
      <c r="J20" s="90">
        <f t="shared" ca="1" si="6"/>
        <v>1574226</v>
      </c>
      <c r="K20" s="90">
        <v>0</v>
      </c>
      <c r="L20" s="90">
        <f t="shared" ca="1" si="6"/>
        <v>0</v>
      </c>
      <c r="M20" s="90">
        <v>1</v>
      </c>
      <c r="N20" s="90">
        <f t="shared" ca="1" si="6"/>
        <v>187018</v>
      </c>
      <c r="O20" s="90">
        <v>0</v>
      </c>
      <c r="P20" s="90">
        <f t="shared" ca="1" si="6"/>
        <v>0</v>
      </c>
      <c r="Q20" s="90">
        <f t="shared" ca="1" si="7"/>
        <v>2179186</v>
      </c>
      <c r="R20" s="90">
        <v>0</v>
      </c>
      <c r="S20" s="90">
        <f t="shared" ca="1" si="8"/>
        <v>0</v>
      </c>
      <c r="T20" s="90">
        <v>0</v>
      </c>
      <c r="U20" s="90">
        <f t="shared" ca="1" si="9"/>
        <v>0</v>
      </c>
      <c r="V20" s="90">
        <v>0</v>
      </c>
      <c r="W20" s="90">
        <f t="shared" ca="1" si="10"/>
        <v>0</v>
      </c>
      <c r="X20" s="90">
        <v>0</v>
      </c>
      <c r="Y20" s="90">
        <f t="shared" ca="1" si="11"/>
        <v>0</v>
      </c>
      <c r="Z20" s="90">
        <f t="shared" ca="1" si="37"/>
        <v>0</v>
      </c>
      <c r="AA20" s="90">
        <v>0</v>
      </c>
      <c r="AB20" s="90">
        <f t="shared" ca="1" si="12"/>
        <v>0</v>
      </c>
      <c r="AC20" s="90">
        <v>0</v>
      </c>
      <c r="AD20" s="90">
        <f t="shared" ca="1" si="13"/>
        <v>0</v>
      </c>
      <c r="AE20" s="90">
        <v>0</v>
      </c>
      <c r="AF20" s="90">
        <f t="shared" ca="1" si="14"/>
        <v>0</v>
      </c>
      <c r="AG20" s="90">
        <f t="shared" ca="1" si="15"/>
        <v>0</v>
      </c>
      <c r="AH20" s="90">
        <v>4</v>
      </c>
      <c r="AI20" s="90">
        <f t="shared" ca="1" si="16"/>
        <v>952096</v>
      </c>
      <c r="AJ20" s="90">
        <v>7</v>
      </c>
      <c r="AK20" s="90">
        <f t="shared" ca="1" si="17"/>
        <v>2082710</v>
      </c>
      <c r="AL20" s="90">
        <v>10</v>
      </c>
      <c r="AM20" s="90">
        <f t="shared" ca="1" si="18"/>
        <v>2210220</v>
      </c>
      <c r="AN20" s="90">
        <v>4</v>
      </c>
      <c r="AO20" s="90">
        <f t="shared" ca="1" si="19"/>
        <v>1105112</v>
      </c>
      <c r="AP20" s="90">
        <v>3</v>
      </c>
      <c r="AQ20" s="90">
        <f t="shared" ca="1" si="20"/>
        <v>816081</v>
      </c>
      <c r="AR20" s="90">
        <v>1</v>
      </c>
      <c r="AS20" s="90">
        <f t="shared" ca="1" si="20"/>
        <v>340034</v>
      </c>
      <c r="AT20" s="90">
        <f t="shared" ca="1" si="38"/>
        <v>7506253</v>
      </c>
      <c r="AU20" s="90">
        <v>0</v>
      </c>
      <c r="AV20" s="90">
        <f t="shared" ca="1" si="21"/>
        <v>0</v>
      </c>
      <c r="AW20" s="90">
        <v>0</v>
      </c>
      <c r="AX20" s="90">
        <f t="shared" ca="1" si="22"/>
        <v>0</v>
      </c>
      <c r="AY20" s="90">
        <v>0</v>
      </c>
      <c r="AZ20" s="90">
        <f t="shared" ca="1" si="23"/>
        <v>0</v>
      </c>
      <c r="BA20" s="90"/>
      <c r="BB20" s="90">
        <f t="shared" ca="1" si="24"/>
        <v>0</v>
      </c>
      <c r="BC20" s="90"/>
      <c r="BD20" s="90">
        <f t="shared" ca="1" si="25"/>
        <v>0</v>
      </c>
      <c r="BE20" s="90">
        <v>0</v>
      </c>
      <c r="BF20" s="90">
        <f t="shared" ca="1" si="26"/>
        <v>0</v>
      </c>
      <c r="BG20" s="90">
        <f t="shared" ca="1" si="39"/>
        <v>0</v>
      </c>
      <c r="BH20" s="90"/>
      <c r="BI20" s="90">
        <f t="shared" ca="1" si="27"/>
        <v>9685439</v>
      </c>
      <c r="BJ20" s="90">
        <f t="shared" si="28"/>
        <v>42</v>
      </c>
      <c r="BK20" s="90">
        <f t="shared" ca="1" si="29"/>
        <v>63966</v>
      </c>
      <c r="BL20" s="90">
        <f t="shared" si="30"/>
        <v>42</v>
      </c>
      <c r="BM20" s="90">
        <f t="shared" ca="1" si="31"/>
        <v>3108</v>
      </c>
      <c r="BN20" s="90">
        <f t="shared" si="32"/>
        <v>14</v>
      </c>
      <c r="BO20" s="90">
        <f t="shared" ca="1" si="33"/>
        <v>30059.399999999998</v>
      </c>
      <c r="BP20" s="90">
        <f t="shared" si="34"/>
        <v>23</v>
      </c>
      <c r="BQ20" s="90">
        <f t="shared" ca="1" si="40"/>
        <v>68245.14</v>
      </c>
      <c r="BR20" s="90">
        <f t="shared" si="35"/>
        <v>5</v>
      </c>
      <c r="BS20" s="90">
        <f t="shared" ca="1" si="36"/>
        <v>17299.2</v>
      </c>
      <c r="BT20" s="90">
        <f t="shared" ca="1" si="3"/>
        <v>115603.73999999999</v>
      </c>
      <c r="BU20" s="90">
        <f t="shared" ca="1" si="4"/>
        <v>9868116.7400000002</v>
      </c>
      <c r="BV20" s="90"/>
      <c r="BW20" s="90">
        <f t="shared" ca="1" si="41"/>
        <v>9868116.7400000002</v>
      </c>
    </row>
    <row r="21" spans="1:75" ht="30">
      <c r="A21" s="38" t="s">
        <v>200</v>
      </c>
      <c r="B21" s="175" t="s">
        <v>991</v>
      </c>
      <c r="C21" s="63" t="s">
        <v>194</v>
      </c>
      <c r="D21" s="63" t="s">
        <v>195</v>
      </c>
      <c r="E21" s="90">
        <v>5</v>
      </c>
      <c r="F21" s="90">
        <f t="shared" ca="1" si="6"/>
        <v>696570</v>
      </c>
      <c r="G21" s="90">
        <v>0</v>
      </c>
      <c r="H21" s="90">
        <f t="shared" ca="1" si="6"/>
        <v>0</v>
      </c>
      <c r="I21" s="90">
        <v>8</v>
      </c>
      <c r="J21" s="90">
        <f t="shared" ca="1" si="6"/>
        <v>1399312</v>
      </c>
      <c r="K21" s="90">
        <v>0</v>
      </c>
      <c r="L21" s="90">
        <f t="shared" ca="1" si="6"/>
        <v>0</v>
      </c>
      <c r="M21" s="90">
        <v>3</v>
      </c>
      <c r="N21" s="90">
        <f t="shared" ca="1" si="6"/>
        <v>561054</v>
      </c>
      <c r="O21" s="90">
        <v>0</v>
      </c>
      <c r="P21" s="90">
        <f t="shared" ca="1" si="6"/>
        <v>0</v>
      </c>
      <c r="Q21" s="90">
        <f t="shared" ca="1" si="7"/>
        <v>2656936</v>
      </c>
      <c r="R21" s="90">
        <v>0</v>
      </c>
      <c r="S21" s="90">
        <f t="shared" ca="1" si="8"/>
        <v>0</v>
      </c>
      <c r="T21" s="90">
        <v>0</v>
      </c>
      <c r="U21" s="90">
        <f t="shared" ca="1" si="9"/>
        <v>0</v>
      </c>
      <c r="V21" s="90">
        <v>0</v>
      </c>
      <c r="W21" s="90">
        <f t="shared" ca="1" si="10"/>
        <v>0</v>
      </c>
      <c r="X21" s="90">
        <v>0</v>
      </c>
      <c r="Y21" s="90">
        <f t="shared" ca="1" si="11"/>
        <v>0</v>
      </c>
      <c r="Z21" s="90">
        <f t="shared" ca="1" si="37"/>
        <v>0</v>
      </c>
      <c r="AA21" s="90">
        <v>2</v>
      </c>
      <c r="AB21" s="90">
        <f t="shared" ca="1" si="12"/>
        <v>696176</v>
      </c>
      <c r="AC21" s="90">
        <v>5</v>
      </c>
      <c r="AD21" s="90">
        <f t="shared" ca="1" si="13"/>
        <v>2185440</v>
      </c>
      <c r="AE21" s="90">
        <v>0</v>
      </c>
      <c r="AF21" s="90">
        <f t="shared" ca="1" si="14"/>
        <v>0</v>
      </c>
      <c r="AG21" s="90">
        <f t="shared" ca="1" si="15"/>
        <v>2881616</v>
      </c>
      <c r="AH21" s="90">
        <v>10</v>
      </c>
      <c r="AI21" s="90">
        <f t="shared" ca="1" si="16"/>
        <v>2380240</v>
      </c>
      <c r="AJ21" s="90">
        <v>3</v>
      </c>
      <c r="AK21" s="90">
        <f t="shared" ca="1" si="17"/>
        <v>892590</v>
      </c>
      <c r="AL21" s="90">
        <v>15</v>
      </c>
      <c r="AM21" s="90">
        <f t="shared" ca="1" si="18"/>
        <v>3315330</v>
      </c>
      <c r="AN21" s="90">
        <v>2</v>
      </c>
      <c r="AO21" s="90">
        <f t="shared" ca="1" si="19"/>
        <v>552556</v>
      </c>
      <c r="AP21" s="90">
        <v>1</v>
      </c>
      <c r="AQ21" s="90">
        <f t="shared" ca="1" si="20"/>
        <v>272027</v>
      </c>
      <c r="AR21" s="90">
        <v>0</v>
      </c>
      <c r="AS21" s="90">
        <f t="shared" ca="1" si="20"/>
        <v>0</v>
      </c>
      <c r="AT21" s="90">
        <f t="shared" ca="1" si="38"/>
        <v>7412743</v>
      </c>
      <c r="AU21" s="90">
        <v>0</v>
      </c>
      <c r="AV21" s="90">
        <f t="shared" ca="1" si="21"/>
        <v>0</v>
      </c>
      <c r="AW21" s="90">
        <v>0</v>
      </c>
      <c r="AX21" s="90">
        <f t="shared" ca="1" si="22"/>
        <v>0</v>
      </c>
      <c r="AY21" s="90">
        <v>0</v>
      </c>
      <c r="AZ21" s="90">
        <f t="shared" ca="1" si="23"/>
        <v>0</v>
      </c>
      <c r="BA21" s="90"/>
      <c r="BB21" s="90">
        <f t="shared" ca="1" si="24"/>
        <v>0</v>
      </c>
      <c r="BC21" s="90"/>
      <c r="BD21" s="90">
        <f t="shared" ca="1" si="25"/>
        <v>0</v>
      </c>
      <c r="BE21" s="90">
        <v>0</v>
      </c>
      <c r="BF21" s="90">
        <f t="shared" ca="1" si="26"/>
        <v>0</v>
      </c>
      <c r="BG21" s="90">
        <f t="shared" ca="1" si="39"/>
        <v>0</v>
      </c>
      <c r="BH21" s="90"/>
      <c r="BI21" s="90">
        <f t="shared" ca="1" si="27"/>
        <v>12951295</v>
      </c>
      <c r="BJ21" s="90">
        <f t="shared" si="28"/>
        <v>54</v>
      </c>
      <c r="BK21" s="90">
        <f t="shared" ca="1" si="29"/>
        <v>82242</v>
      </c>
      <c r="BL21" s="90">
        <f t="shared" si="30"/>
        <v>54</v>
      </c>
      <c r="BM21" s="90">
        <f t="shared" ca="1" si="31"/>
        <v>3996</v>
      </c>
      <c r="BN21" s="90">
        <f t="shared" si="32"/>
        <v>20</v>
      </c>
      <c r="BO21" s="90">
        <f t="shared" ca="1" si="33"/>
        <v>42942</v>
      </c>
      <c r="BP21" s="90">
        <f t="shared" si="34"/>
        <v>30</v>
      </c>
      <c r="BQ21" s="90">
        <f t="shared" ca="1" si="40"/>
        <v>89015.4</v>
      </c>
      <c r="BR21" s="90">
        <f t="shared" si="35"/>
        <v>4</v>
      </c>
      <c r="BS21" s="90">
        <f t="shared" ca="1" si="36"/>
        <v>13839.36</v>
      </c>
      <c r="BT21" s="90">
        <f t="shared" ca="1" si="3"/>
        <v>145796.76</v>
      </c>
      <c r="BU21" s="90">
        <f t="shared" ca="1" si="4"/>
        <v>13183329.76</v>
      </c>
      <c r="BV21" s="90"/>
      <c r="BW21" s="90">
        <f t="shared" ca="1" si="41"/>
        <v>13183329.76</v>
      </c>
    </row>
    <row r="22" spans="1:75" ht="30">
      <c r="A22" s="38" t="s">
        <v>201</v>
      </c>
      <c r="B22" s="175" t="s">
        <v>992</v>
      </c>
      <c r="C22" s="63" t="s">
        <v>194</v>
      </c>
      <c r="D22" s="63" t="s">
        <v>195</v>
      </c>
      <c r="E22" s="90">
        <v>0</v>
      </c>
      <c r="F22" s="90">
        <f t="shared" ca="1" si="6"/>
        <v>0</v>
      </c>
      <c r="G22" s="90">
        <v>5</v>
      </c>
      <c r="H22" s="90">
        <f t="shared" ca="1" si="6"/>
        <v>739600</v>
      </c>
      <c r="I22" s="90">
        <v>0</v>
      </c>
      <c r="J22" s="90">
        <f t="shared" ca="1" si="6"/>
        <v>0</v>
      </c>
      <c r="K22" s="90">
        <v>5</v>
      </c>
      <c r="L22" s="90">
        <f t="shared" ca="1" si="6"/>
        <v>933080</v>
      </c>
      <c r="M22" s="90">
        <v>0</v>
      </c>
      <c r="N22" s="90">
        <f t="shared" ca="1" si="6"/>
        <v>0</v>
      </c>
      <c r="O22" s="90">
        <v>0</v>
      </c>
      <c r="P22" s="90">
        <f t="shared" ca="1" si="6"/>
        <v>0</v>
      </c>
      <c r="Q22" s="90">
        <f t="shared" ca="1" si="7"/>
        <v>1672680</v>
      </c>
      <c r="R22" s="90">
        <v>0</v>
      </c>
      <c r="S22" s="90">
        <f t="shared" ca="1" si="8"/>
        <v>0</v>
      </c>
      <c r="T22" s="90">
        <v>0</v>
      </c>
      <c r="U22" s="90">
        <f t="shared" ca="1" si="9"/>
        <v>0</v>
      </c>
      <c r="V22" s="90">
        <v>0</v>
      </c>
      <c r="W22" s="90">
        <f t="shared" ca="1" si="10"/>
        <v>0</v>
      </c>
      <c r="X22" s="90">
        <v>1</v>
      </c>
      <c r="Y22" s="90">
        <f t="shared" ca="1" si="11"/>
        <v>238836</v>
      </c>
      <c r="Z22" s="90">
        <f t="shared" ca="1" si="37"/>
        <v>238836</v>
      </c>
      <c r="AA22" s="90">
        <v>0</v>
      </c>
      <c r="AB22" s="90">
        <f t="shared" ca="1" si="12"/>
        <v>0</v>
      </c>
      <c r="AC22" s="90">
        <v>0</v>
      </c>
      <c r="AD22" s="90">
        <f t="shared" ca="1" si="13"/>
        <v>0</v>
      </c>
      <c r="AE22" s="90">
        <v>0</v>
      </c>
      <c r="AF22" s="90">
        <f t="shared" ca="1" si="14"/>
        <v>0</v>
      </c>
      <c r="AG22" s="90">
        <f t="shared" ca="1" si="15"/>
        <v>0</v>
      </c>
      <c r="AH22" s="90">
        <v>2</v>
      </c>
      <c r="AI22" s="90">
        <f t="shared" ca="1" si="16"/>
        <v>476048</v>
      </c>
      <c r="AJ22" s="90">
        <v>1</v>
      </c>
      <c r="AK22" s="90">
        <f t="shared" ca="1" si="17"/>
        <v>297530</v>
      </c>
      <c r="AL22" s="90">
        <v>3</v>
      </c>
      <c r="AM22" s="90">
        <f t="shared" ca="1" si="18"/>
        <v>663066</v>
      </c>
      <c r="AN22" s="90">
        <v>1</v>
      </c>
      <c r="AO22" s="90">
        <f t="shared" ca="1" si="19"/>
        <v>276278</v>
      </c>
      <c r="AP22" s="90">
        <v>0</v>
      </c>
      <c r="AQ22" s="90">
        <f t="shared" ca="1" si="20"/>
        <v>0</v>
      </c>
      <c r="AR22" s="90">
        <v>0</v>
      </c>
      <c r="AS22" s="90">
        <f t="shared" ca="1" si="20"/>
        <v>0</v>
      </c>
      <c r="AT22" s="90">
        <f t="shared" ca="1" si="38"/>
        <v>1712922</v>
      </c>
      <c r="AU22" s="90">
        <v>0</v>
      </c>
      <c r="AV22" s="90">
        <f t="shared" ca="1" si="21"/>
        <v>0</v>
      </c>
      <c r="AW22" s="90">
        <v>0</v>
      </c>
      <c r="AX22" s="90">
        <f t="shared" ca="1" si="22"/>
        <v>0</v>
      </c>
      <c r="AY22" s="90">
        <v>0</v>
      </c>
      <c r="AZ22" s="90">
        <f t="shared" ca="1" si="23"/>
        <v>0</v>
      </c>
      <c r="BA22" s="90"/>
      <c r="BB22" s="90">
        <f t="shared" ca="1" si="24"/>
        <v>0</v>
      </c>
      <c r="BC22" s="90"/>
      <c r="BD22" s="90">
        <f t="shared" ca="1" si="25"/>
        <v>0</v>
      </c>
      <c r="BE22" s="90">
        <v>0</v>
      </c>
      <c r="BF22" s="90">
        <f t="shared" ca="1" si="26"/>
        <v>0</v>
      </c>
      <c r="BG22" s="90">
        <f t="shared" ca="1" si="39"/>
        <v>0</v>
      </c>
      <c r="BH22" s="90"/>
      <c r="BI22" s="90">
        <f t="shared" ca="1" si="27"/>
        <v>3624438</v>
      </c>
      <c r="BJ22" s="90">
        <f t="shared" si="28"/>
        <v>18</v>
      </c>
      <c r="BK22" s="90">
        <f t="shared" ca="1" si="29"/>
        <v>27414</v>
      </c>
      <c r="BL22" s="90">
        <f t="shared" si="30"/>
        <v>18</v>
      </c>
      <c r="BM22" s="90">
        <f t="shared" ca="1" si="31"/>
        <v>1332</v>
      </c>
      <c r="BN22" s="90">
        <f t="shared" si="32"/>
        <v>8</v>
      </c>
      <c r="BO22" s="90">
        <f t="shared" ca="1" si="33"/>
        <v>17176.8</v>
      </c>
      <c r="BP22" s="90">
        <f t="shared" si="34"/>
        <v>9</v>
      </c>
      <c r="BQ22" s="90">
        <f t="shared" ca="1" si="40"/>
        <v>26704.62</v>
      </c>
      <c r="BR22" s="90">
        <f t="shared" si="35"/>
        <v>1</v>
      </c>
      <c r="BS22" s="90">
        <f t="shared" ca="1" si="36"/>
        <v>3459.84</v>
      </c>
      <c r="BT22" s="90">
        <f t="shared" ca="1" si="3"/>
        <v>47341.259999999995</v>
      </c>
      <c r="BU22" s="90">
        <f t="shared" ca="1" si="4"/>
        <v>3700525.26</v>
      </c>
      <c r="BV22" s="90"/>
      <c r="BW22" s="90">
        <f t="shared" ca="1" si="41"/>
        <v>3700525.26</v>
      </c>
    </row>
    <row r="23" spans="1:75" ht="30">
      <c r="A23" s="38" t="s">
        <v>202</v>
      </c>
      <c r="B23" s="175" t="s">
        <v>993</v>
      </c>
      <c r="C23" s="63" t="s">
        <v>194</v>
      </c>
      <c r="D23" s="63" t="s">
        <v>195</v>
      </c>
      <c r="E23" s="90">
        <v>0</v>
      </c>
      <c r="F23" s="90">
        <f t="shared" ca="1" si="6"/>
        <v>0</v>
      </c>
      <c r="G23" s="90">
        <v>0</v>
      </c>
      <c r="H23" s="90">
        <f t="shared" ca="1" si="6"/>
        <v>0</v>
      </c>
      <c r="I23" s="90">
        <v>0</v>
      </c>
      <c r="J23" s="90">
        <f t="shared" ca="1" si="6"/>
        <v>0</v>
      </c>
      <c r="K23" s="90">
        <v>0</v>
      </c>
      <c r="L23" s="90">
        <f t="shared" ca="1" si="6"/>
        <v>0</v>
      </c>
      <c r="M23" s="90">
        <v>0</v>
      </c>
      <c r="N23" s="90">
        <f t="shared" ca="1" si="6"/>
        <v>0</v>
      </c>
      <c r="O23" s="90">
        <v>0</v>
      </c>
      <c r="P23" s="90">
        <f t="shared" ca="1" si="6"/>
        <v>0</v>
      </c>
      <c r="Q23" s="90">
        <f t="shared" ca="1" si="7"/>
        <v>0</v>
      </c>
      <c r="R23" s="90">
        <v>0</v>
      </c>
      <c r="S23" s="90">
        <f t="shared" ca="1" si="8"/>
        <v>0</v>
      </c>
      <c r="T23" s="90">
        <v>0</v>
      </c>
      <c r="U23" s="90">
        <f t="shared" ca="1" si="9"/>
        <v>0</v>
      </c>
      <c r="V23" s="90">
        <v>0</v>
      </c>
      <c r="W23" s="90">
        <f t="shared" ca="1" si="10"/>
        <v>0</v>
      </c>
      <c r="X23" s="90">
        <v>0</v>
      </c>
      <c r="Y23" s="90">
        <f t="shared" ca="1" si="11"/>
        <v>0</v>
      </c>
      <c r="Z23" s="90">
        <f t="shared" ca="1" si="37"/>
        <v>0</v>
      </c>
      <c r="AA23" s="90">
        <v>0</v>
      </c>
      <c r="AB23" s="90">
        <f t="shared" ca="1" si="12"/>
        <v>0</v>
      </c>
      <c r="AC23" s="90">
        <v>0</v>
      </c>
      <c r="AD23" s="90">
        <f t="shared" ca="1" si="13"/>
        <v>0</v>
      </c>
      <c r="AE23" s="90">
        <v>0</v>
      </c>
      <c r="AF23" s="90">
        <f t="shared" ca="1" si="14"/>
        <v>0</v>
      </c>
      <c r="AG23" s="90">
        <f t="shared" ca="1" si="15"/>
        <v>0</v>
      </c>
      <c r="AH23" s="90">
        <v>0</v>
      </c>
      <c r="AI23" s="90">
        <f t="shared" ca="1" si="16"/>
        <v>0</v>
      </c>
      <c r="AJ23" s="90">
        <v>0</v>
      </c>
      <c r="AK23" s="90">
        <f t="shared" ca="1" si="17"/>
        <v>0</v>
      </c>
      <c r="AL23" s="90">
        <v>0</v>
      </c>
      <c r="AM23" s="90">
        <f t="shared" ca="1" si="18"/>
        <v>0</v>
      </c>
      <c r="AN23" s="90">
        <v>1</v>
      </c>
      <c r="AO23" s="90">
        <f t="shared" ca="1" si="19"/>
        <v>276278</v>
      </c>
      <c r="AP23" s="90">
        <v>0</v>
      </c>
      <c r="AQ23" s="90">
        <f t="shared" ca="1" si="20"/>
        <v>0</v>
      </c>
      <c r="AR23" s="90">
        <v>1</v>
      </c>
      <c r="AS23" s="90">
        <f t="shared" ca="1" si="20"/>
        <v>340034</v>
      </c>
      <c r="AT23" s="90">
        <f t="shared" ca="1" si="38"/>
        <v>616312</v>
      </c>
      <c r="AU23" s="90">
        <v>0</v>
      </c>
      <c r="AV23" s="90">
        <f t="shared" ca="1" si="21"/>
        <v>0</v>
      </c>
      <c r="AW23" s="90">
        <v>0</v>
      </c>
      <c r="AX23" s="90">
        <f t="shared" ca="1" si="22"/>
        <v>0</v>
      </c>
      <c r="AY23" s="90">
        <v>0</v>
      </c>
      <c r="AZ23" s="90">
        <f t="shared" ca="1" si="23"/>
        <v>0</v>
      </c>
      <c r="BA23" s="90"/>
      <c r="BB23" s="90">
        <f t="shared" ca="1" si="24"/>
        <v>0</v>
      </c>
      <c r="BC23" s="90"/>
      <c r="BD23" s="90">
        <f t="shared" ca="1" si="25"/>
        <v>0</v>
      </c>
      <c r="BE23" s="90">
        <v>0</v>
      </c>
      <c r="BF23" s="90">
        <f t="shared" ca="1" si="26"/>
        <v>0</v>
      </c>
      <c r="BG23" s="90">
        <f t="shared" ca="1" si="39"/>
        <v>0</v>
      </c>
      <c r="BH23" s="90"/>
      <c r="BI23" s="90">
        <f t="shared" ca="1" si="27"/>
        <v>616312</v>
      </c>
      <c r="BJ23" s="90">
        <f t="shared" si="28"/>
        <v>2</v>
      </c>
      <c r="BK23" s="90">
        <f t="shared" ca="1" si="29"/>
        <v>3046</v>
      </c>
      <c r="BL23" s="90">
        <f t="shared" si="30"/>
        <v>2</v>
      </c>
      <c r="BM23" s="90">
        <f t="shared" ca="1" si="31"/>
        <v>148</v>
      </c>
      <c r="BN23" s="90">
        <f t="shared" si="32"/>
        <v>0</v>
      </c>
      <c r="BO23" s="90">
        <f t="shared" ca="1" si="33"/>
        <v>0</v>
      </c>
      <c r="BP23" s="90">
        <f t="shared" si="34"/>
        <v>1</v>
      </c>
      <c r="BQ23" s="90">
        <f t="shared" ca="1" si="40"/>
        <v>2967.18</v>
      </c>
      <c r="BR23" s="90">
        <f t="shared" si="35"/>
        <v>1</v>
      </c>
      <c r="BS23" s="90">
        <f t="shared" ca="1" si="36"/>
        <v>3459.84</v>
      </c>
      <c r="BT23" s="90">
        <f t="shared" ca="1" si="3"/>
        <v>6427.02</v>
      </c>
      <c r="BU23" s="90">
        <f t="shared" ca="1" si="4"/>
        <v>625933.02</v>
      </c>
      <c r="BV23" s="90"/>
      <c r="BW23" s="90">
        <f t="shared" ca="1" si="41"/>
        <v>625933.02</v>
      </c>
    </row>
    <row r="24" spans="1:75" ht="30">
      <c r="A24" s="38" t="s">
        <v>203</v>
      </c>
      <c r="B24" s="175" t="s">
        <v>994</v>
      </c>
      <c r="C24" s="63" t="s">
        <v>194</v>
      </c>
      <c r="D24" s="63" t="s">
        <v>195</v>
      </c>
      <c r="E24" s="90">
        <v>0</v>
      </c>
      <c r="F24" s="90">
        <f t="shared" ca="1" si="6"/>
        <v>0</v>
      </c>
      <c r="G24" s="90">
        <v>0</v>
      </c>
      <c r="H24" s="90">
        <f t="shared" ca="1" si="6"/>
        <v>0</v>
      </c>
      <c r="I24" s="90">
        <v>0</v>
      </c>
      <c r="J24" s="90">
        <f t="shared" ca="1" si="6"/>
        <v>0</v>
      </c>
      <c r="K24" s="90">
        <v>0</v>
      </c>
      <c r="L24" s="90">
        <f t="shared" ca="1" si="6"/>
        <v>0</v>
      </c>
      <c r="M24" s="90">
        <v>0</v>
      </c>
      <c r="N24" s="90">
        <f t="shared" ca="1" si="6"/>
        <v>0</v>
      </c>
      <c r="O24" s="90">
        <v>0</v>
      </c>
      <c r="P24" s="90">
        <f t="shared" ca="1" si="6"/>
        <v>0</v>
      </c>
      <c r="Q24" s="90">
        <f t="shared" ca="1" si="7"/>
        <v>0</v>
      </c>
      <c r="R24" s="90">
        <v>0</v>
      </c>
      <c r="S24" s="90">
        <f t="shared" ca="1" si="8"/>
        <v>0</v>
      </c>
      <c r="T24" s="90">
        <v>0</v>
      </c>
      <c r="U24" s="90">
        <f t="shared" ca="1" si="9"/>
        <v>0</v>
      </c>
      <c r="V24" s="90">
        <v>0</v>
      </c>
      <c r="W24" s="90">
        <f t="shared" ca="1" si="10"/>
        <v>0</v>
      </c>
      <c r="X24" s="90">
        <v>0</v>
      </c>
      <c r="Y24" s="90">
        <f t="shared" ca="1" si="11"/>
        <v>0</v>
      </c>
      <c r="Z24" s="90">
        <f t="shared" ca="1" si="37"/>
        <v>0</v>
      </c>
      <c r="AA24" s="90">
        <v>0</v>
      </c>
      <c r="AB24" s="90">
        <f t="shared" ca="1" si="12"/>
        <v>0</v>
      </c>
      <c r="AC24" s="90">
        <v>0</v>
      </c>
      <c r="AD24" s="90">
        <f t="shared" ca="1" si="13"/>
        <v>0</v>
      </c>
      <c r="AE24" s="90">
        <v>0</v>
      </c>
      <c r="AF24" s="90">
        <f t="shared" ca="1" si="14"/>
        <v>0</v>
      </c>
      <c r="AG24" s="90">
        <f t="shared" ca="1" si="15"/>
        <v>0</v>
      </c>
      <c r="AH24" s="90">
        <v>0</v>
      </c>
      <c r="AI24" s="90">
        <f t="shared" ca="1" si="16"/>
        <v>0</v>
      </c>
      <c r="AJ24" s="90">
        <v>7</v>
      </c>
      <c r="AK24" s="90">
        <f t="shared" ca="1" si="17"/>
        <v>2082710</v>
      </c>
      <c r="AL24" s="90">
        <v>0</v>
      </c>
      <c r="AM24" s="90">
        <f t="shared" ca="1" si="18"/>
        <v>0</v>
      </c>
      <c r="AN24" s="90">
        <v>6</v>
      </c>
      <c r="AO24" s="90">
        <f t="shared" ca="1" si="19"/>
        <v>1657668</v>
      </c>
      <c r="AP24" s="90">
        <v>0</v>
      </c>
      <c r="AQ24" s="90">
        <f t="shared" ca="1" si="20"/>
        <v>0</v>
      </c>
      <c r="AR24" s="90">
        <v>0</v>
      </c>
      <c r="AS24" s="90">
        <f t="shared" ca="1" si="20"/>
        <v>0</v>
      </c>
      <c r="AT24" s="90">
        <f t="shared" ca="1" si="38"/>
        <v>3740378</v>
      </c>
      <c r="AU24" s="90">
        <v>0</v>
      </c>
      <c r="AV24" s="90">
        <f t="shared" ca="1" si="21"/>
        <v>0</v>
      </c>
      <c r="AW24" s="90">
        <v>0</v>
      </c>
      <c r="AX24" s="90">
        <f t="shared" ca="1" si="22"/>
        <v>0</v>
      </c>
      <c r="AY24" s="90">
        <v>0</v>
      </c>
      <c r="AZ24" s="90">
        <f t="shared" ca="1" si="23"/>
        <v>0</v>
      </c>
      <c r="BA24" s="90"/>
      <c r="BB24" s="90">
        <f t="shared" ca="1" si="24"/>
        <v>0</v>
      </c>
      <c r="BC24" s="90"/>
      <c r="BD24" s="90">
        <f t="shared" ca="1" si="25"/>
        <v>0</v>
      </c>
      <c r="BE24" s="90">
        <v>0</v>
      </c>
      <c r="BF24" s="90">
        <f t="shared" ca="1" si="26"/>
        <v>0</v>
      </c>
      <c r="BG24" s="90">
        <f t="shared" ca="1" si="39"/>
        <v>0</v>
      </c>
      <c r="BH24" s="90"/>
      <c r="BI24" s="90">
        <f t="shared" ca="1" si="27"/>
        <v>3740378</v>
      </c>
      <c r="BJ24" s="90">
        <f t="shared" si="28"/>
        <v>13</v>
      </c>
      <c r="BK24" s="90">
        <f t="shared" ca="1" si="29"/>
        <v>19799</v>
      </c>
      <c r="BL24" s="90">
        <f t="shared" si="30"/>
        <v>13</v>
      </c>
      <c r="BM24" s="90">
        <f t="shared" ca="1" si="31"/>
        <v>962</v>
      </c>
      <c r="BN24" s="90">
        <f t="shared" si="32"/>
        <v>7</v>
      </c>
      <c r="BO24" s="90">
        <f t="shared" ca="1" si="33"/>
        <v>15029.699999999999</v>
      </c>
      <c r="BP24" s="90">
        <f t="shared" si="34"/>
        <v>6</v>
      </c>
      <c r="BQ24" s="90">
        <f t="shared" ca="1" si="40"/>
        <v>17803.079999999998</v>
      </c>
      <c r="BR24" s="90">
        <f t="shared" si="35"/>
        <v>0</v>
      </c>
      <c r="BS24" s="90">
        <f t="shared" ca="1" si="36"/>
        <v>0</v>
      </c>
      <c r="BT24" s="90">
        <f t="shared" ca="1" si="3"/>
        <v>32832.78</v>
      </c>
      <c r="BU24" s="90">
        <f t="shared" ca="1" si="4"/>
        <v>3793971.78</v>
      </c>
      <c r="BV24" s="90"/>
      <c r="BW24" s="90">
        <f t="shared" ca="1" si="41"/>
        <v>3793971.78</v>
      </c>
    </row>
    <row r="25" spans="1:75" ht="30">
      <c r="A25" s="38" t="s">
        <v>204</v>
      </c>
      <c r="B25" s="175" t="s">
        <v>995</v>
      </c>
      <c r="C25" s="63" t="s">
        <v>194</v>
      </c>
      <c r="D25" s="63" t="s">
        <v>205</v>
      </c>
      <c r="E25" s="90">
        <v>0</v>
      </c>
      <c r="F25" s="90">
        <f ca="1">OFFSET(F25,0,-1) * OFFSET(F25,11 - ROW(F25),0)</f>
        <v>0</v>
      </c>
      <c r="G25" s="90">
        <v>0</v>
      </c>
      <c r="H25" s="90">
        <f ca="1">OFFSET(H25,0,-1) * OFFSET(H25,11 - ROW(H25),0)</f>
        <v>0</v>
      </c>
      <c r="I25" s="90">
        <v>0</v>
      </c>
      <c r="J25" s="90">
        <f ca="1">OFFSET(J25,0,-1) * OFFSET(J25,11 - ROW(J25),0)</f>
        <v>0</v>
      </c>
      <c r="K25" s="90">
        <v>0</v>
      </c>
      <c r="L25" s="90">
        <f ca="1">OFFSET(L25,0,-1) * OFFSET(L25,11 - ROW(L25),0)</f>
        <v>0</v>
      </c>
      <c r="M25" s="90">
        <v>0</v>
      </c>
      <c r="N25" s="90">
        <f ca="1">OFFSET(N25,0,-1) * OFFSET(N25,11 - ROW(N25),0)</f>
        <v>0</v>
      </c>
      <c r="O25" s="90">
        <v>0</v>
      </c>
      <c r="P25" s="90">
        <f ca="1">OFFSET(P25,0,-1) * OFFSET(P25,11 - ROW(P25),0)</f>
        <v>0</v>
      </c>
      <c r="Q25" s="90">
        <f t="shared" ca="1" si="7"/>
        <v>0</v>
      </c>
      <c r="R25" s="90">
        <v>0</v>
      </c>
      <c r="S25" s="90">
        <f ca="1">OFFSET(S25,0,-1) * OFFSET(S25,11 - ROW(S25),0)</f>
        <v>0</v>
      </c>
      <c r="T25" s="90">
        <v>0</v>
      </c>
      <c r="U25" s="90">
        <f ca="1">OFFSET(U25,0,-1) * OFFSET(U25,11 - ROW(U25),0)</f>
        <v>0</v>
      </c>
      <c r="V25" s="90">
        <v>0</v>
      </c>
      <c r="W25" s="90">
        <f ca="1">OFFSET(W25,0,-1) * OFFSET(W25,11 - ROW(W25),0)</f>
        <v>0</v>
      </c>
      <c r="X25" s="90">
        <v>0</v>
      </c>
      <c r="Y25" s="90">
        <f ca="1">OFFSET(Y25,0,-1) * OFFSET(Y25,11 - ROW(Y25),0)</f>
        <v>0</v>
      </c>
      <c r="Z25" s="90">
        <f t="shared" ca="1" si="37"/>
        <v>0</v>
      </c>
      <c r="AA25" s="90">
        <v>0</v>
      </c>
      <c r="AB25" s="90">
        <f ca="1">OFFSET(AB25,0,-1) * OFFSET(AB25,11 - ROW(AB25),0)</f>
        <v>0</v>
      </c>
      <c r="AC25" s="90">
        <v>0</v>
      </c>
      <c r="AD25" s="90">
        <f ca="1">OFFSET(AD25,0,-1) * OFFSET(AD25,11 - ROW(AD25),0)</f>
        <v>0</v>
      </c>
      <c r="AE25" s="90">
        <v>0</v>
      </c>
      <c r="AF25" s="90">
        <f ca="1">OFFSET(AF25,0,-1) * OFFSET(AF25,11 - ROW(AF25),0)</f>
        <v>0</v>
      </c>
      <c r="AG25" s="90">
        <f t="shared" ca="1" si="15"/>
        <v>0</v>
      </c>
      <c r="AH25" s="90">
        <v>0</v>
      </c>
      <c r="AI25" s="90">
        <f ca="1">OFFSET(AI25,0,-1) * OFFSET(AI25,11 - ROW(AI25),0)</f>
        <v>0</v>
      </c>
      <c r="AJ25" s="90">
        <v>0</v>
      </c>
      <c r="AK25" s="90">
        <f ca="1">OFFSET(AK25,0,-1) * OFFSET(AK25,11 - ROW(AK25),0)</f>
        <v>0</v>
      </c>
      <c r="AL25" s="90">
        <v>0</v>
      </c>
      <c r="AM25" s="90">
        <f ca="1">OFFSET(AM25,0,-1) * OFFSET(AM25,11 - ROW(AM25),0)</f>
        <v>0</v>
      </c>
      <c r="AN25" s="90">
        <v>0</v>
      </c>
      <c r="AO25" s="90">
        <f ca="1">OFFSET(AO25,0,-1) * OFFSET(AO25,11 - ROW(AO25),0)</f>
        <v>0</v>
      </c>
      <c r="AP25" s="90">
        <v>0</v>
      </c>
      <c r="AQ25" s="90">
        <f ca="1">OFFSET(AQ25,0,-1) * OFFSET(AQ25,11 - ROW(AQ25),0)</f>
        <v>0</v>
      </c>
      <c r="AR25" s="90">
        <v>0</v>
      </c>
      <c r="AS25" s="90">
        <f ca="1">OFFSET(AS25,0,-1) * OFFSET(AS25,11 - ROW(AS25),0)</f>
        <v>0</v>
      </c>
      <c r="AT25" s="90">
        <f t="shared" ca="1" si="38"/>
        <v>0</v>
      </c>
      <c r="AU25" s="90">
        <v>0</v>
      </c>
      <c r="AV25" s="90">
        <f ca="1">OFFSET(AV25,0,-1) * OFFSET(AV25,11 - ROW(AV25),0)</f>
        <v>0</v>
      </c>
      <c r="AW25" s="90">
        <v>0</v>
      </c>
      <c r="AX25" s="90">
        <f ca="1">OFFSET(AX25,0,-1) * OFFSET(AX25,11 - ROW(AX25),0)</f>
        <v>0</v>
      </c>
      <c r="AY25" s="90">
        <v>0</v>
      </c>
      <c r="AZ25" s="90">
        <f ca="1">OFFSET(AZ25,0,-1) * OFFSET(AZ25,11 - ROW(AZ25),0)</f>
        <v>0</v>
      </c>
      <c r="BA25" s="90"/>
      <c r="BB25" s="90">
        <f ca="1">OFFSET(BB25,0,-1) * OFFSET(BB25,11 - ROW(BB25),0)</f>
        <v>0</v>
      </c>
      <c r="BC25" s="90"/>
      <c r="BD25" s="90">
        <f ca="1">OFFSET(BD25,0,-1) * OFFSET(BD25,11 - ROW(BD25),0)</f>
        <v>0</v>
      </c>
      <c r="BE25" s="90">
        <v>0</v>
      </c>
      <c r="BF25" s="90">
        <f ca="1">OFFSET(BF25,0,-1) * OFFSET(BF25,11 - ROW(BF25),0)</f>
        <v>0</v>
      </c>
      <c r="BG25" s="90">
        <f t="shared" ca="1" si="39"/>
        <v>0</v>
      </c>
      <c r="BH25" s="90"/>
      <c r="BI25" s="90">
        <f t="shared" ca="1" si="27"/>
        <v>0</v>
      </c>
      <c r="BJ25" s="90">
        <f t="shared" si="28"/>
        <v>0</v>
      </c>
      <c r="BK25" s="90">
        <f t="shared" ca="1" si="29"/>
        <v>0</v>
      </c>
      <c r="BL25" s="90">
        <f t="shared" si="30"/>
        <v>0</v>
      </c>
      <c r="BM25" s="90">
        <f t="shared" ca="1" si="31"/>
        <v>0</v>
      </c>
      <c r="BN25" s="90">
        <f t="shared" si="32"/>
        <v>0</v>
      </c>
      <c r="BO25" s="90">
        <f t="shared" ca="1" si="33"/>
        <v>0</v>
      </c>
      <c r="BP25" s="90">
        <f t="shared" si="34"/>
        <v>0</v>
      </c>
      <c r="BQ25" s="90">
        <f t="shared" ca="1" si="40"/>
        <v>0</v>
      </c>
      <c r="BR25" s="90">
        <f t="shared" si="35"/>
        <v>0</v>
      </c>
      <c r="BS25" s="90">
        <f t="shared" ca="1" si="36"/>
        <v>0</v>
      </c>
      <c r="BT25" s="90">
        <f t="shared" ca="1" si="3"/>
        <v>0</v>
      </c>
      <c r="BU25" s="90">
        <f t="shared" ca="1" si="4"/>
        <v>0</v>
      </c>
      <c r="BV25" s="90"/>
      <c r="BW25" s="90">
        <f t="shared" ca="1" si="41"/>
        <v>0</v>
      </c>
    </row>
    <row r="26" spans="1:75" ht="30">
      <c r="A26" s="38" t="s">
        <v>206</v>
      </c>
      <c r="B26" s="175" t="s">
        <v>996</v>
      </c>
      <c r="C26" s="63" t="s">
        <v>194</v>
      </c>
      <c r="D26" s="63" t="s">
        <v>205</v>
      </c>
      <c r="E26" s="90">
        <v>0</v>
      </c>
      <c r="F26" s="90">
        <f ca="1">OFFSET(F26,0,-1) * OFFSET(F26,11 - ROW(F26),0)</f>
        <v>0</v>
      </c>
      <c r="G26" s="90">
        <v>2</v>
      </c>
      <c r="H26" s="90">
        <f ca="1">OFFSET(H26,0,-1) * OFFSET(H26,11 - ROW(H26),0)</f>
        <v>382852</v>
      </c>
      <c r="I26" s="90">
        <v>0</v>
      </c>
      <c r="J26" s="90">
        <f ca="1">OFFSET(J26,0,-1) * OFFSET(J26,11 - ROW(J26),0)</f>
        <v>0</v>
      </c>
      <c r="K26" s="90">
        <v>3</v>
      </c>
      <c r="L26" s="90">
        <f ca="1">OFFSET(L26,0,-1) * OFFSET(L26,11 - ROW(L26),0)</f>
        <v>724509</v>
      </c>
      <c r="M26" s="90">
        <v>0</v>
      </c>
      <c r="N26" s="90">
        <f ca="1">OFFSET(N26,0,-1) * OFFSET(N26,11 - ROW(N26),0)</f>
        <v>0</v>
      </c>
      <c r="O26" s="90">
        <v>1</v>
      </c>
      <c r="P26" s="90">
        <f ca="1">OFFSET(P26,0,-1) * OFFSET(P26,11 - ROW(P26),0)</f>
        <v>258529</v>
      </c>
      <c r="Q26" s="90">
        <f t="shared" ca="1" si="7"/>
        <v>1365890</v>
      </c>
      <c r="R26" s="90">
        <v>0</v>
      </c>
      <c r="S26" s="90">
        <f ca="1">OFFSET(S26,0,-1) * OFFSET(S26,11 - ROW(S26),0)</f>
        <v>0</v>
      </c>
      <c r="T26" s="90">
        <v>0</v>
      </c>
      <c r="U26" s="90">
        <f ca="1">OFFSET(U26,0,-1) * OFFSET(U26,11 - ROW(U26),0)</f>
        <v>0</v>
      </c>
      <c r="V26" s="90">
        <v>0</v>
      </c>
      <c r="W26" s="90">
        <f ca="1">OFFSET(W26,0,-1) * OFFSET(W26,11 - ROW(W26),0)</f>
        <v>0</v>
      </c>
      <c r="X26" s="90">
        <v>0</v>
      </c>
      <c r="Y26" s="90">
        <f ca="1">OFFSET(Y26,0,-1) * OFFSET(Y26,11 - ROW(Y26),0)</f>
        <v>0</v>
      </c>
      <c r="Z26" s="90">
        <f t="shared" ca="1" si="37"/>
        <v>0</v>
      </c>
      <c r="AA26" s="90">
        <v>0</v>
      </c>
      <c r="AB26" s="90">
        <f ca="1">OFFSET(AB26,0,-1) * OFFSET(AB26,11 - ROW(AB26),0)</f>
        <v>0</v>
      </c>
      <c r="AC26" s="90">
        <v>0</v>
      </c>
      <c r="AD26" s="90">
        <f ca="1">OFFSET(AD26,0,-1) * OFFSET(AD26,11 - ROW(AD26),0)</f>
        <v>0</v>
      </c>
      <c r="AE26" s="90">
        <v>0</v>
      </c>
      <c r="AF26" s="90">
        <f ca="1">OFFSET(AF26,0,-1) * OFFSET(AF26,11 - ROW(AF26),0)</f>
        <v>0</v>
      </c>
      <c r="AG26" s="90">
        <f t="shared" ca="1" si="15"/>
        <v>0</v>
      </c>
      <c r="AH26" s="90">
        <v>0</v>
      </c>
      <c r="AI26" s="90">
        <f ca="1">OFFSET(AI26,0,-1) * OFFSET(AI26,11 - ROW(AI26),0)</f>
        <v>0</v>
      </c>
      <c r="AJ26" s="90">
        <v>3</v>
      </c>
      <c r="AK26" s="90">
        <f ca="1">OFFSET(AK26,0,-1) * OFFSET(AK26,11 - ROW(AK26),0)</f>
        <v>1155117</v>
      </c>
      <c r="AL26" s="90">
        <v>0</v>
      </c>
      <c r="AM26" s="90">
        <f ca="1">OFFSET(AM26,0,-1) * OFFSET(AM26,11 - ROW(AM26),0)</f>
        <v>0</v>
      </c>
      <c r="AN26" s="90">
        <v>6</v>
      </c>
      <c r="AO26" s="90">
        <f ca="1">OFFSET(AO26,0,-1) * OFFSET(AO26,11 - ROW(AO26),0)</f>
        <v>2145216</v>
      </c>
      <c r="AP26" s="90">
        <v>0</v>
      </c>
      <c r="AQ26" s="90">
        <f ca="1">OFFSET(AQ26,0,-1) * OFFSET(AQ26,11 - ROW(AQ26),0)</f>
        <v>0</v>
      </c>
      <c r="AR26" s="90">
        <v>0</v>
      </c>
      <c r="AS26" s="90">
        <f ca="1">OFFSET(AS26,0,-1) * OFFSET(AS26,11 - ROW(AS26),0)</f>
        <v>0</v>
      </c>
      <c r="AT26" s="90">
        <f t="shared" ca="1" si="38"/>
        <v>3300333</v>
      </c>
      <c r="AU26" s="90">
        <v>0</v>
      </c>
      <c r="AV26" s="90">
        <f ca="1">OFFSET(AV26,0,-1) * OFFSET(AV26,11 - ROW(AV26),0)</f>
        <v>0</v>
      </c>
      <c r="AW26" s="90">
        <v>0</v>
      </c>
      <c r="AX26" s="90">
        <f ca="1">OFFSET(AX26,0,-1) * OFFSET(AX26,11 - ROW(AX26),0)</f>
        <v>0</v>
      </c>
      <c r="AY26" s="90">
        <v>0</v>
      </c>
      <c r="AZ26" s="90">
        <f ca="1">OFFSET(AZ26,0,-1) * OFFSET(AZ26,11 - ROW(AZ26),0)</f>
        <v>0</v>
      </c>
      <c r="BA26" s="90"/>
      <c r="BB26" s="90">
        <f ca="1">OFFSET(BB26,0,-1) * OFFSET(BB26,11 - ROW(BB26),0)</f>
        <v>0</v>
      </c>
      <c r="BC26" s="90"/>
      <c r="BD26" s="90">
        <f ca="1">OFFSET(BD26,0,-1) * OFFSET(BD26,11 - ROW(BD26),0)</f>
        <v>0</v>
      </c>
      <c r="BE26" s="90">
        <v>0</v>
      </c>
      <c r="BF26" s="90">
        <f ca="1">OFFSET(BF26,0,-1) * OFFSET(BF26,11 - ROW(BF26),0)</f>
        <v>0</v>
      </c>
      <c r="BG26" s="90">
        <f t="shared" ca="1" si="39"/>
        <v>0</v>
      </c>
      <c r="BH26" s="90"/>
      <c r="BI26" s="90">
        <f t="shared" ca="1" si="27"/>
        <v>4666223</v>
      </c>
      <c r="BJ26" s="90">
        <f t="shared" si="28"/>
        <v>15</v>
      </c>
      <c r="BK26" s="90">
        <f t="shared" ca="1" si="29"/>
        <v>22845</v>
      </c>
      <c r="BL26" s="90">
        <f t="shared" si="30"/>
        <v>15</v>
      </c>
      <c r="BM26" s="90">
        <f t="shared" ca="1" si="31"/>
        <v>1110</v>
      </c>
      <c r="BN26" s="90">
        <f t="shared" si="32"/>
        <v>5</v>
      </c>
      <c r="BO26" s="90">
        <f t="shared" ca="1" si="33"/>
        <v>10735.5</v>
      </c>
      <c r="BP26" s="90">
        <f t="shared" si="34"/>
        <v>9</v>
      </c>
      <c r="BQ26" s="90">
        <f t="shared" ca="1" si="40"/>
        <v>26704.62</v>
      </c>
      <c r="BR26" s="90">
        <f t="shared" si="35"/>
        <v>1</v>
      </c>
      <c r="BS26" s="90">
        <f t="shared" ca="1" si="36"/>
        <v>3459.84</v>
      </c>
      <c r="BT26" s="90">
        <f t="shared" ca="1" si="3"/>
        <v>40899.959999999992</v>
      </c>
      <c r="BU26" s="90">
        <f t="shared" ca="1" si="4"/>
        <v>4731077.96</v>
      </c>
      <c r="BV26" s="90"/>
      <c r="BW26" s="90">
        <f t="shared" ca="1" si="41"/>
        <v>4731077.96</v>
      </c>
    </row>
    <row r="27" spans="1:75" ht="30">
      <c r="A27" s="38" t="s">
        <v>207</v>
      </c>
      <c r="B27" s="175" t="s">
        <v>997</v>
      </c>
      <c r="C27" s="63" t="s">
        <v>194</v>
      </c>
      <c r="D27" s="63" t="s">
        <v>195</v>
      </c>
      <c r="E27" s="90">
        <v>8</v>
      </c>
      <c r="F27" s="90">
        <f ca="1">OFFSET(F27,0,-1) * OFFSET(F27,10 - ROW(F27),0)</f>
        <v>1114512</v>
      </c>
      <c r="G27" s="90">
        <v>0</v>
      </c>
      <c r="H27" s="90">
        <f ca="1">OFFSET(H27,0,-1) * OFFSET(H27,10 - ROW(H27),0)</f>
        <v>0</v>
      </c>
      <c r="I27" s="90">
        <v>11</v>
      </c>
      <c r="J27" s="90">
        <f ca="1">OFFSET(J27,0,-1) * OFFSET(J27,10 - ROW(J27),0)</f>
        <v>1924054</v>
      </c>
      <c r="K27" s="90">
        <v>0</v>
      </c>
      <c r="L27" s="90">
        <f ca="1">OFFSET(L27,0,-1) * OFFSET(L27,10 - ROW(L27),0)</f>
        <v>0</v>
      </c>
      <c r="M27" s="90">
        <v>1</v>
      </c>
      <c r="N27" s="90">
        <f ca="1">OFFSET(N27,0,-1) * OFFSET(N27,10 - ROW(N27),0)</f>
        <v>187018</v>
      </c>
      <c r="O27" s="90">
        <v>0</v>
      </c>
      <c r="P27" s="90">
        <f ca="1">OFFSET(P27,0,-1) * OFFSET(P27,10 - ROW(P27),0)</f>
        <v>0</v>
      </c>
      <c r="Q27" s="90">
        <f t="shared" ca="1" si="7"/>
        <v>3225584</v>
      </c>
      <c r="R27" s="90">
        <v>0</v>
      </c>
      <c r="S27" s="90">
        <f ca="1">OFFSET(S27,0,-1) * OFFSET(S27,10 - ROW(S27),0)</f>
        <v>0</v>
      </c>
      <c r="T27" s="90">
        <v>0</v>
      </c>
      <c r="U27" s="90">
        <f ca="1">OFFSET(U27,0,-1) * OFFSET(U27,10 - ROW(U27),0)</f>
        <v>0</v>
      </c>
      <c r="V27" s="90">
        <v>0</v>
      </c>
      <c r="W27" s="90">
        <f ca="1">OFFSET(W27,0,-1) * OFFSET(W27,10 - ROW(W27),0)</f>
        <v>0</v>
      </c>
      <c r="X27" s="90">
        <v>0</v>
      </c>
      <c r="Y27" s="90">
        <f ca="1">OFFSET(Y27,0,-1) * OFFSET(Y27,10 - ROW(Y27),0)</f>
        <v>0</v>
      </c>
      <c r="Z27" s="90">
        <f t="shared" ca="1" si="37"/>
        <v>0</v>
      </c>
      <c r="AA27" s="90">
        <v>0</v>
      </c>
      <c r="AB27" s="90">
        <f ca="1">OFFSET(AB27,0,-1) * OFFSET(AB27,10 - ROW(AB27),0)</f>
        <v>0</v>
      </c>
      <c r="AC27" s="90">
        <v>0</v>
      </c>
      <c r="AD27" s="90">
        <f ca="1">OFFSET(AD27,0,-1) * OFFSET(AD27,10 - ROW(AD27),0)</f>
        <v>0</v>
      </c>
      <c r="AE27" s="90">
        <v>0</v>
      </c>
      <c r="AF27" s="90">
        <f ca="1">OFFSET(AF27,0,-1) * OFFSET(AF27,10 - ROW(AF27),0)</f>
        <v>0</v>
      </c>
      <c r="AG27" s="90">
        <f t="shared" ca="1" si="15"/>
        <v>0</v>
      </c>
      <c r="AH27" s="90">
        <v>1</v>
      </c>
      <c r="AI27" s="90">
        <f ca="1">OFFSET(AI27,0,-1) * OFFSET(AI27,10 - ROW(AI27),0)</f>
        <v>238024</v>
      </c>
      <c r="AJ27" s="90">
        <v>0</v>
      </c>
      <c r="AK27" s="90">
        <f ca="1">OFFSET(AK27,0,-1) * OFFSET(AK27,10 - ROW(AK27),0)</f>
        <v>0</v>
      </c>
      <c r="AL27" s="90">
        <v>0</v>
      </c>
      <c r="AM27" s="90">
        <f ca="1">OFFSET(AM27,0,-1) * OFFSET(AM27,10 - ROW(AM27),0)</f>
        <v>0</v>
      </c>
      <c r="AN27" s="90">
        <v>1</v>
      </c>
      <c r="AO27" s="90">
        <f ca="1">OFFSET(AO27,0,-1) * OFFSET(AO27,10 - ROW(AO27),0)</f>
        <v>276278</v>
      </c>
      <c r="AP27" s="90">
        <v>0</v>
      </c>
      <c r="AQ27" s="90">
        <f ca="1">OFFSET(AQ27,0,-1) * OFFSET(AQ27,10 - ROW(AQ27),0)</f>
        <v>0</v>
      </c>
      <c r="AR27" s="90">
        <v>0</v>
      </c>
      <c r="AS27" s="90">
        <f ca="1">OFFSET(AS27,0,-1) * OFFSET(AS27,10 - ROW(AS27),0)</f>
        <v>0</v>
      </c>
      <c r="AT27" s="90">
        <f t="shared" ca="1" si="38"/>
        <v>514302</v>
      </c>
      <c r="AU27" s="90">
        <v>0</v>
      </c>
      <c r="AV27" s="90">
        <f ca="1">OFFSET(AV27,0,-1) * OFFSET(AV27,10 - ROW(AV27),0)</f>
        <v>0</v>
      </c>
      <c r="AW27" s="90">
        <v>0</v>
      </c>
      <c r="AX27" s="90">
        <f ca="1">OFFSET(AX27,0,-1) * OFFSET(AX27,10 - ROW(AX27),0)</f>
        <v>0</v>
      </c>
      <c r="AY27" s="90">
        <v>0</v>
      </c>
      <c r="AZ27" s="90">
        <f ca="1">OFFSET(AZ27,0,-1) * OFFSET(AZ27,10 - ROW(AZ27),0)</f>
        <v>0</v>
      </c>
      <c r="BA27" s="90"/>
      <c r="BB27" s="90">
        <f ca="1">OFFSET(BB27,0,-1) * OFFSET(BB27,10 - ROW(BB27),0)</f>
        <v>0</v>
      </c>
      <c r="BC27" s="90"/>
      <c r="BD27" s="90">
        <f ca="1">OFFSET(BD27,0,-1) * OFFSET(BD27,10 - ROW(BD27),0)</f>
        <v>0</v>
      </c>
      <c r="BE27" s="90">
        <v>0</v>
      </c>
      <c r="BF27" s="90">
        <f ca="1">OFFSET(BF27,0,-1) * OFFSET(BF27,10 - ROW(BF27),0)</f>
        <v>0</v>
      </c>
      <c r="BG27" s="90">
        <f t="shared" ca="1" si="39"/>
        <v>0</v>
      </c>
      <c r="BH27" s="90"/>
      <c r="BI27" s="90">
        <f t="shared" ca="1" si="27"/>
        <v>3739886</v>
      </c>
      <c r="BJ27" s="90">
        <f t="shared" si="28"/>
        <v>22</v>
      </c>
      <c r="BK27" s="90">
        <f t="shared" ca="1" si="29"/>
        <v>33506</v>
      </c>
      <c r="BL27" s="90">
        <f t="shared" si="30"/>
        <v>22</v>
      </c>
      <c r="BM27" s="90">
        <f t="shared" ca="1" si="31"/>
        <v>1628</v>
      </c>
      <c r="BN27" s="90">
        <f t="shared" si="32"/>
        <v>9</v>
      </c>
      <c r="BO27" s="90">
        <f t="shared" ca="1" si="33"/>
        <v>19323.899999999998</v>
      </c>
      <c r="BP27" s="90">
        <f t="shared" si="34"/>
        <v>12</v>
      </c>
      <c r="BQ27" s="90">
        <f t="shared" ca="1" si="40"/>
        <v>35606.159999999996</v>
      </c>
      <c r="BR27" s="90">
        <f t="shared" si="35"/>
        <v>1</v>
      </c>
      <c r="BS27" s="90">
        <f t="shared" ca="1" si="36"/>
        <v>3459.84</v>
      </c>
      <c r="BT27" s="90">
        <f t="shared" ca="1" si="3"/>
        <v>58389.899999999994</v>
      </c>
      <c r="BU27" s="90">
        <f t="shared" ca="1" si="4"/>
        <v>3833409.9</v>
      </c>
      <c r="BV27" s="90"/>
      <c r="BW27" s="90">
        <f t="shared" ca="1" si="41"/>
        <v>3833409.9</v>
      </c>
    </row>
    <row r="28" spans="1:75" ht="30">
      <c r="A28" s="38" t="s">
        <v>208</v>
      </c>
      <c r="B28" s="175" t="s">
        <v>998</v>
      </c>
      <c r="C28" s="63" t="s">
        <v>194</v>
      </c>
      <c r="D28" s="63" t="s">
        <v>195</v>
      </c>
      <c r="E28" s="90">
        <v>3</v>
      </c>
      <c r="F28" s="90">
        <f ca="1">OFFSET(F28,0,-1) * OFFSET(F28,10 - ROW(F28),0)</f>
        <v>417942</v>
      </c>
      <c r="G28" s="90">
        <v>1</v>
      </c>
      <c r="H28" s="90">
        <f ca="1">OFFSET(H28,0,-1) * OFFSET(H28,10 - ROW(H28),0)</f>
        <v>147920</v>
      </c>
      <c r="I28" s="90">
        <v>13</v>
      </c>
      <c r="J28" s="90">
        <f ca="1">OFFSET(J28,0,-1) * OFFSET(J28,10 - ROW(J28),0)</f>
        <v>2273882</v>
      </c>
      <c r="K28" s="90">
        <v>2</v>
      </c>
      <c r="L28" s="90">
        <f ca="1">OFFSET(L28,0,-1) * OFFSET(L28,10 - ROW(L28),0)</f>
        <v>373232</v>
      </c>
      <c r="M28" s="90">
        <v>1</v>
      </c>
      <c r="N28" s="90">
        <f ca="1">OFFSET(N28,0,-1) * OFFSET(N28,10 - ROW(N28),0)</f>
        <v>187018</v>
      </c>
      <c r="O28" s="90">
        <v>0</v>
      </c>
      <c r="P28" s="90">
        <f ca="1">OFFSET(P28,0,-1) * OFFSET(P28,10 - ROW(P28),0)</f>
        <v>0</v>
      </c>
      <c r="Q28" s="90">
        <f t="shared" ca="1" si="7"/>
        <v>3399994</v>
      </c>
      <c r="R28" s="90">
        <v>0</v>
      </c>
      <c r="S28" s="90">
        <f ca="1">OFFSET(S28,0,-1) * OFFSET(S28,10 - ROW(S28),0)</f>
        <v>0</v>
      </c>
      <c r="T28" s="90">
        <v>0</v>
      </c>
      <c r="U28" s="90">
        <f ca="1">OFFSET(U28,0,-1) * OFFSET(U28,10 - ROW(U28),0)</f>
        <v>0</v>
      </c>
      <c r="V28" s="90">
        <v>0</v>
      </c>
      <c r="W28" s="90">
        <f ca="1">OFFSET(W28,0,-1) * OFFSET(W28,10 - ROW(W28),0)</f>
        <v>0</v>
      </c>
      <c r="X28" s="90">
        <v>0</v>
      </c>
      <c r="Y28" s="90">
        <f ca="1">OFFSET(Y28,0,-1) * OFFSET(Y28,10 - ROW(Y28),0)</f>
        <v>0</v>
      </c>
      <c r="Z28" s="90">
        <f t="shared" ca="1" si="37"/>
        <v>0</v>
      </c>
      <c r="AA28" s="90">
        <v>1</v>
      </c>
      <c r="AB28" s="90">
        <f ca="1">OFFSET(AB28,0,-1) * OFFSET(AB28,10 - ROW(AB28),0)</f>
        <v>348088</v>
      </c>
      <c r="AC28" s="90">
        <v>0</v>
      </c>
      <c r="AD28" s="90">
        <f ca="1">OFFSET(AD28,0,-1) * OFFSET(AD28,10 - ROW(AD28),0)</f>
        <v>0</v>
      </c>
      <c r="AE28" s="90">
        <v>0</v>
      </c>
      <c r="AF28" s="90">
        <f ca="1">OFFSET(AF28,0,-1) * OFFSET(AF28,10 - ROW(AF28),0)</f>
        <v>0</v>
      </c>
      <c r="AG28" s="90">
        <f t="shared" ca="1" si="15"/>
        <v>348088</v>
      </c>
      <c r="AH28" s="90">
        <v>0</v>
      </c>
      <c r="AI28" s="90">
        <f ca="1">OFFSET(AI28,0,-1) * OFFSET(AI28,10 - ROW(AI28),0)</f>
        <v>0</v>
      </c>
      <c r="AJ28" s="90">
        <v>0</v>
      </c>
      <c r="AK28" s="90">
        <f ca="1">OFFSET(AK28,0,-1) * OFFSET(AK28,10 - ROW(AK28),0)</f>
        <v>0</v>
      </c>
      <c r="AL28" s="90">
        <v>1</v>
      </c>
      <c r="AM28" s="90">
        <f ca="1">OFFSET(AM28,0,-1) * OFFSET(AM28,10 - ROW(AM28),0)</f>
        <v>221022</v>
      </c>
      <c r="AN28" s="90">
        <v>1</v>
      </c>
      <c r="AO28" s="90">
        <f ca="1">OFFSET(AO28,0,-1) * OFFSET(AO28,10 - ROW(AO28),0)</f>
        <v>276278</v>
      </c>
      <c r="AP28" s="90">
        <v>0</v>
      </c>
      <c r="AQ28" s="90">
        <f ca="1">OFFSET(AQ28,0,-1) * OFFSET(AQ28,10 - ROW(AQ28),0)</f>
        <v>0</v>
      </c>
      <c r="AR28" s="90">
        <v>0</v>
      </c>
      <c r="AS28" s="90">
        <f ca="1">OFFSET(AS28,0,-1) * OFFSET(AS28,10 - ROW(AS28),0)</f>
        <v>0</v>
      </c>
      <c r="AT28" s="90">
        <f t="shared" ca="1" si="38"/>
        <v>497300</v>
      </c>
      <c r="AU28" s="90">
        <v>0</v>
      </c>
      <c r="AV28" s="90">
        <f ca="1">OFFSET(AV28,0,-1) * OFFSET(AV28,10 - ROW(AV28),0)</f>
        <v>0</v>
      </c>
      <c r="AW28" s="90">
        <v>0</v>
      </c>
      <c r="AX28" s="90">
        <f ca="1">OFFSET(AX28,0,-1) * OFFSET(AX28,10 - ROW(AX28),0)</f>
        <v>0</v>
      </c>
      <c r="AY28" s="90">
        <v>0</v>
      </c>
      <c r="AZ28" s="90">
        <f ca="1">OFFSET(AZ28,0,-1) * OFFSET(AZ28,10 - ROW(AZ28),0)</f>
        <v>0</v>
      </c>
      <c r="BA28" s="90"/>
      <c r="BB28" s="90">
        <f ca="1">OFFSET(BB28,0,-1) * OFFSET(BB28,10 - ROW(BB28),0)</f>
        <v>0</v>
      </c>
      <c r="BC28" s="90"/>
      <c r="BD28" s="90">
        <f ca="1">OFFSET(BD28,0,-1) * OFFSET(BD28,10 - ROW(BD28),0)</f>
        <v>0</v>
      </c>
      <c r="BE28" s="90">
        <v>0</v>
      </c>
      <c r="BF28" s="90">
        <f ca="1">OFFSET(BF28,0,-1) * OFFSET(BF28,10 - ROW(BF28),0)</f>
        <v>0</v>
      </c>
      <c r="BG28" s="90">
        <f t="shared" ca="1" si="39"/>
        <v>0</v>
      </c>
      <c r="BH28" s="90"/>
      <c r="BI28" s="90">
        <f t="shared" ca="1" si="27"/>
        <v>4245382</v>
      </c>
      <c r="BJ28" s="90">
        <f t="shared" si="28"/>
        <v>23</v>
      </c>
      <c r="BK28" s="90">
        <f t="shared" ca="1" si="29"/>
        <v>35029</v>
      </c>
      <c r="BL28" s="90">
        <f t="shared" si="30"/>
        <v>23</v>
      </c>
      <c r="BM28" s="90">
        <f t="shared" ca="1" si="31"/>
        <v>1702</v>
      </c>
      <c r="BN28" s="90">
        <f t="shared" si="32"/>
        <v>5</v>
      </c>
      <c r="BO28" s="90">
        <f t="shared" ca="1" si="33"/>
        <v>10735.5</v>
      </c>
      <c r="BP28" s="90">
        <f t="shared" si="34"/>
        <v>17</v>
      </c>
      <c r="BQ28" s="90">
        <f t="shared" ca="1" si="40"/>
        <v>50442.06</v>
      </c>
      <c r="BR28" s="90">
        <f t="shared" si="35"/>
        <v>1</v>
      </c>
      <c r="BS28" s="90">
        <f t="shared" ca="1" si="36"/>
        <v>3459.84</v>
      </c>
      <c r="BT28" s="90">
        <f t="shared" ca="1" si="3"/>
        <v>64637.399999999994</v>
      </c>
      <c r="BU28" s="90">
        <f t="shared" ca="1" si="4"/>
        <v>4346750.4000000004</v>
      </c>
      <c r="BV28" s="90"/>
      <c r="BW28" s="90">
        <f t="shared" ca="1" si="41"/>
        <v>4346750.4000000004</v>
      </c>
    </row>
    <row r="29" spans="1:75" ht="30">
      <c r="A29" s="38" t="s">
        <v>209</v>
      </c>
      <c r="B29" s="175" t="s">
        <v>999</v>
      </c>
      <c r="C29" s="63" t="s">
        <v>194</v>
      </c>
      <c r="D29" s="63" t="s">
        <v>205</v>
      </c>
      <c r="E29" s="90">
        <v>0</v>
      </c>
      <c r="F29" s="90">
        <f ca="1">OFFSET(F29,0,-1) * OFFSET(F29,11 - ROW(F29),0)</f>
        <v>0</v>
      </c>
      <c r="G29" s="90">
        <v>0</v>
      </c>
      <c r="H29" s="90">
        <f ca="1">OFFSET(H29,0,-1) * OFFSET(H29,11 - ROW(H29),0)</f>
        <v>0</v>
      </c>
      <c r="I29" s="90">
        <v>0</v>
      </c>
      <c r="J29" s="90">
        <f ca="1">OFFSET(J29,0,-1) * OFFSET(J29,11 - ROW(J29),0)</f>
        <v>0</v>
      </c>
      <c r="K29" s="90">
        <v>0</v>
      </c>
      <c r="L29" s="90">
        <f ca="1">OFFSET(L29,0,-1) * OFFSET(L29,11 - ROW(L29),0)</f>
        <v>0</v>
      </c>
      <c r="M29" s="90">
        <v>0</v>
      </c>
      <c r="N29" s="90">
        <f ca="1">OFFSET(N29,0,-1) * OFFSET(N29,11 - ROW(N29),0)</f>
        <v>0</v>
      </c>
      <c r="O29" s="90">
        <v>0</v>
      </c>
      <c r="P29" s="90">
        <f ca="1">OFFSET(P29,0,-1) * OFFSET(P29,11 - ROW(P29),0)</f>
        <v>0</v>
      </c>
      <c r="Q29" s="90">
        <f t="shared" ca="1" si="7"/>
        <v>0</v>
      </c>
      <c r="R29" s="90">
        <v>0</v>
      </c>
      <c r="S29" s="90">
        <f ca="1">OFFSET(S29,0,-1) * OFFSET(S29,11 - ROW(S29),0)</f>
        <v>0</v>
      </c>
      <c r="T29" s="90">
        <v>0</v>
      </c>
      <c r="U29" s="90">
        <f ca="1">OFFSET(U29,0,-1) * OFFSET(U29,11 - ROW(U29),0)</f>
        <v>0</v>
      </c>
      <c r="V29" s="90">
        <v>0</v>
      </c>
      <c r="W29" s="90">
        <f ca="1">OFFSET(W29,0,-1) * OFFSET(W29,11 - ROW(W29),0)</f>
        <v>0</v>
      </c>
      <c r="X29" s="90">
        <v>0</v>
      </c>
      <c r="Y29" s="90">
        <f ca="1">OFFSET(Y29,0,-1) * OFFSET(Y29,11 - ROW(Y29),0)</f>
        <v>0</v>
      </c>
      <c r="Z29" s="90">
        <f t="shared" ca="1" si="37"/>
        <v>0</v>
      </c>
      <c r="AA29" s="90">
        <v>0</v>
      </c>
      <c r="AB29" s="90">
        <f ca="1">OFFSET(AB29,0,-1) * OFFSET(AB29,11 - ROW(AB29),0)</f>
        <v>0</v>
      </c>
      <c r="AC29" s="90">
        <v>0</v>
      </c>
      <c r="AD29" s="90">
        <f ca="1">OFFSET(AD29,0,-1) * OFFSET(AD29,11 - ROW(AD29),0)</f>
        <v>0</v>
      </c>
      <c r="AE29" s="90">
        <v>0</v>
      </c>
      <c r="AF29" s="90">
        <f ca="1">OFFSET(AF29,0,-1) * OFFSET(AF29,11 - ROW(AF29),0)</f>
        <v>0</v>
      </c>
      <c r="AG29" s="90">
        <f t="shared" ca="1" si="15"/>
        <v>0</v>
      </c>
      <c r="AH29" s="90">
        <v>0</v>
      </c>
      <c r="AI29" s="90">
        <f ca="1">OFFSET(AI29,0,-1) * OFFSET(AI29,11 - ROW(AI29),0)</f>
        <v>0</v>
      </c>
      <c r="AJ29" s="90">
        <v>0</v>
      </c>
      <c r="AK29" s="90">
        <f ca="1">OFFSET(AK29,0,-1) * OFFSET(AK29,11 - ROW(AK29),0)</f>
        <v>0</v>
      </c>
      <c r="AL29" s="90">
        <v>0</v>
      </c>
      <c r="AM29" s="90">
        <f ca="1">OFFSET(AM29,0,-1) * OFFSET(AM29,11 - ROW(AM29),0)</f>
        <v>0</v>
      </c>
      <c r="AN29" s="90">
        <v>5</v>
      </c>
      <c r="AO29" s="90">
        <f ca="1">OFFSET(AO29,0,-1) * OFFSET(AO29,11 - ROW(AO29),0)</f>
        <v>1787680</v>
      </c>
      <c r="AP29" s="90">
        <v>0</v>
      </c>
      <c r="AQ29" s="90">
        <f ca="1">OFFSET(AQ29,0,-1) * OFFSET(AQ29,11 - ROW(AQ29),0)</f>
        <v>0</v>
      </c>
      <c r="AR29" s="90">
        <v>2</v>
      </c>
      <c r="AS29" s="90">
        <f ca="1">OFFSET(AS29,0,-1) * OFFSET(AS29,11 - ROW(AS29),0)</f>
        <v>880088</v>
      </c>
      <c r="AT29" s="90">
        <f t="shared" ca="1" si="38"/>
        <v>2667768</v>
      </c>
      <c r="AU29" s="90">
        <v>0</v>
      </c>
      <c r="AV29" s="90">
        <f ca="1">OFFSET(AV29,0,-1) * OFFSET(AV29,11 - ROW(AV29),0)</f>
        <v>0</v>
      </c>
      <c r="AW29" s="90">
        <v>0</v>
      </c>
      <c r="AX29" s="90">
        <f ca="1">OFFSET(AX29,0,-1) * OFFSET(AX29,11 - ROW(AX29),0)</f>
        <v>0</v>
      </c>
      <c r="AY29" s="90">
        <v>0</v>
      </c>
      <c r="AZ29" s="90">
        <f ca="1">OFFSET(AZ29,0,-1) * OFFSET(AZ29,11 - ROW(AZ29),0)</f>
        <v>0</v>
      </c>
      <c r="BA29" s="90"/>
      <c r="BB29" s="90">
        <f ca="1">OFFSET(BB29,0,-1) * OFFSET(BB29,11 - ROW(BB29),0)</f>
        <v>0</v>
      </c>
      <c r="BC29" s="90"/>
      <c r="BD29" s="90">
        <f ca="1">OFFSET(BD29,0,-1) * OFFSET(BD29,11 - ROW(BD29),0)</f>
        <v>0</v>
      </c>
      <c r="BE29" s="90">
        <v>0</v>
      </c>
      <c r="BF29" s="90">
        <f ca="1">OFFSET(BF29,0,-1) * OFFSET(BF29,11 - ROW(BF29),0)</f>
        <v>0</v>
      </c>
      <c r="BG29" s="90">
        <f t="shared" ca="1" si="39"/>
        <v>0</v>
      </c>
      <c r="BH29" s="90"/>
      <c r="BI29" s="90">
        <f t="shared" ca="1" si="27"/>
        <v>2667768</v>
      </c>
      <c r="BJ29" s="90">
        <f t="shared" si="28"/>
        <v>7</v>
      </c>
      <c r="BK29" s="90">
        <f t="shared" ca="1" si="29"/>
        <v>10661</v>
      </c>
      <c r="BL29" s="90">
        <f t="shared" si="30"/>
        <v>7</v>
      </c>
      <c r="BM29" s="90">
        <f t="shared" ca="1" si="31"/>
        <v>518</v>
      </c>
      <c r="BN29" s="90">
        <f t="shared" si="32"/>
        <v>0</v>
      </c>
      <c r="BO29" s="90">
        <f t="shared" ca="1" si="33"/>
        <v>0</v>
      </c>
      <c r="BP29" s="90">
        <f t="shared" si="34"/>
        <v>5</v>
      </c>
      <c r="BQ29" s="90">
        <f t="shared" ca="1" si="40"/>
        <v>14835.9</v>
      </c>
      <c r="BR29" s="90">
        <f t="shared" si="35"/>
        <v>2</v>
      </c>
      <c r="BS29" s="90">
        <f t="shared" ca="1" si="36"/>
        <v>6919.68</v>
      </c>
      <c r="BT29" s="90">
        <f t="shared" ca="1" si="3"/>
        <v>21755.58</v>
      </c>
      <c r="BU29" s="90">
        <f t="shared" ca="1" si="4"/>
        <v>2700702.58</v>
      </c>
      <c r="BV29" s="90"/>
      <c r="BW29" s="90">
        <f t="shared" ca="1" si="41"/>
        <v>2700702.58</v>
      </c>
    </row>
    <row r="30" spans="1:75" ht="30">
      <c r="A30" s="38" t="s">
        <v>210</v>
      </c>
      <c r="B30" s="175" t="s">
        <v>1000</v>
      </c>
      <c r="C30" s="63" t="s">
        <v>194</v>
      </c>
      <c r="D30" s="63" t="s">
        <v>195</v>
      </c>
      <c r="E30" s="90">
        <v>5</v>
      </c>
      <c r="F30" s="90">
        <f t="shared" ref="F30:P35" ca="1" si="42">OFFSET(F30,0,-1) * OFFSET(F30,10 - ROW(F30),0)</f>
        <v>696570</v>
      </c>
      <c r="G30" s="90">
        <v>5</v>
      </c>
      <c r="H30" s="90">
        <f t="shared" ca="1" si="42"/>
        <v>739600</v>
      </c>
      <c r="I30" s="90">
        <v>20</v>
      </c>
      <c r="J30" s="90">
        <f t="shared" ca="1" si="42"/>
        <v>3498280</v>
      </c>
      <c r="K30" s="90">
        <v>7</v>
      </c>
      <c r="L30" s="90">
        <f t="shared" ca="1" si="42"/>
        <v>1306312</v>
      </c>
      <c r="M30" s="90">
        <v>0</v>
      </c>
      <c r="N30" s="90">
        <f t="shared" ca="1" si="42"/>
        <v>0</v>
      </c>
      <c r="O30" s="90">
        <v>1</v>
      </c>
      <c r="P30" s="90">
        <f t="shared" ca="1" si="42"/>
        <v>199772</v>
      </c>
      <c r="Q30" s="90">
        <f t="shared" ca="1" si="7"/>
        <v>6440534</v>
      </c>
      <c r="R30" s="90">
        <v>0</v>
      </c>
      <c r="S30" s="90">
        <f t="shared" ref="S30:S35" ca="1" si="43">OFFSET(S30,0,-1) * OFFSET(S30,10 - ROW(S30),0)</f>
        <v>0</v>
      </c>
      <c r="T30" s="90">
        <v>0</v>
      </c>
      <c r="U30" s="90">
        <f t="shared" ref="U30:U35" ca="1" si="44">OFFSET(U30,0,-1) * OFFSET(U30,10 - ROW(U30),0)</f>
        <v>0</v>
      </c>
      <c r="V30" s="90">
        <v>0</v>
      </c>
      <c r="W30" s="90">
        <f t="shared" ref="W30:W35" ca="1" si="45">OFFSET(W30,0,-1) * OFFSET(W30,10 - ROW(W30),0)</f>
        <v>0</v>
      </c>
      <c r="X30" s="90">
        <v>0</v>
      </c>
      <c r="Y30" s="90">
        <f t="shared" ref="Y30:Y35" ca="1" si="46">OFFSET(Y30,0,-1) * OFFSET(Y30,10 - ROW(Y30),0)</f>
        <v>0</v>
      </c>
      <c r="Z30" s="90">
        <f t="shared" ca="1" si="37"/>
        <v>0</v>
      </c>
      <c r="AA30" s="90">
        <v>0</v>
      </c>
      <c r="AB30" s="90">
        <f t="shared" ref="AB30:AB35" ca="1" si="47">OFFSET(AB30,0,-1) * OFFSET(AB30,10 - ROW(AB30),0)</f>
        <v>0</v>
      </c>
      <c r="AC30" s="90">
        <v>0</v>
      </c>
      <c r="AD30" s="90">
        <f t="shared" ref="AD30:AD35" ca="1" si="48">OFFSET(AD30,0,-1) * OFFSET(AD30,10 - ROW(AD30),0)</f>
        <v>0</v>
      </c>
      <c r="AE30" s="90">
        <v>0</v>
      </c>
      <c r="AF30" s="90">
        <f t="shared" ref="AF30:AF35" ca="1" si="49">OFFSET(AF30,0,-1) * OFFSET(AF30,10 - ROW(AF30),0)</f>
        <v>0</v>
      </c>
      <c r="AG30" s="90">
        <f t="shared" ca="1" si="15"/>
        <v>0</v>
      </c>
      <c r="AH30" s="90">
        <v>4</v>
      </c>
      <c r="AI30" s="90">
        <f t="shared" ref="AI30:AI35" ca="1" si="50">OFFSET(AI30,0,-1) * OFFSET(AI30,10 - ROW(AI30),0)</f>
        <v>952096</v>
      </c>
      <c r="AJ30" s="90">
        <v>2</v>
      </c>
      <c r="AK30" s="90">
        <f t="shared" ref="AK30:AK35" ca="1" si="51">OFFSET(AK30,0,-1) * OFFSET(AK30,10 - ROW(AK30),0)</f>
        <v>595060</v>
      </c>
      <c r="AL30" s="90">
        <v>22</v>
      </c>
      <c r="AM30" s="90">
        <f t="shared" ref="AM30:AM35" ca="1" si="52">OFFSET(AM30,0,-1) * OFFSET(AM30,10 - ROW(AM30),0)</f>
        <v>4862484</v>
      </c>
      <c r="AN30" s="90">
        <v>2</v>
      </c>
      <c r="AO30" s="90">
        <f t="shared" ref="AO30:AO35" ca="1" si="53">OFFSET(AO30,0,-1) * OFFSET(AO30,10 - ROW(AO30),0)</f>
        <v>552556</v>
      </c>
      <c r="AP30" s="90">
        <v>1</v>
      </c>
      <c r="AQ30" s="90">
        <f t="shared" ref="AQ30:AS35" ca="1" si="54">OFFSET(AQ30,0,-1) * OFFSET(AQ30,10 - ROW(AQ30),0)</f>
        <v>272027</v>
      </c>
      <c r="AR30" s="90">
        <v>0</v>
      </c>
      <c r="AS30" s="90">
        <f t="shared" ca="1" si="54"/>
        <v>0</v>
      </c>
      <c r="AT30" s="90">
        <f t="shared" ca="1" si="38"/>
        <v>7234223</v>
      </c>
      <c r="AU30" s="90">
        <v>0</v>
      </c>
      <c r="AV30" s="90">
        <f t="shared" ref="AV30:AV35" ca="1" si="55">OFFSET(AV30,0,-1) * OFFSET(AV30,10 - ROW(AV30),0)</f>
        <v>0</v>
      </c>
      <c r="AW30" s="90">
        <v>0</v>
      </c>
      <c r="AX30" s="90">
        <f t="shared" ref="AX30:AX35" ca="1" si="56">OFFSET(AX30,0,-1) * OFFSET(AX30,10 - ROW(AX30),0)</f>
        <v>0</v>
      </c>
      <c r="AY30" s="90">
        <v>0</v>
      </c>
      <c r="AZ30" s="90">
        <f t="shared" ref="AZ30:AZ35" ca="1" si="57">OFFSET(AZ30,0,-1) * OFFSET(AZ30,10 - ROW(AZ30),0)</f>
        <v>0</v>
      </c>
      <c r="BA30" s="90"/>
      <c r="BB30" s="90">
        <f t="shared" ref="BB30:BB35" ca="1" si="58">OFFSET(BB30,0,-1) * OFFSET(BB30,10 - ROW(BB30),0)</f>
        <v>0</v>
      </c>
      <c r="BC30" s="90"/>
      <c r="BD30" s="90">
        <f t="shared" ref="BD30:BD35" ca="1" si="59">OFFSET(BD30,0,-1) * OFFSET(BD30,10 - ROW(BD30),0)</f>
        <v>0</v>
      </c>
      <c r="BE30" s="90">
        <v>0</v>
      </c>
      <c r="BF30" s="90">
        <f t="shared" ref="BF30:BF34" ca="1" si="60">OFFSET(BF30,0,-1) * OFFSET(BF30,10 - ROW(BF30),0)</f>
        <v>0</v>
      </c>
      <c r="BG30" s="90">
        <f t="shared" ca="1" si="39"/>
        <v>0</v>
      </c>
      <c r="BH30" s="90"/>
      <c r="BI30" s="90">
        <f t="shared" ca="1" si="27"/>
        <v>13674757</v>
      </c>
      <c r="BJ30" s="90">
        <f t="shared" si="28"/>
        <v>69</v>
      </c>
      <c r="BK30" s="90">
        <f t="shared" ca="1" si="29"/>
        <v>105087</v>
      </c>
      <c r="BL30" s="90">
        <f t="shared" si="30"/>
        <v>69</v>
      </c>
      <c r="BM30" s="90">
        <f t="shared" ca="1" si="31"/>
        <v>5106</v>
      </c>
      <c r="BN30" s="90">
        <f t="shared" si="32"/>
        <v>16</v>
      </c>
      <c r="BO30" s="90">
        <f t="shared" ca="1" si="33"/>
        <v>34353.599999999999</v>
      </c>
      <c r="BP30" s="90">
        <f t="shared" si="34"/>
        <v>51</v>
      </c>
      <c r="BQ30" s="90">
        <f t="shared" ca="1" si="40"/>
        <v>151326.18</v>
      </c>
      <c r="BR30" s="90">
        <f t="shared" si="35"/>
        <v>2</v>
      </c>
      <c r="BS30" s="90">
        <f t="shared" ca="1" si="36"/>
        <v>6919.68</v>
      </c>
      <c r="BT30" s="90">
        <f t="shared" ca="1" si="3"/>
        <v>192599.46</v>
      </c>
      <c r="BU30" s="90">
        <f t="shared" ca="1" si="4"/>
        <v>13977549.460000001</v>
      </c>
      <c r="BV30" s="90"/>
      <c r="BW30" s="90">
        <f t="shared" ca="1" si="41"/>
        <v>13977549.460000001</v>
      </c>
    </row>
    <row r="31" spans="1:75" ht="30">
      <c r="A31" s="38" t="s">
        <v>211</v>
      </c>
      <c r="B31" s="175" t="s">
        <v>1001</v>
      </c>
      <c r="C31" s="63" t="s">
        <v>194</v>
      </c>
      <c r="D31" s="63" t="s">
        <v>195</v>
      </c>
      <c r="E31" s="90">
        <v>0</v>
      </c>
      <c r="F31" s="90">
        <f t="shared" ca="1" si="42"/>
        <v>0</v>
      </c>
      <c r="G31" s="90">
        <v>0</v>
      </c>
      <c r="H31" s="90">
        <f t="shared" ca="1" si="42"/>
        <v>0</v>
      </c>
      <c r="I31" s="90">
        <v>0</v>
      </c>
      <c r="J31" s="90">
        <f t="shared" ca="1" si="42"/>
        <v>0</v>
      </c>
      <c r="K31" s="90">
        <v>0</v>
      </c>
      <c r="L31" s="90">
        <f t="shared" ca="1" si="42"/>
        <v>0</v>
      </c>
      <c r="M31" s="90">
        <v>0</v>
      </c>
      <c r="N31" s="90">
        <f t="shared" ca="1" si="42"/>
        <v>0</v>
      </c>
      <c r="O31" s="90">
        <v>0</v>
      </c>
      <c r="P31" s="90">
        <f t="shared" ca="1" si="42"/>
        <v>0</v>
      </c>
      <c r="Q31" s="90">
        <f t="shared" ca="1" si="7"/>
        <v>0</v>
      </c>
      <c r="R31" s="90">
        <v>0</v>
      </c>
      <c r="S31" s="90">
        <f t="shared" ca="1" si="43"/>
        <v>0</v>
      </c>
      <c r="T31" s="90">
        <v>0</v>
      </c>
      <c r="U31" s="90">
        <f t="shared" ca="1" si="44"/>
        <v>0</v>
      </c>
      <c r="V31" s="90">
        <v>0</v>
      </c>
      <c r="W31" s="90">
        <f t="shared" ca="1" si="45"/>
        <v>0</v>
      </c>
      <c r="X31" s="90">
        <v>0</v>
      </c>
      <c r="Y31" s="90">
        <f t="shared" ca="1" si="46"/>
        <v>0</v>
      </c>
      <c r="Z31" s="90">
        <f t="shared" ca="1" si="37"/>
        <v>0</v>
      </c>
      <c r="AA31" s="90">
        <v>0</v>
      </c>
      <c r="AB31" s="90">
        <f t="shared" ca="1" si="47"/>
        <v>0</v>
      </c>
      <c r="AC31" s="90">
        <v>0</v>
      </c>
      <c r="AD31" s="90">
        <f t="shared" ca="1" si="48"/>
        <v>0</v>
      </c>
      <c r="AE31" s="90">
        <v>0</v>
      </c>
      <c r="AF31" s="90">
        <f t="shared" ca="1" si="49"/>
        <v>0</v>
      </c>
      <c r="AG31" s="90">
        <f t="shared" ca="1" si="15"/>
        <v>0</v>
      </c>
      <c r="AH31" s="90">
        <v>0</v>
      </c>
      <c r="AI31" s="90">
        <f t="shared" ca="1" si="50"/>
        <v>0</v>
      </c>
      <c r="AJ31" s="90">
        <v>7</v>
      </c>
      <c r="AK31" s="90">
        <f t="shared" ca="1" si="51"/>
        <v>2082710</v>
      </c>
      <c r="AL31" s="90">
        <v>0</v>
      </c>
      <c r="AM31" s="90">
        <f t="shared" ca="1" si="52"/>
        <v>0</v>
      </c>
      <c r="AN31" s="90">
        <v>1</v>
      </c>
      <c r="AO31" s="90">
        <f t="shared" ca="1" si="53"/>
        <v>276278</v>
      </c>
      <c r="AP31" s="90">
        <v>0</v>
      </c>
      <c r="AQ31" s="90">
        <f t="shared" ca="1" si="54"/>
        <v>0</v>
      </c>
      <c r="AR31" s="90">
        <v>0</v>
      </c>
      <c r="AS31" s="90">
        <f t="shared" ca="1" si="54"/>
        <v>0</v>
      </c>
      <c r="AT31" s="90">
        <f t="shared" ca="1" si="38"/>
        <v>2358988</v>
      </c>
      <c r="AU31" s="90">
        <v>0</v>
      </c>
      <c r="AV31" s="90">
        <f t="shared" ca="1" si="55"/>
        <v>0</v>
      </c>
      <c r="AW31" s="90">
        <v>0</v>
      </c>
      <c r="AX31" s="90">
        <f t="shared" ca="1" si="56"/>
        <v>0</v>
      </c>
      <c r="AY31" s="90">
        <v>0</v>
      </c>
      <c r="AZ31" s="90">
        <f t="shared" ca="1" si="57"/>
        <v>0</v>
      </c>
      <c r="BA31" s="90"/>
      <c r="BB31" s="90">
        <f t="shared" ca="1" si="58"/>
        <v>0</v>
      </c>
      <c r="BC31" s="90"/>
      <c r="BD31" s="90">
        <f t="shared" ca="1" si="59"/>
        <v>0</v>
      </c>
      <c r="BE31" s="90">
        <v>0</v>
      </c>
      <c r="BF31" s="90">
        <f t="shared" ca="1" si="60"/>
        <v>0</v>
      </c>
      <c r="BG31" s="90">
        <f t="shared" ca="1" si="39"/>
        <v>0</v>
      </c>
      <c r="BH31" s="90"/>
      <c r="BI31" s="90">
        <f t="shared" ca="1" si="27"/>
        <v>2358988</v>
      </c>
      <c r="BJ31" s="90">
        <f t="shared" si="28"/>
        <v>8</v>
      </c>
      <c r="BK31" s="90">
        <f t="shared" ca="1" si="29"/>
        <v>12184</v>
      </c>
      <c r="BL31" s="90">
        <f t="shared" si="30"/>
        <v>8</v>
      </c>
      <c r="BM31" s="90">
        <f t="shared" ca="1" si="31"/>
        <v>592</v>
      </c>
      <c r="BN31" s="90">
        <f t="shared" si="32"/>
        <v>7</v>
      </c>
      <c r="BO31" s="90">
        <f t="shared" ca="1" si="33"/>
        <v>15029.699999999999</v>
      </c>
      <c r="BP31" s="90">
        <f t="shared" si="34"/>
        <v>1</v>
      </c>
      <c r="BQ31" s="90">
        <f t="shared" ca="1" si="40"/>
        <v>2967.18</v>
      </c>
      <c r="BR31" s="90">
        <f t="shared" si="35"/>
        <v>0</v>
      </c>
      <c r="BS31" s="90">
        <f t="shared" ca="1" si="36"/>
        <v>0</v>
      </c>
      <c r="BT31" s="90">
        <f t="shared" ca="1" si="3"/>
        <v>17996.879999999997</v>
      </c>
      <c r="BU31" s="90">
        <f t="shared" ca="1" si="4"/>
        <v>2389760.88</v>
      </c>
      <c r="BV31" s="90"/>
      <c r="BW31" s="90">
        <f t="shared" ca="1" si="41"/>
        <v>2389760.88</v>
      </c>
    </row>
    <row r="32" spans="1:75" ht="30">
      <c r="A32" s="38" t="s">
        <v>212</v>
      </c>
      <c r="B32" s="175" t="s">
        <v>1002</v>
      </c>
      <c r="C32" s="63" t="s">
        <v>194</v>
      </c>
      <c r="D32" s="63" t="s">
        <v>195</v>
      </c>
      <c r="E32" s="90">
        <v>4</v>
      </c>
      <c r="F32" s="90">
        <f t="shared" ca="1" si="42"/>
        <v>557256</v>
      </c>
      <c r="G32" s="90">
        <v>0</v>
      </c>
      <c r="H32" s="90">
        <f t="shared" ca="1" si="42"/>
        <v>0</v>
      </c>
      <c r="I32" s="90">
        <v>7</v>
      </c>
      <c r="J32" s="90">
        <f t="shared" ca="1" si="42"/>
        <v>1224398</v>
      </c>
      <c r="K32" s="90">
        <v>0</v>
      </c>
      <c r="L32" s="90">
        <f t="shared" ca="1" si="42"/>
        <v>0</v>
      </c>
      <c r="M32" s="90">
        <v>0</v>
      </c>
      <c r="N32" s="90">
        <f t="shared" ca="1" si="42"/>
        <v>0</v>
      </c>
      <c r="O32" s="90">
        <v>0</v>
      </c>
      <c r="P32" s="90">
        <f t="shared" ca="1" si="42"/>
        <v>0</v>
      </c>
      <c r="Q32" s="90">
        <f t="shared" ca="1" si="7"/>
        <v>1781654</v>
      </c>
      <c r="R32" s="90">
        <v>0</v>
      </c>
      <c r="S32" s="90">
        <f t="shared" ca="1" si="43"/>
        <v>0</v>
      </c>
      <c r="T32" s="90">
        <v>0</v>
      </c>
      <c r="U32" s="90">
        <f t="shared" ca="1" si="44"/>
        <v>0</v>
      </c>
      <c r="V32" s="90">
        <v>4</v>
      </c>
      <c r="W32" s="90">
        <f t="shared" ca="1" si="45"/>
        <v>896676</v>
      </c>
      <c r="X32" s="90">
        <v>0</v>
      </c>
      <c r="Y32" s="90">
        <f t="shared" ca="1" si="46"/>
        <v>0</v>
      </c>
      <c r="Z32" s="90">
        <f t="shared" ca="1" si="37"/>
        <v>896676</v>
      </c>
      <c r="AA32" s="90">
        <v>0</v>
      </c>
      <c r="AB32" s="90">
        <f t="shared" ca="1" si="47"/>
        <v>0</v>
      </c>
      <c r="AC32" s="90">
        <v>0</v>
      </c>
      <c r="AD32" s="90">
        <f t="shared" ca="1" si="48"/>
        <v>0</v>
      </c>
      <c r="AE32" s="90">
        <v>0</v>
      </c>
      <c r="AF32" s="90">
        <f t="shared" ca="1" si="49"/>
        <v>0</v>
      </c>
      <c r="AG32" s="90">
        <f t="shared" ca="1" si="15"/>
        <v>0</v>
      </c>
      <c r="AH32" s="90">
        <v>4</v>
      </c>
      <c r="AI32" s="90">
        <f t="shared" ca="1" si="50"/>
        <v>952096</v>
      </c>
      <c r="AJ32" s="90">
        <v>3</v>
      </c>
      <c r="AK32" s="90">
        <f t="shared" ca="1" si="51"/>
        <v>892590</v>
      </c>
      <c r="AL32" s="90">
        <v>7</v>
      </c>
      <c r="AM32" s="90">
        <f t="shared" ca="1" si="52"/>
        <v>1547154</v>
      </c>
      <c r="AN32" s="90">
        <v>7</v>
      </c>
      <c r="AO32" s="90">
        <f t="shared" ca="1" si="53"/>
        <v>1933946</v>
      </c>
      <c r="AP32" s="90">
        <v>0</v>
      </c>
      <c r="AQ32" s="90">
        <f t="shared" ca="1" si="54"/>
        <v>0</v>
      </c>
      <c r="AR32" s="90">
        <v>0</v>
      </c>
      <c r="AS32" s="90">
        <f t="shared" ca="1" si="54"/>
        <v>0</v>
      </c>
      <c r="AT32" s="90">
        <f t="shared" ca="1" si="38"/>
        <v>5325786</v>
      </c>
      <c r="AU32" s="90">
        <v>0</v>
      </c>
      <c r="AV32" s="90">
        <f t="shared" ca="1" si="55"/>
        <v>0</v>
      </c>
      <c r="AW32" s="90">
        <v>0</v>
      </c>
      <c r="AX32" s="90">
        <f t="shared" ca="1" si="56"/>
        <v>0</v>
      </c>
      <c r="AY32" s="90">
        <v>0</v>
      </c>
      <c r="AZ32" s="90">
        <f t="shared" ca="1" si="57"/>
        <v>0</v>
      </c>
      <c r="BA32" s="90"/>
      <c r="BB32" s="90">
        <f t="shared" ca="1" si="58"/>
        <v>0</v>
      </c>
      <c r="BC32" s="90"/>
      <c r="BD32" s="90">
        <f t="shared" ca="1" si="59"/>
        <v>0</v>
      </c>
      <c r="BE32" s="90">
        <v>0</v>
      </c>
      <c r="BF32" s="90">
        <f t="shared" ca="1" si="60"/>
        <v>0</v>
      </c>
      <c r="BG32" s="90">
        <f t="shared" ca="1" si="39"/>
        <v>0</v>
      </c>
      <c r="BH32" s="90"/>
      <c r="BI32" s="90">
        <f t="shared" ca="1" si="27"/>
        <v>8004116</v>
      </c>
      <c r="BJ32" s="90">
        <f t="shared" si="28"/>
        <v>36</v>
      </c>
      <c r="BK32" s="90">
        <f t="shared" ca="1" si="29"/>
        <v>54828</v>
      </c>
      <c r="BL32" s="90">
        <f t="shared" si="30"/>
        <v>36</v>
      </c>
      <c r="BM32" s="90">
        <f t="shared" ca="1" si="31"/>
        <v>2664</v>
      </c>
      <c r="BN32" s="90">
        <f t="shared" si="32"/>
        <v>11</v>
      </c>
      <c r="BO32" s="90">
        <f t="shared" ca="1" si="33"/>
        <v>23618.1</v>
      </c>
      <c r="BP32" s="90">
        <f t="shared" si="34"/>
        <v>21</v>
      </c>
      <c r="BQ32" s="90">
        <f t="shared" ca="1" si="40"/>
        <v>62310.78</v>
      </c>
      <c r="BR32" s="90">
        <f t="shared" si="35"/>
        <v>4</v>
      </c>
      <c r="BS32" s="90">
        <f t="shared" ca="1" si="36"/>
        <v>13839.36</v>
      </c>
      <c r="BT32" s="90">
        <f t="shared" ca="1" si="3"/>
        <v>99768.24</v>
      </c>
      <c r="BU32" s="90">
        <f t="shared" ca="1" si="4"/>
        <v>8161376.2400000002</v>
      </c>
      <c r="BV32" s="90"/>
      <c r="BW32" s="90">
        <f t="shared" ca="1" si="41"/>
        <v>8161376.2400000002</v>
      </c>
    </row>
    <row r="33" spans="1:75" ht="30">
      <c r="A33" s="38" t="s">
        <v>213</v>
      </c>
      <c r="B33" s="175" t="s">
        <v>1003</v>
      </c>
      <c r="C33" s="63" t="s">
        <v>194</v>
      </c>
      <c r="D33" s="63" t="s">
        <v>195</v>
      </c>
      <c r="E33" s="90">
        <v>0</v>
      </c>
      <c r="F33" s="90">
        <f t="shared" ca="1" si="42"/>
        <v>0</v>
      </c>
      <c r="G33" s="90">
        <v>0</v>
      </c>
      <c r="H33" s="90">
        <f t="shared" ca="1" si="42"/>
        <v>0</v>
      </c>
      <c r="I33" s="90">
        <v>0</v>
      </c>
      <c r="J33" s="90">
        <f t="shared" ca="1" si="42"/>
        <v>0</v>
      </c>
      <c r="K33" s="90">
        <v>0</v>
      </c>
      <c r="L33" s="90">
        <f t="shared" ca="1" si="42"/>
        <v>0</v>
      </c>
      <c r="M33" s="90">
        <v>0</v>
      </c>
      <c r="N33" s="90">
        <f t="shared" ca="1" si="42"/>
        <v>0</v>
      </c>
      <c r="O33" s="90">
        <v>0</v>
      </c>
      <c r="P33" s="90">
        <f t="shared" ca="1" si="42"/>
        <v>0</v>
      </c>
      <c r="Q33" s="90">
        <f t="shared" ca="1" si="7"/>
        <v>0</v>
      </c>
      <c r="R33" s="90">
        <v>0</v>
      </c>
      <c r="S33" s="90">
        <f t="shared" ca="1" si="43"/>
        <v>0</v>
      </c>
      <c r="T33" s="90">
        <v>0</v>
      </c>
      <c r="U33" s="90">
        <f t="shared" ca="1" si="44"/>
        <v>0</v>
      </c>
      <c r="V33" s="90">
        <v>0</v>
      </c>
      <c r="W33" s="90">
        <f t="shared" ca="1" si="45"/>
        <v>0</v>
      </c>
      <c r="X33" s="90">
        <v>0</v>
      </c>
      <c r="Y33" s="90">
        <f t="shared" ca="1" si="46"/>
        <v>0</v>
      </c>
      <c r="Z33" s="90">
        <f t="shared" ca="1" si="37"/>
        <v>0</v>
      </c>
      <c r="AA33" s="90">
        <v>0</v>
      </c>
      <c r="AB33" s="90">
        <f t="shared" ca="1" si="47"/>
        <v>0</v>
      </c>
      <c r="AC33" s="90">
        <v>0</v>
      </c>
      <c r="AD33" s="90">
        <f t="shared" ca="1" si="48"/>
        <v>0</v>
      </c>
      <c r="AE33" s="90">
        <v>0</v>
      </c>
      <c r="AF33" s="90">
        <f t="shared" ca="1" si="49"/>
        <v>0</v>
      </c>
      <c r="AG33" s="90">
        <f t="shared" ca="1" si="15"/>
        <v>0</v>
      </c>
      <c r="AH33" s="90">
        <v>0</v>
      </c>
      <c r="AI33" s="90">
        <f t="shared" ca="1" si="50"/>
        <v>0</v>
      </c>
      <c r="AJ33" s="90">
        <v>3</v>
      </c>
      <c r="AK33" s="90">
        <f t="shared" ca="1" si="51"/>
        <v>892590</v>
      </c>
      <c r="AL33" s="90">
        <v>0</v>
      </c>
      <c r="AM33" s="90">
        <f t="shared" ca="1" si="52"/>
        <v>0</v>
      </c>
      <c r="AN33" s="90">
        <v>6</v>
      </c>
      <c r="AO33" s="90">
        <f t="shared" ca="1" si="53"/>
        <v>1657668</v>
      </c>
      <c r="AP33" s="90">
        <v>0</v>
      </c>
      <c r="AQ33" s="90">
        <f t="shared" ca="1" si="54"/>
        <v>0</v>
      </c>
      <c r="AR33" s="90">
        <v>0</v>
      </c>
      <c r="AS33" s="90">
        <f t="shared" ca="1" si="54"/>
        <v>0</v>
      </c>
      <c r="AT33" s="90">
        <f t="shared" ca="1" si="38"/>
        <v>2550258</v>
      </c>
      <c r="AU33" s="90">
        <v>0</v>
      </c>
      <c r="AV33" s="90">
        <f t="shared" ca="1" si="55"/>
        <v>0</v>
      </c>
      <c r="AW33" s="90">
        <v>0</v>
      </c>
      <c r="AX33" s="90">
        <f t="shared" ca="1" si="56"/>
        <v>0</v>
      </c>
      <c r="AY33" s="90">
        <v>0</v>
      </c>
      <c r="AZ33" s="90">
        <f t="shared" ca="1" si="57"/>
        <v>0</v>
      </c>
      <c r="BA33" s="90"/>
      <c r="BB33" s="90">
        <f t="shared" ca="1" si="58"/>
        <v>0</v>
      </c>
      <c r="BC33" s="90"/>
      <c r="BD33" s="90">
        <f t="shared" ca="1" si="59"/>
        <v>0</v>
      </c>
      <c r="BE33" s="90">
        <v>0</v>
      </c>
      <c r="BF33" s="90">
        <f t="shared" ca="1" si="60"/>
        <v>0</v>
      </c>
      <c r="BG33" s="90">
        <f t="shared" ca="1" si="39"/>
        <v>0</v>
      </c>
      <c r="BH33" s="90"/>
      <c r="BI33" s="90">
        <f t="shared" ca="1" si="27"/>
        <v>2550258</v>
      </c>
      <c r="BJ33" s="90">
        <f t="shared" si="28"/>
        <v>9</v>
      </c>
      <c r="BK33" s="90">
        <f t="shared" ca="1" si="29"/>
        <v>13707</v>
      </c>
      <c r="BL33" s="90">
        <f t="shared" si="30"/>
        <v>9</v>
      </c>
      <c r="BM33" s="90">
        <f t="shared" ca="1" si="31"/>
        <v>666</v>
      </c>
      <c r="BN33" s="90">
        <f t="shared" si="32"/>
        <v>3</v>
      </c>
      <c r="BO33" s="90">
        <f t="shared" ca="1" si="33"/>
        <v>6441.2999999999993</v>
      </c>
      <c r="BP33" s="90">
        <f t="shared" si="34"/>
        <v>6</v>
      </c>
      <c r="BQ33" s="90">
        <f t="shared" ca="1" si="40"/>
        <v>17803.079999999998</v>
      </c>
      <c r="BR33" s="90">
        <f t="shared" si="35"/>
        <v>0</v>
      </c>
      <c r="BS33" s="90">
        <f t="shared" ca="1" si="36"/>
        <v>0</v>
      </c>
      <c r="BT33" s="90">
        <f t="shared" ca="1" si="3"/>
        <v>24244.379999999997</v>
      </c>
      <c r="BU33" s="90">
        <f t="shared" ca="1" si="4"/>
        <v>2588875.38</v>
      </c>
      <c r="BV33" s="90"/>
      <c r="BW33" s="90">
        <f t="shared" ca="1" si="41"/>
        <v>2588875.38</v>
      </c>
    </row>
    <row r="34" spans="1:75" ht="30">
      <c r="A34" s="38" t="s">
        <v>214</v>
      </c>
      <c r="B34" s="175" t="s">
        <v>1004</v>
      </c>
      <c r="C34" s="63" t="s">
        <v>194</v>
      </c>
      <c r="D34" s="63" t="s">
        <v>195</v>
      </c>
      <c r="E34" s="90">
        <v>0</v>
      </c>
      <c r="F34" s="90">
        <f t="shared" ca="1" si="42"/>
        <v>0</v>
      </c>
      <c r="G34" s="90">
        <v>7</v>
      </c>
      <c r="H34" s="90">
        <f t="shared" ca="1" si="42"/>
        <v>1035440</v>
      </c>
      <c r="I34" s="90">
        <v>0</v>
      </c>
      <c r="J34" s="90">
        <f t="shared" ca="1" si="42"/>
        <v>0</v>
      </c>
      <c r="K34" s="90">
        <v>5</v>
      </c>
      <c r="L34" s="90">
        <f t="shared" ca="1" si="42"/>
        <v>933080</v>
      </c>
      <c r="M34" s="90">
        <v>0</v>
      </c>
      <c r="N34" s="90">
        <f t="shared" ca="1" si="42"/>
        <v>0</v>
      </c>
      <c r="O34" s="90">
        <v>0</v>
      </c>
      <c r="P34" s="90">
        <f t="shared" ca="1" si="42"/>
        <v>0</v>
      </c>
      <c r="Q34" s="90">
        <f t="shared" ca="1" si="7"/>
        <v>1968520</v>
      </c>
      <c r="R34" s="90">
        <v>0</v>
      </c>
      <c r="S34" s="90">
        <f t="shared" ca="1" si="43"/>
        <v>0</v>
      </c>
      <c r="T34" s="90">
        <v>0</v>
      </c>
      <c r="U34" s="90">
        <f t="shared" ca="1" si="44"/>
        <v>0</v>
      </c>
      <c r="V34" s="90">
        <v>0</v>
      </c>
      <c r="W34" s="90">
        <f t="shared" ca="1" si="45"/>
        <v>0</v>
      </c>
      <c r="X34" s="90">
        <v>2</v>
      </c>
      <c r="Y34" s="90">
        <f t="shared" ca="1" si="46"/>
        <v>477672</v>
      </c>
      <c r="Z34" s="90">
        <f t="shared" ca="1" si="37"/>
        <v>477672</v>
      </c>
      <c r="AA34" s="90">
        <v>0</v>
      </c>
      <c r="AB34" s="90">
        <f t="shared" ca="1" si="47"/>
        <v>0</v>
      </c>
      <c r="AC34" s="90">
        <v>0</v>
      </c>
      <c r="AD34" s="90">
        <f t="shared" ca="1" si="48"/>
        <v>0</v>
      </c>
      <c r="AE34" s="90">
        <v>0</v>
      </c>
      <c r="AF34" s="90">
        <f t="shared" ca="1" si="49"/>
        <v>0</v>
      </c>
      <c r="AG34" s="90">
        <f t="shared" ca="1" si="15"/>
        <v>0</v>
      </c>
      <c r="AH34" s="90">
        <v>0</v>
      </c>
      <c r="AI34" s="90">
        <f t="shared" ca="1" si="50"/>
        <v>0</v>
      </c>
      <c r="AJ34" s="90">
        <v>1</v>
      </c>
      <c r="AK34" s="90">
        <f t="shared" ca="1" si="51"/>
        <v>297530</v>
      </c>
      <c r="AL34" s="90">
        <v>0</v>
      </c>
      <c r="AM34" s="90">
        <f t="shared" ca="1" si="52"/>
        <v>0</v>
      </c>
      <c r="AN34" s="90">
        <v>1</v>
      </c>
      <c r="AO34" s="90">
        <f t="shared" ca="1" si="53"/>
        <v>276278</v>
      </c>
      <c r="AP34" s="90">
        <v>0</v>
      </c>
      <c r="AQ34" s="90">
        <f t="shared" ca="1" si="54"/>
        <v>0</v>
      </c>
      <c r="AR34" s="90">
        <v>0</v>
      </c>
      <c r="AS34" s="90">
        <f t="shared" ca="1" si="54"/>
        <v>0</v>
      </c>
      <c r="AT34" s="90">
        <f t="shared" ca="1" si="38"/>
        <v>573808</v>
      </c>
      <c r="AU34" s="90">
        <v>0</v>
      </c>
      <c r="AV34" s="90">
        <f t="shared" ca="1" si="55"/>
        <v>0</v>
      </c>
      <c r="AW34" s="90">
        <v>0</v>
      </c>
      <c r="AX34" s="90">
        <f t="shared" ca="1" si="56"/>
        <v>0</v>
      </c>
      <c r="AY34" s="90">
        <v>0</v>
      </c>
      <c r="AZ34" s="90">
        <f t="shared" ca="1" si="57"/>
        <v>0</v>
      </c>
      <c r="BA34" s="90"/>
      <c r="BB34" s="90">
        <f t="shared" ca="1" si="58"/>
        <v>0</v>
      </c>
      <c r="BC34" s="90"/>
      <c r="BD34" s="90">
        <f t="shared" ca="1" si="59"/>
        <v>0</v>
      </c>
      <c r="BE34" s="90">
        <v>0</v>
      </c>
      <c r="BF34" s="90">
        <f t="shared" ca="1" si="60"/>
        <v>0</v>
      </c>
      <c r="BG34" s="90">
        <f t="shared" ca="1" si="39"/>
        <v>0</v>
      </c>
      <c r="BH34" s="90"/>
      <c r="BI34" s="90">
        <f t="shared" ca="1" si="27"/>
        <v>3020000</v>
      </c>
      <c r="BJ34" s="90">
        <f t="shared" si="28"/>
        <v>16</v>
      </c>
      <c r="BK34" s="90">
        <f t="shared" ca="1" si="29"/>
        <v>24368</v>
      </c>
      <c r="BL34" s="90">
        <f t="shared" si="30"/>
        <v>16</v>
      </c>
      <c r="BM34" s="90">
        <f t="shared" ca="1" si="31"/>
        <v>1184</v>
      </c>
      <c r="BN34" s="90">
        <f t="shared" si="32"/>
        <v>8</v>
      </c>
      <c r="BO34" s="90">
        <f t="shared" ca="1" si="33"/>
        <v>17176.8</v>
      </c>
      <c r="BP34" s="90">
        <f t="shared" si="34"/>
        <v>6</v>
      </c>
      <c r="BQ34" s="90">
        <f t="shared" ca="1" si="40"/>
        <v>17803.079999999998</v>
      </c>
      <c r="BR34" s="90">
        <f t="shared" si="35"/>
        <v>2</v>
      </c>
      <c r="BS34" s="90">
        <f t="shared" ca="1" si="36"/>
        <v>6919.68</v>
      </c>
      <c r="BT34" s="90">
        <f t="shared" ca="1" si="3"/>
        <v>41899.56</v>
      </c>
      <c r="BU34" s="90">
        <f t="shared" ca="1" si="4"/>
        <v>3087451.56</v>
      </c>
      <c r="BV34" s="90"/>
      <c r="BW34" s="90">
        <f t="shared" ca="1" si="41"/>
        <v>3087451.56</v>
      </c>
    </row>
    <row r="35" spans="1:75">
      <c r="A35" s="38" t="s">
        <v>215</v>
      </c>
      <c r="B35" s="175" t="s">
        <v>1005</v>
      </c>
      <c r="C35" s="63" t="s">
        <v>216</v>
      </c>
      <c r="D35" s="63" t="s">
        <v>195</v>
      </c>
      <c r="E35" s="90">
        <v>107</v>
      </c>
      <c r="F35" s="90">
        <f t="shared" ca="1" si="42"/>
        <v>14906598</v>
      </c>
      <c r="G35" s="90">
        <v>0</v>
      </c>
      <c r="H35" s="90">
        <f t="shared" ca="1" si="42"/>
        <v>0</v>
      </c>
      <c r="I35" s="90">
        <v>107</v>
      </c>
      <c r="J35" s="90">
        <f t="shared" ca="1" si="42"/>
        <v>18715798</v>
      </c>
      <c r="K35" s="90">
        <v>0</v>
      </c>
      <c r="L35" s="90">
        <f t="shared" ca="1" si="42"/>
        <v>0</v>
      </c>
      <c r="M35" s="90">
        <v>32</v>
      </c>
      <c r="N35" s="90">
        <f t="shared" ca="1" si="42"/>
        <v>5984576</v>
      </c>
      <c r="O35" s="90">
        <v>0</v>
      </c>
      <c r="P35" s="90">
        <f t="shared" ca="1" si="42"/>
        <v>0</v>
      </c>
      <c r="Q35" s="90">
        <f t="shared" ca="1" si="7"/>
        <v>39606972</v>
      </c>
      <c r="R35" s="90">
        <v>3</v>
      </c>
      <c r="S35" s="90">
        <f t="shared" ca="1" si="43"/>
        <v>507927</v>
      </c>
      <c r="T35" s="90">
        <v>7</v>
      </c>
      <c r="U35" s="90">
        <f t="shared" ca="1" si="44"/>
        <v>1471743</v>
      </c>
      <c r="V35" s="90">
        <v>2</v>
      </c>
      <c r="W35" s="90">
        <f t="shared" ca="1" si="45"/>
        <v>448338</v>
      </c>
      <c r="X35" s="90">
        <v>0</v>
      </c>
      <c r="Y35" s="90">
        <f t="shared" ca="1" si="46"/>
        <v>0</v>
      </c>
      <c r="Z35" s="90">
        <f t="shared" ca="1" si="37"/>
        <v>2428008</v>
      </c>
      <c r="AA35" s="90">
        <v>33</v>
      </c>
      <c r="AB35" s="90">
        <f t="shared" ca="1" si="47"/>
        <v>11486904</v>
      </c>
      <c r="AC35" s="90">
        <v>50</v>
      </c>
      <c r="AD35" s="90">
        <f t="shared" ca="1" si="48"/>
        <v>21854400</v>
      </c>
      <c r="AE35" s="90">
        <v>0</v>
      </c>
      <c r="AF35" s="90">
        <f t="shared" ca="1" si="49"/>
        <v>0</v>
      </c>
      <c r="AG35" s="90">
        <f t="shared" ca="1" si="15"/>
        <v>33341304</v>
      </c>
      <c r="AH35" s="90">
        <v>3</v>
      </c>
      <c r="AI35" s="90">
        <f t="shared" ca="1" si="50"/>
        <v>714072</v>
      </c>
      <c r="AJ35" s="90">
        <v>0</v>
      </c>
      <c r="AK35" s="90">
        <f t="shared" ca="1" si="51"/>
        <v>0</v>
      </c>
      <c r="AL35" s="90">
        <v>5</v>
      </c>
      <c r="AM35" s="90">
        <f t="shared" ca="1" si="52"/>
        <v>1105110</v>
      </c>
      <c r="AN35" s="90">
        <v>0</v>
      </c>
      <c r="AO35" s="90">
        <f t="shared" ca="1" si="53"/>
        <v>0</v>
      </c>
      <c r="AP35" s="90">
        <v>2</v>
      </c>
      <c r="AQ35" s="90">
        <f t="shared" ca="1" si="54"/>
        <v>544054</v>
      </c>
      <c r="AR35" s="90">
        <v>0</v>
      </c>
      <c r="AS35" s="90">
        <f t="shared" ca="1" si="54"/>
        <v>0</v>
      </c>
      <c r="AT35" s="90">
        <f t="shared" ca="1" si="38"/>
        <v>2363236</v>
      </c>
      <c r="AU35" s="90">
        <v>0</v>
      </c>
      <c r="AV35" s="90">
        <f t="shared" ca="1" si="55"/>
        <v>0</v>
      </c>
      <c r="AW35" s="90">
        <v>0</v>
      </c>
      <c r="AX35" s="90">
        <f t="shared" ca="1" si="56"/>
        <v>0</v>
      </c>
      <c r="AY35" s="90">
        <v>1</v>
      </c>
      <c r="AZ35" s="90">
        <f t="shared" ca="1" si="57"/>
        <v>187018</v>
      </c>
      <c r="BA35" s="90">
        <v>2</v>
      </c>
      <c r="BB35" s="90">
        <f t="shared" ca="1" si="58"/>
        <v>338618</v>
      </c>
      <c r="BC35" s="90">
        <v>2</v>
      </c>
      <c r="BD35" s="90">
        <f t="shared" ca="1" si="59"/>
        <v>420498</v>
      </c>
      <c r="BE35" s="90">
        <v>2</v>
      </c>
      <c r="BF35" s="90">
        <f ca="1">OFFSET(BF35,0,-1) * OFFSET(BF35,10 - ROW(BF35),0)</f>
        <v>448338</v>
      </c>
      <c r="BG35" s="90">
        <f ca="1">SUM(AZ35,BF35)</f>
        <v>635356</v>
      </c>
      <c r="BH35" s="90"/>
      <c r="BI35" s="90">
        <f t="shared" ca="1" si="27"/>
        <v>78374876</v>
      </c>
      <c r="BJ35" s="90">
        <f>SUM(BN35,BP35,BR35)</f>
        <v>354</v>
      </c>
      <c r="BK35" s="90">
        <f t="shared" ca="1" si="29"/>
        <v>539142</v>
      </c>
      <c r="BL35" s="90">
        <f t="shared" si="30"/>
        <v>354</v>
      </c>
      <c r="BM35" s="90">
        <f t="shared" ca="1" si="31"/>
        <v>26196</v>
      </c>
      <c r="BN35" s="90">
        <f>SUM(E35,G35,R35,AA35,AH35,AJ35,AU35)</f>
        <v>146</v>
      </c>
      <c r="BO35" s="90">
        <f t="shared" ca="1" si="33"/>
        <v>313476.59999999998</v>
      </c>
      <c r="BP35" s="90">
        <f>SUM(I35,K35,T35,AC35,AL35,AN35,AW35)</f>
        <v>169</v>
      </c>
      <c r="BQ35" s="90">
        <f t="shared" ca="1" si="40"/>
        <v>501453.42</v>
      </c>
      <c r="BR35" s="90">
        <f t="shared" si="35"/>
        <v>39</v>
      </c>
      <c r="BS35" s="90">
        <f t="shared" ca="1" si="36"/>
        <v>134933.76000000001</v>
      </c>
      <c r="BT35" s="90">
        <f t="shared" ca="1" si="3"/>
        <v>949863.78</v>
      </c>
      <c r="BU35" s="90">
        <f t="shared" ca="1" si="4"/>
        <v>79890077.780000001</v>
      </c>
      <c r="BV35" s="90"/>
      <c r="BW35" s="90">
        <f t="shared" ca="1" si="41"/>
        <v>79890077.780000001</v>
      </c>
    </row>
    <row r="36" spans="1:75" ht="30">
      <c r="A36" s="38" t="s">
        <v>217</v>
      </c>
      <c r="B36" s="175" t="s">
        <v>1006</v>
      </c>
      <c r="C36" s="63" t="s">
        <v>216</v>
      </c>
      <c r="D36" s="63" t="s">
        <v>205</v>
      </c>
      <c r="E36" s="90">
        <v>52</v>
      </c>
      <c r="F36" s="90">
        <f ca="1">OFFSET(F36,0,-1) * OFFSET(F36,11 - ROW(F36),0)</f>
        <v>9375028</v>
      </c>
      <c r="G36" s="90">
        <v>0</v>
      </c>
      <c r="H36" s="90">
        <f ca="1">OFFSET(H36,0,-1) * OFFSET(H36,11 - ROW(H36),0)</f>
        <v>0</v>
      </c>
      <c r="I36" s="90">
        <v>66</v>
      </c>
      <c r="J36" s="90">
        <f ca="1">OFFSET(J36,0,-1) * OFFSET(J36,11 - ROW(J36),0)</f>
        <v>14939760</v>
      </c>
      <c r="K36" s="90">
        <v>0</v>
      </c>
      <c r="L36" s="90">
        <f ca="1">OFFSET(L36,0,-1) * OFFSET(L36,11 - ROW(L36),0)</f>
        <v>0</v>
      </c>
      <c r="M36" s="90">
        <v>0</v>
      </c>
      <c r="N36" s="90">
        <f ca="1">OFFSET(N36,0,-1) * OFFSET(N36,11 - ROW(N36),0)</f>
        <v>0</v>
      </c>
      <c r="O36" s="90">
        <v>0</v>
      </c>
      <c r="P36" s="90">
        <f ca="1">OFFSET(P36,0,-1) * OFFSET(P36,11 - ROW(P36),0)</f>
        <v>0</v>
      </c>
      <c r="Q36" s="90">
        <f t="shared" ca="1" si="7"/>
        <v>24314788</v>
      </c>
      <c r="R36" s="90">
        <v>16</v>
      </c>
      <c r="S36" s="90">
        <f ca="1">OFFSET(S36,0,-1) * OFFSET(S36,11 - ROW(S36),0)</f>
        <v>3505696</v>
      </c>
      <c r="T36" s="90">
        <v>49</v>
      </c>
      <c r="U36" s="90">
        <f ca="1">OFFSET(U36,0,-1) * OFFSET(U36,11 - ROW(U36),0)</f>
        <v>13332263</v>
      </c>
      <c r="V36" s="90">
        <v>25</v>
      </c>
      <c r="W36" s="90">
        <f ca="1">OFFSET(W36,0,-1) * OFFSET(W36,11 - ROW(W36),0)</f>
        <v>7252525</v>
      </c>
      <c r="X36" s="90">
        <v>0</v>
      </c>
      <c r="Y36" s="90">
        <f ca="1">OFFSET(Y36,0,-1) * OFFSET(Y36,11 - ROW(Y36),0)</f>
        <v>0</v>
      </c>
      <c r="Z36" s="90">
        <f t="shared" ca="1" si="37"/>
        <v>24090484</v>
      </c>
      <c r="AA36" s="90">
        <v>15</v>
      </c>
      <c r="AB36" s="90">
        <f ca="1">OFFSET(AB36,0,-1) * OFFSET(AB36,11 - ROW(AB36),0)</f>
        <v>6757005</v>
      </c>
      <c r="AC36" s="90">
        <v>15</v>
      </c>
      <c r="AD36" s="90">
        <f ca="1">OFFSET(AD36,0,-1) * OFFSET(AD36,11 - ROW(AD36),0)</f>
        <v>8484645</v>
      </c>
      <c r="AE36" s="90">
        <v>0</v>
      </c>
      <c r="AF36" s="90">
        <f ca="1">OFFSET(AF36,0,-1) * OFFSET(AF36,11 - ROW(AF36),0)</f>
        <v>0</v>
      </c>
      <c r="AG36" s="90">
        <f t="shared" ca="1" si="15"/>
        <v>15241650</v>
      </c>
      <c r="AH36" s="90">
        <v>4</v>
      </c>
      <c r="AI36" s="90">
        <f ca="1">OFFSET(AI36,0,-1) * OFFSET(AI36,11 - ROW(AI36),0)</f>
        <v>1232124</v>
      </c>
      <c r="AJ36" s="90">
        <v>1</v>
      </c>
      <c r="AK36" s="90">
        <f ca="1">OFFSET(AK36,0,-1) * OFFSET(AK36,11 - ROW(AK36),0)</f>
        <v>385039</v>
      </c>
      <c r="AL36" s="90">
        <v>10</v>
      </c>
      <c r="AM36" s="90">
        <f ca="1">OFFSET(AM36,0,-1) * OFFSET(AM36,11 - ROW(AM36),0)</f>
        <v>2860290</v>
      </c>
      <c r="AN36" s="90">
        <v>0</v>
      </c>
      <c r="AO36" s="90">
        <f ca="1">OFFSET(AO36,0,-1) * OFFSET(AO36,11 - ROW(AO36),0)</f>
        <v>0</v>
      </c>
      <c r="AP36" s="90">
        <v>2</v>
      </c>
      <c r="AQ36" s="90">
        <f ca="1">OFFSET(AQ36,0,-1) * OFFSET(AQ36,11 - ROW(AQ36),0)</f>
        <v>704070</v>
      </c>
      <c r="AR36" s="90">
        <v>0</v>
      </c>
      <c r="AS36" s="90">
        <f ca="1">OFFSET(AS36,0,-1) * OFFSET(AS36,11 - ROW(AS36),0)</f>
        <v>0</v>
      </c>
      <c r="AT36" s="90">
        <f t="shared" ca="1" si="38"/>
        <v>5181523</v>
      </c>
      <c r="AU36" s="90">
        <v>0</v>
      </c>
      <c r="AV36" s="90">
        <f ca="1">OFFSET(AV36,0,-1) * OFFSET(AV36,11 - ROW(AV36),0)</f>
        <v>0</v>
      </c>
      <c r="AW36" s="90">
        <v>0</v>
      </c>
      <c r="AX36" s="90">
        <f ca="1">OFFSET(AX36,0,-1) * OFFSET(AX36,11 - ROW(AX36),0)</f>
        <v>0</v>
      </c>
      <c r="AY36" s="90">
        <v>0</v>
      </c>
      <c r="AZ36" s="90">
        <f ca="1">OFFSET(AZ36,0,-1) * OFFSET(AZ36,11 - ROW(AZ36),0)</f>
        <v>0</v>
      </c>
      <c r="BA36" s="90"/>
      <c r="BB36" s="90">
        <f ca="1">OFFSET(BB36,0,-1) * OFFSET(BB36,11 - ROW(BB36),0)</f>
        <v>0</v>
      </c>
      <c r="BC36" s="90"/>
      <c r="BD36" s="90">
        <f ca="1">OFFSET(BD36,0,-1) * OFFSET(BD36,11 - ROW(BD36),0)</f>
        <v>0</v>
      </c>
      <c r="BE36" s="90">
        <v>0</v>
      </c>
      <c r="BF36" s="90">
        <f ca="1">OFFSET(BF36,0,-1) * OFFSET(BF36,11 - ROW(BF36),0)</f>
        <v>0</v>
      </c>
      <c r="BG36" s="90">
        <f t="shared" ca="1" si="39"/>
        <v>0</v>
      </c>
      <c r="BH36" s="90"/>
      <c r="BI36" s="90">
        <f t="shared" ca="1" si="27"/>
        <v>68828445</v>
      </c>
      <c r="BJ36" s="90">
        <f t="shared" si="28"/>
        <v>255</v>
      </c>
      <c r="BK36" s="90">
        <f t="shared" ca="1" si="29"/>
        <v>388365</v>
      </c>
      <c r="BL36" s="90">
        <f t="shared" si="30"/>
        <v>255</v>
      </c>
      <c r="BM36" s="90">
        <f t="shared" ca="1" si="31"/>
        <v>18870</v>
      </c>
      <c r="BN36" s="90">
        <f t="shared" si="32"/>
        <v>88</v>
      </c>
      <c r="BO36" s="90">
        <f t="shared" ca="1" si="33"/>
        <v>188944.8</v>
      </c>
      <c r="BP36" s="90">
        <f t="shared" si="34"/>
        <v>140</v>
      </c>
      <c r="BQ36" s="90">
        <f t="shared" ca="1" si="40"/>
        <v>415405.19999999995</v>
      </c>
      <c r="BR36" s="90">
        <f t="shared" si="35"/>
        <v>27</v>
      </c>
      <c r="BS36" s="90">
        <f t="shared" ca="1" si="36"/>
        <v>93415.680000000008</v>
      </c>
      <c r="BT36" s="90">
        <f t="shared" ca="1" si="3"/>
        <v>697765.68</v>
      </c>
      <c r="BU36" s="90">
        <f t="shared" ca="1" si="4"/>
        <v>69933445.680000007</v>
      </c>
      <c r="BV36" s="90"/>
      <c r="BW36" s="90">
        <f t="shared" ca="1" si="41"/>
        <v>69933445.680000007</v>
      </c>
    </row>
    <row r="37" spans="1:75" ht="30">
      <c r="A37" s="38" t="s">
        <v>218</v>
      </c>
      <c r="B37" s="175" t="s">
        <v>1007</v>
      </c>
      <c r="C37" s="63" t="s">
        <v>216</v>
      </c>
      <c r="D37" s="63" t="s">
        <v>195</v>
      </c>
      <c r="E37" s="90">
        <v>29</v>
      </c>
      <c r="F37" s="90">
        <f ca="1">OFFSET(F37,0,-1) * OFFSET(F37,10 - ROW(F37),0)</f>
        <v>4040106</v>
      </c>
      <c r="G37" s="90">
        <v>0</v>
      </c>
      <c r="H37" s="90">
        <f ca="1">OFFSET(H37,0,-1) * OFFSET(H37,10 - ROW(H37),0)</f>
        <v>0</v>
      </c>
      <c r="I37" s="90">
        <v>35</v>
      </c>
      <c r="J37" s="90">
        <f ca="1">OFFSET(J37,0,-1) * OFFSET(J37,10 - ROW(J37),0)</f>
        <v>6121990</v>
      </c>
      <c r="K37" s="90">
        <v>0</v>
      </c>
      <c r="L37" s="90">
        <f ca="1">OFFSET(L37,0,-1) * OFFSET(L37,10 - ROW(L37),0)</f>
        <v>0</v>
      </c>
      <c r="M37" s="90">
        <v>5</v>
      </c>
      <c r="N37" s="90">
        <f ca="1">OFFSET(N37,0,-1) * OFFSET(N37,10 - ROW(N37),0)</f>
        <v>935090</v>
      </c>
      <c r="O37" s="90">
        <v>0</v>
      </c>
      <c r="P37" s="90">
        <f ca="1">OFFSET(P37,0,-1) * OFFSET(P37,10 - ROW(P37),0)</f>
        <v>0</v>
      </c>
      <c r="Q37" s="90">
        <f t="shared" ca="1" si="7"/>
        <v>11097186</v>
      </c>
      <c r="R37" s="90">
        <v>3</v>
      </c>
      <c r="S37" s="90">
        <f ca="1">OFFSET(S37,0,-1) * OFFSET(S37,10 - ROW(S37),0)</f>
        <v>507927</v>
      </c>
      <c r="T37" s="90">
        <v>1</v>
      </c>
      <c r="U37" s="90">
        <f ca="1">OFFSET(U37,0,-1) * OFFSET(U37,10 - ROW(U37),0)</f>
        <v>210249</v>
      </c>
      <c r="V37" s="90">
        <v>4</v>
      </c>
      <c r="W37" s="90">
        <f ca="1">OFFSET(W37,0,-1) * OFFSET(W37,10 - ROW(W37),0)</f>
        <v>896676</v>
      </c>
      <c r="X37" s="90">
        <v>0</v>
      </c>
      <c r="Y37" s="90">
        <f ca="1">OFFSET(Y37,0,-1) * OFFSET(Y37,10 - ROW(Y37),0)</f>
        <v>0</v>
      </c>
      <c r="Z37" s="90">
        <f t="shared" ca="1" si="37"/>
        <v>1614852</v>
      </c>
      <c r="AA37" s="90">
        <v>7</v>
      </c>
      <c r="AB37" s="90">
        <f ca="1">OFFSET(AB37,0,-1) * OFFSET(AB37,10 - ROW(AB37),0)</f>
        <v>2436616</v>
      </c>
      <c r="AC37" s="90">
        <v>6</v>
      </c>
      <c r="AD37" s="90">
        <f ca="1">OFFSET(AD37,0,-1) * OFFSET(AD37,10 - ROW(AD37),0)</f>
        <v>2622528</v>
      </c>
      <c r="AE37" s="90">
        <v>0</v>
      </c>
      <c r="AF37" s="90">
        <f ca="1">OFFSET(AF37,0,-1) * OFFSET(AF37,10 - ROW(AF37),0)</f>
        <v>0</v>
      </c>
      <c r="AG37" s="90">
        <f t="shared" ca="1" si="15"/>
        <v>5059144</v>
      </c>
      <c r="AH37" s="90">
        <v>6</v>
      </c>
      <c r="AI37" s="90">
        <f ca="1">OFFSET(AI37,0,-1) * OFFSET(AI37,10 - ROW(AI37),0)</f>
        <v>1428144</v>
      </c>
      <c r="AJ37" s="90">
        <v>0</v>
      </c>
      <c r="AK37" s="90">
        <f ca="1">OFFSET(AK37,0,-1) * OFFSET(AK37,10 - ROW(AK37),0)</f>
        <v>0</v>
      </c>
      <c r="AL37" s="90">
        <v>7</v>
      </c>
      <c r="AM37" s="90">
        <f ca="1">OFFSET(AM37,0,-1) * OFFSET(AM37,10 - ROW(AM37),0)</f>
        <v>1547154</v>
      </c>
      <c r="AN37" s="90">
        <v>0</v>
      </c>
      <c r="AO37" s="90">
        <f ca="1">OFFSET(AO37,0,-1) * OFFSET(AO37,10 - ROW(AO37),0)</f>
        <v>0</v>
      </c>
      <c r="AP37" s="90">
        <v>5</v>
      </c>
      <c r="AQ37" s="90">
        <f ca="1">OFFSET(AQ37,0,-1) * OFFSET(AQ37,10 - ROW(AQ37),0)</f>
        <v>1360135</v>
      </c>
      <c r="AR37" s="90">
        <v>0</v>
      </c>
      <c r="AS37" s="90">
        <f ca="1">OFFSET(AS37,0,-1) * OFFSET(AS37,10 - ROW(AS37),0)</f>
        <v>0</v>
      </c>
      <c r="AT37" s="90">
        <f t="shared" ca="1" si="38"/>
        <v>4335433</v>
      </c>
      <c r="AU37" s="90">
        <v>4</v>
      </c>
      <c r="AV37" s="90">
        <f ca="1">OFFSET(AV37,0,-1) * OFFSET(AV37,10 - ROW(AV37),0)</f>
        <v>557256</v>
      </c>
      <c r="AW37" s="90">
        <v>5</v>
      </c>
      <c r="AX37" s="90">
        <f ca="1">OFFSET(AX37,0,-1) * OFFSET(AX37,10 - ROW(AX37),0)</f>
        <v>874570</v>
      </c>
      <c r="AY37" s="90">
        <v>0</v>
      </c>
      <c r="AZ37" s="90">
        <f ca="1">OFFSET(AZ37,0,-1) * OFFSET(AZ37,10 - ROW(AZ37),0)</f>
        <v>0</v>
      </c>
      <c r="BA37" s="90"/>
      <c r="BB37" s="90">
        <f ca="1">OFFSET(BB37,0,-1) * OFFSET(BB37,10 - ROW(BB37),0)</f>
        <v>0</v>
      </c>
      <c r="BC37" s="90"/>
      <c r="BD37" s="90">
        <f ca="1">OFFSET(BD37,0,-1) * OFFSET(BD37,10 - ROW(BD37),0)</f>
        <v>0</v>
      </c>
      <c r="BE37" s="90">
        <v>1</v>
      </c>
      <c r="BF37" s="90">
        <f ca="1">OFFSET(BF37,0,-1) * OFFSET(BF37,10 - ROW(BF37),0)</f>
        <v>224169</v>
      </c>
      <c r="BG37" s="90">
        <f t="shared" ca="1" si="39"/>
        <v>1655995</v>
      </c>
      <c r="BH37" s="90"/>
      <c r="BI37" s="90">
        <f t="shared" ca="1" si="27"/>
        <v>23762610</v>
      </c>
      <c r="BJ37" s="90">
        <f t="shared" si="28"/>
        <v>118</v>
      </c>
      <c r="BK37" s="90">
        <f t="shared" ca="1" si="29"/>
        <v>179714</v>
      </c>
      <c r="BL37" s="90">
        <f t="shared" si="30"/>
        <v>118</v>
      </c>
      <c r="BM37" s="90">
        <f t="shared" ca="1" si="31"/>
        <v>8732</v>
      </c>
      <c r="BN37" s="90">
        <f t="shared" si="32"/>
        <v>49</v>
      </c>
      <c r="BO37" s="90">
        <f t="shared" ca="1" si="33"/>
        <v>105207.9</v>
      </c>
      <c r="BP37" s="90">
        <f t="shared" si="34"/>
        <v>54</v>
      </c>
      <c r="BQ37" s="90">
        <f t="shared" ca="1" si="40"/>
        <v>160227.72</v>
      </c>
      <c r="BR37" s="90">
        <f t="shared" si="35"/>
        <v>15</v>
      </c>
      <c r="BS37" s="90">
        <f t="shared" ca="1" si="36"/>
        <v>51897.600000000006</v>
      </c>
      <c r="BT37" s="90">
        <f t="shared" ca="1" si="3"/>
        <v>317333.21999999997</v>
      </c>
      <c r="BU37" s="90">
        <f t="shared" ca="1" si="4"/>
        <v>24268389.219999999</v>
      </c>
      <c r="BV37" s="90"/>
      <c r="BW37" s="90">
        <f t="shared" ca="1" si="41"/>
        <v>24268389.219999999</v>
      </c>
    </row>
    <row r="38" spans="1:75" ht="30">
      <c r="A38" s="38" t="s">
        <v>219</v>
      </c>
      <c r="B38" s="175" t="s">
        <v>1008</v>
      </c>
      <c r="C38" s="63" t="s">
        <v>216</v>
      </c>
      <c r="D38" s="63" t="s">
        <v>195</v>
      </c>
      <c r="E38" s="90">
        <v>8</v>
      </c>
      <c r="F38" s="90">
        <f ca="1">OFFSET(F38,0,-1) * OFFSET(F38,10 - ROW(F38),0)</f>
        <v>1114512</v>
      </c>
      <c r="G38" s="90">
        <v>0</v>
      </c>
      <c r="H38" s="90">
        <f ca="1">OFFSET(H38,0,-1) * OFFSET(H38,10 - ROW(H38),0)</f>
        <v>0</v>
      </c>
      <c r="I38" s="90">
        <v>23</v>
      </c>
      <c r="J38" s="90">
        <f ca="1">OFFSET(J38,0,-1) * OFFSET(J38,10 - ROW(J38),0)</f>
        <v>4023022</v>
      </c>
      <c r="K38" s="90">
        <v>0</v>
      </c>
      <c r="L38" s="90">
        <f ca="1">OFFSET(L38,0,-1) * OFFSET(L38,10 - ROW(L38),0)</f>
        <v>0</v>
      </c>
      <c r="M38" s="90">
        <v>0</v>
      </c>
      <c r="N38" s="90">
        <f ca="1">OFFSET(N38,0,-1) * OFFSET(N38,10 - ROW(N38),0)</f>
        <v>0</v>
      </c>
      <c r="O38" s="90">
        <v>0</v>
      </c>
      <c r="P38" s="90">
        <f ca="1">OFFSET(P38,0,-1) * OFFSET(P38,10 - ROW(P38),0)</f>
        <v>0</v>
      </c>
      <c r="Q38" s="90">
        <f t="shared" ca="1" si="7"/>
        <v>5137534</v>
      </c>
      <c r="R38" s="90">
        <v>3</v>
      </c>
      <c r="S38" s="90">
        <f ca="1">OFFSET(S38,0,-1) * OFFSET(S38,10 - ROW(S38),0)</f>
        <v>507927</v>
      </c>
      <c r="T38" s="90">
        <v>5</v>
      </c>
      <c r="U38" s="90">
        <f ca="1">OFFSET(U38,0,-1) * OFFSET(U38,10 - ROW(U38),0)</f>
        <v>1051245</v>
      </c>
      <c r="V38" s="90">
        <v>3</v>
      </c>
      <c r="W38" s="90">
        <f ca="1">OFFSET(W38,0,-1) * OFFSET(W38,10 - ROW(W38),0)</f>
        <v>672507</v>
      </c>
      <c r="X38" s="90">
        <v>0</v>
      </c>
      <c r="Y38" s="90">
        <f ca="1">OFFSET(Y38,0,-1) * OFFSET(Y38,10 - ROW(Y38),0)</f>
        <v>0</v>
      </c>
      <c r="Z38" s="90">
        <f t="shared" ca="1" si="37"/>
        <v>2231679</v>
      </c>
      <c r="AA38" s="90">
        <v>7</v>
      </c>
      <c r="AB38" s="90">
        <f ca="1">OFFSET(AB38,0,-1) * OFFSET(AB38,10 - ROW(AB38),0)</f>
        <v>2436616</v>
      </c>
      <c r="AC38" s="90">
        <v>6</v>
      </c>
      <c r="AD38" s="90">
        <f ca="1">OFFSET(AD38,0,-1) * OFFSET(AD38,10 - ROW(AD38),0)</f>
        <v>2622528</v>
      </c>
      <c r="AE38" s="90">
        <v>0</v>
      </c>
      <c r="AF38" s="90">
        <f ca="1">OFFSET(AF38,0,-1) * OFFSET(AF38,10 - ROW(AF38),0)</f>
        <v>0</v>
      </c>
      <c r="AG38" s="90">
        <f t="shared" ca="1" si="15"/>
        <v>5059144</v>
      </c>
      <c r="AH38" s="90">
        <v>1</v>
      </c>
      <c r="AI38" s="90">
        <f ca="1">OFFSET(AI38,0,-1) * OFFSET(AI38,10 - ROW(AI38),0)</f>
        <v>238024</v>
      </c>
      <c r="AJ38" s="90">
        <v>0</v>
      </c>
      <c r="AK38" s="90">
        <f ca="1">OFFSET(AK38,0,-1) * OFFSET(AK38,10 - ROW(AK38),0)</f>
        <v>0</v>
      </c>
      <c r="AL38" s="90">
        <v>1</v>
      </c>
      <c r="AM38" s="90">
        <f ca="1">OFFSET(AM38,0,-1) * OFFSET(AM38,10 - ROW(AM38),0)</f>
        <v>221022</v>
      </c>
      <c r="AN38" s="90">
        <v>0</v>
      </c>
      <c r="AO38" s="90">
        <f ca="1">OFFSET(AO38,0,-1) * OFFSET(AO38,10 - ROW(AO38),0)</f>
        <v>0</v>
      </c>
      <c r="AP38" s="90">
        <v>0</v>
      </c>
      <c r="AQ38" s="90">
        <f ca="1">OFFSET(AQ38,0,-1) * OFFSET(AQ38,10 - ROW(AQ38),0)</f>
        <v>0</v>
      </c>
      <c r="AR38" s="90">
        <v>0</v>
      </c>
      <c r="AS38" s="90">
        <f ca="1">OFFSET(AS38,0,-1) * OFFSET(AS38,10 - ROW(AS38),0)</f>
        <v>0</v>
      </c>
      <c r="AT38" s="90">
        <f t="shared" ca="1" si="38"/>
        <v>459046</v>
      </c>
      <c r="AU38" s="90">
        <v>0</v>
      </c>
      <c r="AV38" s="90">
        <f ca="1">OFFSET(AV38,0,-1) * OFFSET(AV38,10 - ROW(AV38),0)</f>
        <v>0</v>
      </c>
      <c r="AW38" s="90">
        <v>0</v>
      </c>
      <c r="AX38" s="90">
        <f ca="1">OFFSET(AX38,0,-1) * OFFSET(AX38,10 - ROW(AX38),0)</f>
        <v>0</v>
      </c>
      <c r="AY38" s="90">
        <v>0</v>
      </c>
      <c r="AZ38" s="90">
        <f ca="1">OFFSET(AZ38,0,-1) * OFFSET(AZ38,10 - ROW(AZ38),0)</f>
        <v>0</v>
      </c>
      <c r="BA38" s="90"/>
      <c r="BB38" s="90">
        <f ca="1">OFFSET(BB38,0,-1) * OFFSET(BB38,10 - ROW(BB38),0)</f>
        <v>0</v>
      </c>
      <c r="BC38" s="90"/>
      <c r="BD38" s="90">
        <f ca="1">OFFSET(BD38,0,-1) * OFFSET(BD38,10 - ROW(BD38),0)</f>
        <v>0</v>
      </c>
      <c r="BE38" s="90">
        <v>0</v>
      </c>
      <c r="BF38" s="90">
        <f ca="1">OFFSET(BF38,0,-1) * OFFSET(BF38,10 - ROW(BF38),0)</f>
        <v>0</v>
      </c>
      <c r="BG38" s="90">
        <f t="shared" ca="1" si="39"/>
        <v>0</v>
      </c>
      <c r="BH38" s="90"/>
      <c r="BI38" s="90">
        <f t="shared" ca="1" si="27"/>
        <v>12887403</v>
      </c>
      <c r="BJ38" s="90">
        <f t="shared" si="28"/>
        <v>57</v>
      </c>
      <c r="BK38" s="90">
        <f t="shared" ca="1" si="29"/>
        <v>86811</v>
      </c>
      <c r="BL38" s="90">
        <f t="shared" si="30"/>
        <v>57</v>
      </c>
      <c r="BM38" s="90">
        <f t="shared" ca="1" si="31"/>
        <v>4218</v>
      </c>
      <c r="BN38" s="90">
        <f t="shared" si="32"/>
        <v>19</v>
      </c>
      <c r="BO38" s="90">
        <f t="shared" ca="1" si="33"/>
        <v>40794.9</v>
      </c>
      <c r="BP38" s="90">
        <f t="shared" si="34"/>
        <v>35</v>
      </c>
      <c r="BQ38" s="90">
        <f t="shared" ca="1" si="40"/>
        <v>103851.29999999999</v>
      </c>
      <c r="BR38" s="90">
        <f t="shared" si="35"/>
        <v>3</v>
      </c>
      <c r="BS38" s="90">
        <f t="shared" ca="1" si="36"/>
        <v>10379.52</v>
      </c>
      <c r="BT38" s="90">
        <f t="shared" ca="1" si="3"/>
        <v>155025.71999999997</v>
      </c>
      <c r="BU38" s="90">
        <f t="shared" ca="1" si="4"/>
        <v>13133457.720000001</v>
      </c>
      <c r="BV38" s="90"/>
      <c r="BW38" s="90">
        <f t="shared" ca="1" si="41"/>
        <v>13133457.720000001</v>
      </c>
    </row>
    <row r="39" spans="1:75" ht="30">
      <c r="A39" s="38" t="s">
        <v>220</v>
      </c>
      <c r="B39" s="175" t="s">
        <v>1009</v>
      </c>
      <c r="C39" s="63" t="s">
        <v>216</v>
      </c>
      <c r="D39" s="63" t="s">
        <v>195</v>
      </c>
      <c r="E39" s="90">
        <v>5</v>
      </c>
      <c r="F39" s="90">
        <f ca="1">OFFSET(F39,0,-1) * OFFSET(F39,10 - ROW(F39),0)</f>
        <v>696570</v>
      </c>
      <c r="G39" s="90">
        <v>0</v>
      </c>
      <c r="H39" s="90">
        <f ca="1">OFFSET(H39,0,-1) * OFFSET(H39,10 - ROW(H39),0)</f>
        <v>0</v>
      </c>
      <c r="I39" s="90">
        <v>26</v>
      </c>
      <c r="J39" s="90">
        <f ca="1">OFFSET(J39,0,-1) * OFFSET(J39,10 - ROW(J39),0)</f>
        <v>4547764</v>
      </c>
      <c r="K39" s="90">
        <v>0</v>
      </c>
      <c r="L39" s="90">
        <f ca="1">OFFSET(L39,0,-1) * OFFSET(L39,10 - ROW(L39),0)</f>
        <v>0</v>
      </c>
      <c r="M39" s="90">
        <v>3</v>
      </c>
      <c r="N39" s="90">
        <f ca="1">OFFSET(N39,0,-1) * OFFSET(N39,10 - ROW(N39),0)</f>
        <v>561054</v>
      </c>
      <c r="O39" s="90">
        <v>0</v>
      </c>
      <c r="P39" s="90">
        <f ca="1">OFFSET(P39,0,-1) * OFFSET(P39,10 - ROW(P39),0)</f>
        <v>0</v>
      </c>
      <c r="Q39" s="90">
        <f t="shared" ca="1" si="7"/>
        <v>5805388</v>
      </c>
      <c r="R39" s="90">
        <v>0</v>
      </c>
      <c r="S39" s="90">
        <f ca="1">OFFSET(S39,0,-1) * OFFSET(S39,10 - ROW(S39),0)</f>
        <v>0</v>
      </c>
      <c r="T39" s="90">
        <v>0</v>
      </c>
      <c r="U39" s="90">
        <f ca="1">OFFSET(U39,0,-1) * OFFSET(U39,10 - ROW(U39),0)</f>
        <v>0</v>
      </c>
      <c r="V39" s="90">
        <v>0</v>
      </c>
      <c r="W39" s="90">
        <f ca="1">OFFSET(W39,0,-1) * OFFSET(W39,10 - ROW(W39),0)</f>
        <v>0</v>
      </c>
      <c r="X39" s="90">
        <v>0</v>
      </c>
      <c r="Y39" s="90">
        <f ca="1">OFFSET(Y39,0,-1) * OFFSET(Y39,10 - ROW(Y39),0)</f>
        <v>0</v>
      </c>
      <c r="Z39" s="90">
        <f t="shared" ca="1" si="37"/>
        <v>0</v>
      </c>
      <c r="AA39" s="90">
        <v>0</v>
      </c>
      <c r="AB39" s="90">
        <f ca="1">OFFSET(AB39,0,-1) * OFFSET(AB39,10 - ROW(AB39),0)</f>
        <v>0</v>
      </c>
      <c r="AC39" s="90">
        <v>4</v>
      </c>
      <c r="AD39" s="90">
        <f ca="1">OFFSET(AD39,0,-1) * OFFSET(AD39,10 - ROW(AD39),0)</f>
        <v>1748352</v>
      </c>
      <c r="AE39" s="90">
        <v>0</v>
      </c>
      <c r="AF39" s="90">
        <f ca="1">OFFSET(AF39,0,-1) * OFFSET(AF39,10 - ROW(AF39),0)</f>
        <v>0</v>
      </c>
      <c r="AG39" s="90">
        <f t="shared" ca="1" si="15"/>
        <v>1748352</v>
      </c>
      <c r="AH39" s="90">
        <v>0</v>
      </c>
      <c r="AI39" s="90">
        <f ca="1">OFFSET(AI39,0,-1) * OFFSET(AI39,10 - ROW(AI39),0)</f>
        <v>0</v>
      </c>
      <c r="AJ39" s="90">
        <v>0</v>
      </c>
      <c r="AK39" s="90">
        <f ca="1">OFFSET(AK39,0,-1) * OFFSET(AK39,10 - ROW(AK39),0)</f>
        <v>0</v>
      </c>
      <c r="AL39" s="90">
        <v>4</v>
      </c>
      <c r="AM39" s="90">
        <f ca="1">OFFSET(AM39,0,-1) * OFFSET(AM39,10 - ROW(AM39),0)</f>
        <v>884088</v>
      </c>
      <c r="AN39" s="90">
        <v>0</v>
      </c>
      <c r="AO39" s="90">
        <f ca="1">OFFSET(AO39,0,-1) * OFFSET(AO39,10 - ROW(AO39),0)</f>
        <v>0</v>
      </c>
      <c r="AP39" s="90">
        <v>1</v>
      </c>
      <c r="AQ39" s="90">
        <f ca="1">OFFSET(AQ39,0,-1) * OFFSET(AQ39,10 - ROW(AQ39),0)</f>
        <v>272027</v>
      </c>
      <c r="AR39" s="90">
        <v>0</v>
      </c>
      <c r="AS39" s="90">
        <f ca="1">OFFSET(AS39,0,-1) * OFFSET(AS39,10 - ROW(AS39),0)</f>
        <v>0</v>
      </c>
      <c r="AT39" s="90">
        <f t="shared" ca="1" si="38"/>
        <v>1156115</v>
      </c>
      <c r="AU39" s="90">
        <v>0</v>
      </c>
      <c r="AV39" s="90">
        <f ca="1">OFFSET(AV39,0,-1) * OFFSET(AV39,10 - ROW(AV39),0)</f>
        <v>0</v>
      </c>
      <c r="AW39" s="90">
        <v>0</v>
      </c>
      <c r="AX39" s="90">
        <f ca="1">OFFSET(AX39,0,-1) * OFFSET(AX39,10 - ROW(AX39),0)</f>
        <v>0</v>
      </c>
      <c r="AY39" s="90">
        <v>0</v>
      </c>
      <c r="AZ39" s="90">
        <f ca="1">OFFSET(AZ39,0,-1) * OFFSET(AZ39,10 - ROW(AZ39),0)</f>
        <v>0</v>
      </c>
      <c r="BA39" s="90"/>
      <c r="BB39" s="90">
        <f ca="1">OFFSET(BB39,0,-1) * OFFSET(BB39,10 - ROW(BB39),0)</f>
        <v>0</v>
      </c>
      <c r="BC39" s="90"/>
      <c r="BD39" s="90">
        <f ca="1">OFFSET(BD39,0,-1) * OFFSET(BD39,10 - ROW(BD39),0)</f>
        <v>0</v>
      </c>
      <c r="BE39" s="90">
        <v>0</v>
      </c>
      <c r="BF39" s="90">
        <f ca="1">OFFSET(BF39,0,-1) * OFFSET(BF39,10 - ROW(BF39),0)</f>
        <v>0</v>
      </c>
      <c r="BG39" s="90">
        <f t="shared" ca="1" si="39"/>
        <v>0</v>
      </c>
      <c r="BH39" s="90"/>
      <c r="BI39" s="90">
        <f t="shared" ca="1" si="27"/>
        <v>8709855</v>
      </c>
      <c r="BJ39" s="90">
        <f t="shared" si="28"/>
        <v>43</v>
      </c>
      <c r="BK39" s="90">
        <f t="shared" ca="1" si="29"/>
        <v>65489</v>
      </c>
      <c r="BL39" s="90">
        <f t="shared" si="30"/>
        <v>43</v>
      </c>
      <c r="BM39" s="90">
        <f t="shared" ca="1" si="31"/>
        <v>3182</v>
      </c>
      <c r="BN39" s="90">
        <f t="shared" si="32"/>
        <v>5</v>
      </c>
      <c r="BO39" s="90">
        <f t="shared" ca="1" si="33"/>
        <v>10735.5</v>
      </c>
      <c r="BP39" s="90">
        <f t="shared" si="34"/>
        <v>34</v>
      </c>
      <c r="BQ39" s="90">
        <f t="shared" ca="1" si="40"/>
        <v>100884.12</v>
      </c>
      <c r="BR39" s="90">
        <f t="shared" si="35"/>
        <v>4</v>
      </c>
      <c r="BS39" s="90">
        <f t="shared" ca="1" si="36"/>
        <v>13839.36</v>
      </c>
      <c r="BT39" s="90">
        <f t="shared" ca="1" si="3"/>
        <v>125458.98</v>
      </c>
      <c r="BU39" s="90">
        <f t="shared" ca="1" si="4"/>
        <v>8903984.9800000004</v>
      </c>
      <c r="BV39" s="90"/>
      <c r="BW39" s="90">
        <f t="shared" ca="1" si="41"/>
        <v>8903984.9800000004</v>
      </c>
    </row>
    <row r="40" spans="1:75" ht="30">
      <c r="A40" s="38" t="s">
        <v>221</v>
      </c>
      <c r="B40" s="175" t="s">
        <v>1010</v>
      </c>
      <c r="C40" s="63" t="s">
        <v>216</v>
      </c>
      <c r="D40" s="63" t="s">
        <v>195</v>
      </c>
      <c r="E40" s="90">
        <v>10</v>
      </c>
      <c r="F40" s="90">
        <f ca="1">OFFSET(F40,0,-1) * OFFSET(F40,10 - ROW(F40),0)</f>
        <v>1393140</v>
      </c>
      <c r="G40" s="90">
        <v>0</v>
      </c>
      <c r="H40" s="90">
        <f ca="1">OFFSET(H40,0,-1) * OFFSET(H40,10 - ROW(H40),0)</f>
        <v>0</v>
      </c>
      <c r="I40" s="90">
        <v>5</v>
      </c>
      <c r="J40" s="90">
        <f ca="1">OFFSET(J40,0,-1) * OFFSET(J40,10 - ROW(J40),0)</f>
        <v>874570</v>
      </c>
      <c r="K40" s="90">
        <v>0</v>
      </c>
      <c r="L40" s="90">
        <f ca="1">OFFSET(L40,0,-1) * OFFSET(L40,10 - ROW(L40),0)</f>
        <v>0</v>
      </c>
      <c r="M40" s="90">
        <v>6</v>
      </c>
      <c r="N40" s="90">
        <f ca="1">OFFSET(N40,0,-1) * OFFSET(N40,10 - ROW(N40),0)</f>
        <v>1122108</v>
      </c>
      <c r="O40" s="90">
        <v>0</v>
      </c>
      <c r="P40" s="90">
        <f ca="1">OFFSET(P40,0,-1) * OFFSET(P40,10 - ROW(P40),0)</f>
        <v>0</v>
      </c>
      <c r="Q40" s="90">
        <f t="shared" ca="1" si="7"/>
        <v>3389818</v>
      </c>
      <c r="R40" s="90">
        <v>0</v>
      </c>
      <c r="S40" s="90">
        <f ca="1">OFFSET(S40,0,-1) * OFFSET(S40,10 - ROW(S40),0)</f>
        <v>0</v>
      </c>
      <c r="T40" s="90">
        <v>0</v>
      </c>
      <c r="U40" s="90">
        <f ca="1">OFFSET(U40,0,-1) * OFFSET(U40,10 - ROW(U40),0)</f>
        <v>0</v>
      </c>
      <c r="V40" s="90">
        <v>0</v>
      </c>
      <c r="W40" s="90">
        <f ca="1">OFFSET(W40,0,-1) * OFFSET(W40,10 - ROW(W40),0)</f>
        <v>0</v>
      </c>
      <c r="X40" s="90">
        <v>0</v>
      </c>
      <c r="Y40" s="90">
        <f ca="1">OFFSET(Y40,0,-1) * OFFSET(Y40,10 - ROW(Y40),0)</f>
        <v>0</v>
      </c>
      <c r="Z40" s="90">
        <f t="shared" ca="1" si="37"/>
        <v>0</v>
      </c>
      <c r="AA40" s="90">
        <v>0</v>
      </c>
      <c r="AB40" s="90">
        <f ca="1">OFFSET(AB40,0,-1) * OFFSET(AB40,10 - ROW(AB40),0)</f>
        <v>0</v>
      </c>
      <c r="AC40" s="90">
        <v>11</v>
      </c>
      <c r="AD40" s="90">
        <f ca="1">OFFSET(AD40,0,-1) * OFFSET(AD40,10 - ROW(AD40),0)</f>
        <v>4807968</v>
      </c>
      <c r="AE40" s="90">
        <v>0</v>
      </c>
      <c r="AF40" s="90">
        <f ca="1">OFFSET(AF40,0,-1) * OFFSET(AF40,10 - ROW(AF40),0)</f>
        <v>0</v>
      </c>
      <c r="AG40" s="90">
        <f t="shared" ca="1" si="15"/>
        <v>4807968</v>
      </c>
      <c r="AH40" s="90">
        <v>1</v>
      </c>
      <c r="AI40" s="90">
        <f ca="1">OFFSET(AI40,0,-1) * OFFSET(AI40,10 - ROW(AI40),0)</f>
        <v>238024</v>
      </c>
      <c r="AJ40" s="90">
        <v>0</v>
      </c>
      <c r="AK40" s="90">
        <f ca="1">OFFSET(AK40,0,-1) * OFFSET(AK40,10 - ROW(AK40),0)</f>
        <v>0</v>
      </c>
      <c r="AL40" s="90">
        <v>2</v>
      </c>
      <c r="AM40" s="90">
        <f ca="1">OFFSET(AM40,0,-1) * OFFSET(AM40,10 - ROW(AM40),0)</f>
        <v>442044</v>
      </c>
      <c r="AN40" s="90">
        <v>0</v>
      </c>
      <c r="AO40" s="90">
        <f ca="1">OFFSET(AO40,0,-1) * OFFSET(AO40,10 - ROW(AO40),0)</f>
        <v>0</v>
      </c>
      <c r="AP40" s="90">
        <v>1</v>
      </c>
      <c r="AQ40" s="90">
        <f ca="1">OFFSET(AQ40,0,-1) * OFFSET(AQ40,10 - ROW(AQ40),0)</f>
        <v>272027</v>
      </c>
      <c r="AR40" s="90">
        <v>0</v>
      </c>
      <c r="AS40" s="90">
        <f ca="1">OFFSET(AS40,0,-1) * OFFSET(AS40,10 - ROW(AS40),0)</f>
        <v>0</v>
      </c>
      <c r="AT40" s="90">
        <f t="shared" ca="1" si="38"/>
        <v>952095</v>
      </c>
      <c r="AU40" s="90">
        <v>0</v>
      </c>
      <c r="AV40" s="90">
        <f ca="1">OFFSET(AV40,0,-1) * OFFSET(AV40,10 - ROW(AV40),0)</f>
        <v>0</v>
      </c>
      <c r="AW40" s="90">
        <v>0</v>
      </c>
      <c r="AX40" s="90">
        <f ca="1">OFFSET(AX40,0,-1) * OFFSET(AX40,10 - ROW(AX40),0)</f>
        <v>0</v>
      </c>
      <c r="AY40" s="90"/>
      <c r="AZ40" s="90">
        <f ca="1">OFFSET(AZ40,0,-1) * OFFSET(AZ40,10 - ROW(AZ40),0)</f>
        <v>0</v>
      </c>
      <c r="BA40" s="90"/>
      <c r="BB40" s="90">
        <f ca="1">OFFSET(BB40,0,-1) * OFFSET(BB40,10 - ROW(BB40),0)</f>
        <v>0</v>
      </c>
      <c r="BC40" s="90"/>
      <c r="BD40" s="90">
        <f ca="1">OFFSET(BD40,0,-1) * OFFSET(BD40,10 - ROW(BD40),0)</f>
        <v>0</v>
      </c>
      <c r="BE40" s="90">
        <v>0</v>
      </c>
      <c r="BF40" s="90">
        <f ca="1">OFFSET(BF40,0,-1) * OFFSET(BF40,10 - ROW(BF40),0)</f>
        <v>0</v>
      </c>
      <c r="BG40" s="90">
        <f t="shared" ca="1" si="39"/>
        <v>0</v>
      </c>
      <c r="BH40" s="90"/>
      <c r="BI40" s="90">
        <f t="shared" ca="1" si="27"/>
        <v>9149881</v>
      </c>
      <c r="BJ40" s="90">
        <f t="shared" si="28"/>
        <v>36</v>
      </c>
      <c r="BK40" s="90">
        <f t="shared" ca="1" si="29"/>
        <v>54828</v>
      </c>
      <c r="BL40" s="90">
        <f t="shared" si="30"/>
        <v>36</v>
      </c>
      <c r="BM40" s="90">
        <f t="shared" ca="1" si="31"/>
        <v>2664</v>
      </c>
      <c r="BN40" s="90">
        <f t="shared" si="32"/>
        <v>11</v>
      </c>
      <c r="BO40" s="90">
        <f t="shared" ca="1" si="33"/>
        <v>23618.1</v>
      </c>
      <c r="BP40" s="90">
        <f t="shared" si="34"/>
        <v>18</v>
      </c>
      <c r="BQ40" s="90">
        <f t="shared" ca="1" si="40"/>
        <v>53409.24</v>
      </c>
      <c r="BR40" s="90">
        <f t="shared" si="35"/>
        <v>7</v>
      </c>
      <c r="BS40" s="90">
        <f t="shared" ca="1" si="36"/>
        <v>24218.880000000001</v>
      </c>
      <c r="BT40" s="90">
        <f t="shared" ca="1" si="3"/>
        <v>101246.22</v>
      </c>
      <c r="BU40" s="90">
        <f t="shared" ca="1" si="4"/>
        <v>9308619.2200000007</v>
      </c>
      <c r="BV40" s="90"/>
      <c r="BW40" s="90">
        <f t="shared" ca="1" si="41"/>
        <v>9308619.2200000007</v>
      </c>
    </row>
    <row r="41" spans="1:75" ht="30" hidden="1">
      <c r="A41" s="1" t="s">
        <v>222</v>
      </c>
      <c r="B41" s="175" t="s">
        <v>1011</v>
      </c>
      <c r="C41" s="1" t="s">
        <v>216</v>
      </c>
      <c r="D41" s="1" t="s">
        <v>205</v>
      </c>
      <c r="E41" s="89"/>
      <c r="F41" s="89">
        <f ca="1">OFFSET(F41,0,-1) * OFFSET(F41,11 - ROW(F41),0)</f>
        <v>0</v>
      </c>
      <c r="G41" s="89">
        <v>25</v>
      </c>
      <c r="H41" s="89">
        <v>2917110</v>
      </c>
      <c r="I41" s="89">
        <v>333</v>
      </c>
      <c r="J41" s="89">
        <v>47150391</v>
      </c>
      <c r="K41" s="89">
        <v>23</v>
      </c>
      <c r="L41" s="89">
        <v>3561781</v>
      </c>
      <c r="M41" s="89">
        <v>49</v>
      </c>
      <c r="N41" s="89">
        <v>7274575</v>
      </c>
      <c r="O41" s="89">
        <v>5</v>
      </c>
      <c r="P41" s="89">
        <f ca="1">OFFSET(P41,0,-1) * OFFSET(P41,11 - ROW(P41),0)</f>
        <v>1292645</v>
      </c>
      <c r="Q41" s="89">
        <f t="shared" ca="1" si="7"/>
        <v>62196502</v>
      </c>
      <c r="R41" s="89"/>
      <c r="S41" s="89">
        <f ca="1">OFFSET(S41,0,-1) * OFFSET(S41,11 - ROW(S41),0)</f>
        <v>0</v>
      </c>
      <c r="T41" s="89"/>
      <c r="U41" s="89">
        <f ca="1">OFFSET(U41,0,-1) * OFFSET(U41,11 - ROW(U41),0)</f>
        <v>0</v>
      </c>
      <c r="V41" s="89"/>
      <c r="W41" s="89">
        <f ca="1">OFFSET(W41,0,-1) * OFFSET(W41,11 - ROW(W41),0)</f>
        <v>0</v>
      </c>
      <c r="X41" s="89"/>
      <c r="Y41" s="89">
        <f ca="1">OFFSET(Y41,0,-1) * OFFSET(Y41,11 - ROW(Y41),0)</f>
        <v>0</v>
      </c>
      <c r="Z41" s="89">
        <f t="shared" ca="1" si="37"/>
        <v>0</v>
      </c>
      <c r="AA41" s="89"/>
      <c r="AB41" s="89">
        <f ca="1">OFFSET(AB41,0,-1) * OFFSET(AB41,11 - ROW(AB41),0)</f>
        <v>0</v>
      </c>
      <c r="AC41" s="89"/>
      <c r="AD41" s="89">
        <f ca="1">OFFSET(AD41,0,-1) * OFFSET(AD41,11 - ROW(AD41),0)</f>
        <v>0</v>
      </c>
      <c r="AE41" s="89"/>
      <c r="AF41" s="89">
        <f ca="1">OFFSET(AF41,0,-1) * OFFSET(AF41,11 - ROW(AF41),0)</f>
        <v>0</v>
      </c>
      <c r="AG41" s="89">
        <f t="shared" ca="1" si="15"/>
        <v>0</v>
      </c>
      <c r="AH41" s="89"/>
      <c r="AI41" s="89">
        <f ca="1">OFFSET(AI41,0,-1) * OFFSET(AI41,11 - ROW(AI41),0)</f>
        <v>0</v>
      </c>
      <c r="AJ41" s="89"/>
      <c r="AK41" s="89">
        <f ca="1">OFFSET(AK41,0,-1) * OFFSET(AK41,11 - ROW(AK41),0)</f>
        <v>0</v>
      </c>
      <c r="AL41" s="89"/>
      <c r="AM41" s="89">
        <f ca="1">OFFSET(AM41,0,-1) * OFFSET(AM41,11 - ROW(AM41),0)</f>
        <v>0</v>
      </c>
      <c r="AN41" s="89"/>
      <c r="AO41" s="89">
        <f ca="1">OFFSET(AO41,0,-1) * OFFSET(AO41,11 - ROW(AO41),0)</f>
        <v>0</v>
      </c>
      <c r="AP41" s="89"/>
      <c r="AQ41" s="89">
        <f ca="1">OFFSET(AQ41,0,-1) * OFFSET(AQ41,11 - ROW(AQ41),0)</f>
        <v>0</v>
      </c>
      <c r="AR41" s="89"/>
      <c r="AS41" s="89">
        <f ca="1">OFFSET(AS41,0,-1) * OFFSET(AS41,11 - ROW(AS41),0)</f>
        <v>0</v>
      </c>
      <c r="AT41" s="89">
        <f t="shared" ref="AT41" ca="1" si="61">SUM(AI41,AK41,AM41,AO41,AQ41,AS41)</f>
        <v>0</v>
      </c>
      <c r="AU41" s="89"/>
      <c r="AV41" s="89">
        <f ca="1">OFFSET(AV41,0,-1) * OFFSET(AV41,11 - ROW(AV41),0)</f>
        <v>0</v>
      </c>
      <c r="AW41" s="89"/>
      <c r="AX41" s="89">
        <f ca="1">OFFSET(AX41,0,-1) * OFFSET(AX41,11 - ROW(AX41),0)</f>
        <v>0</v>
      </c>
      <c r="AY41" s="89"/>
      <c r="AZ41" s="89">
        <f ca="1">OFFSET(AZ41,0,-1) * OFFSET(AZ41,11 - ROW(AZ41),0)</f>
        <v>0</v>
      </c>
      <c r="BA41" s="89"/>
      <c r="BB41" s="89">
        <f ca="1">OFFSET(BB41,0,-1) * OFFSET(BB41,11 - ROW(BB41),0)</f>
        <v>0</v>
      </c>
      <c r="BC41" s="89"/>
      <c r="BD41" s="89">
        <f ca="1">OFFSET(BD41,0,-1) * OFFSET(BD41,11 - ROW(BD41),0)</f>
        <v>0</v>
      </c>
      <c r="BE41" s="89"/>
      <c r="BF41" s="89">
        <f ca="1">OFFSET(BF41,0,-1) * OFFSET(BF41,11 - ROW(BF41),0)</f>
        <v>0</v>
      </c>
      <c r="BG41" s="89">
        <f t="shared" ref="BG41" ca="1" si="62">SUM(AV41,AX41,AZ41,BB41,BD41,BF41)</f>
        <v>0</v>
      </c>
      <c r="BH41" s="89"/>
      <c r="BI41" s="89">
        <f t="shared" ca="1" si="27"/>
        <v>62196502</v>
      </c>
      <c r="BJ41" s="89">
        <f t="shared" si="28"/>
        <v>435</v>
      </c>
      <c r="BK41" s="89">
        <f t="shared" ca="1" si="29"/>
        <v>662505</v>
      </c>
      <c r="BL41" s="89">
        <f t="shared" si="30"/>
        <v>435</v>
      </c>
      <c r="BM41" s="89">
        <f t="shared" ca="1" si="31"/>
        <v>32190</v>
      </c>
      <c r="BN41" s="89">
        <f t="shared" si="32"/>
        <v>25</v>
      </c>
      <c r="BO41" s="89">
        <f t="shared" ca="1" si="33"/>
        <v>53677.5</v>
      </c>
      <c r="BP41" s="89">
        <f t="shared" si="34"/>
        <v>356</v>
      </c>
      <c r="BQ41" s="89">
        <f t="shared" ca="1" si="40"/>
        <v>1056316.0799999998</v>
      </c>
      <c r="BR41" s="89">
        <f t="shared" si="35"/>
        <v>54</v>
      </c>
      <c r="BS41" s="89">
        <f t="shared" ca="1" si="36"/>
        <v>186831.36000000002</v>
      </c>
      <c r="BT41" s="89">
        <f t="shared" ca="1" si="3"/>
        <v>1296824.94</v>
      </c>
      <c r="BU41" s="89">
        <f t="shared" ca="1" si="4"/>
        <v>64188021.939999998</v>
      </c>
      <c r="BV41" s="89"/>
      <c r="BW41" s="90">
        <f t="shared" ca="1" si="41"/>
        <v>64188021.939999998</v>
      </c>
    </row>
    <row r="42" spans="1:75"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89"/>
      <c r="BD42" s="89"/>
      <c r="BE42" s="89"/>
      <c r="BF42" s="89"/>
      <c r="BG42" s="89"/>
      <c r="BH42" s="89"/>
      <c r="BI42" s="89"/>
      <c r="BJ42" s="89"/>
      <c r="BK42" s="89"/>
      <c r="BL42" s="89"/>
      <c r="BM42" s="89"/>
      <c r="BN42" s="89"/>
      <c r="BO42" s="89"/>
      <c r="BP42" s="89"/>
      <c r="BQ42" s="89"/>
      <c r="BR42" s="89"/>
      <c r="BS42" s="89"/>
      <c r="BT42" s="89"/>
      <c r="BU42" s="89"/>
      <c r="BV42" s="89"/>
      <c r="BW42" s="89"/>
    </row>
    <row r="43" spans="1:75"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>
        <v>43</v>
      </c>
      <c r="AI43" s="91">
        <v>10515060</v>
      </c>
      <c r="AJ43" s="91">
        <v>54</v>
      </c>
      <c r="AK43" s="91">
        <v>16416656</v>
      </c>
      <c r="AL43" s="91">
        <v>91</v>
      </c>
      <c r="AM43" s="91">
        <v>20763072</v>
      </c>
      <c r="AN43" s="91">
        <v>62</v>
      </c>
      <c r="AO43" s="91">
        <v>18023074</v>
      </c>
      <c r="AP43" s="91">
        <v>16</v>
      </c>
      <c r="AQ43" s="91">
        <v>4512448</v>
      </c>
      <c r="AR43" s="91">
        <v>6</v>
      </c>
      <c r="AS43" s="91">
        <v>2240224</v>
      </c>
      <c r="AT43" s="91"/>
      <c r="AU43" s="91"/>
      <c r="AV43" s="91"/>
      <c r="AW43" s="91"/>
      <c r="AX43" s="91"/>
      <c r="AY43" s="91"/>
      <c r="AZ43" s="91"/>
      <c r="BA43" s="91"/>
      <c r="BB43" s="91"/>
      <c r="BC43" s="91"/>
      <c r="BD43" s="91"/>
      <c r="BE43" s="91"/>
      <c r="BF43" s="91"/>
      <c r="BG43" s="91"/>
      <c r="BH43" s="91"/>
      <c r="BI43" s="91"/>
      <c r="BJ43" s="91"/>
      <c r="BK43" s="91"/>
      <c r="BL43" s="91"/>
      <c r="BM43" s="91"/>
      <c r="BN43" s="91"/>
      <c r="BO43" s="91"/>
      <c r="BP43" s="91"/>
    </row>
    <row r="44" spans="1:75"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124"/>
      <c r="AB44" s="124"/>
      <c r="AC44" s="124"/>
      <c r="AD44" s="124"/>
      <c r="AE44" s="124"/>
      <c r="AF44" s="124"/>
      <c r="AG44" s="124"/>
      <c r="AH44" s="124">
        <f>AH12-AH43</f>
        <v>0</v>
      </c>
      <c r="AI44" s="124">
        <f t="shared" ref="AI44:AS44" ca="1" si="63">AI12-AI43</f>
        <v>0</v>
      </c>
      <c r="AJ44" s="124">
        <f t="shared" si="63"/>
        <v>0</v>
      </c>
      <c r="AK44" s="124">
        <f t="shared" ca="1" si="63"/>
        <v>0</v>
      </c>
      <c r="AL44" s="124">
        <f t="shared" si="63"/>
        <v>0</v>
      </c>
      <c r="AM44" s="124">
        <f t="shared" ca="1" si="63"/>
        <v>0</v>
      </c>
      <c r="AN44" s="124">
        <f t="shared" si="63"/>
        <v>0</v>
      </c>
      <c r="AO44" s="124">
        <f t="shared" ca="1" si="63"/>
        <v>0</v>
      </c>
      <c r="AP44" s="124">
        <f t="shared" si="63"/>
        <v>0</v>
      </c>
      <c r="AQ44" s="124">
        <f t="shared" ca="1" si="63"/>
        <v>0</v>
      </c>
      <c r="AR44" s="124">
        <f t="shared" si="63"/>
        <v>0</v>
      </c>
      <c r="AS44" s="124">
        <f t="shared" ca="1" si="63"/>
        <v>0</v>
      </c>
      <c r="AT44" s="124"/>
      <c r="AU44" s="124"/>
      <c r="AV44" s="124"/>
      <c r="AW44" s="124"/>
      <c r="AX44" s="124"/>
      <c r="AY44" s="124"/>
      <c r="AZ44" s="124"/>
      <c r="BA44" s="124"/>
      <c r="BB44" s="124"/>
      <c r="BC44" s="124"/>
      <c r="BD44" s="124"/>
      <c r="BE44" s="124"/>
      <c r="BF44" s="124"/>
      <c r="BG44" s="124"/>
      <c r="BH44" s="124"/>
      <c r="BI44" s="124"/>
      <c r="BJ44" s="124"/>
      <c r="BK44" s="124"/>
      <c r="BL44" s="124"/>
      <c r="BM44" s="124"/>
      <c r="BN44" s="124"/>
      <c r="BO44" s="124"/>
      <c r="BP44" s="124"/>
      <c r="BQ44" s="124"/>
      <c r="BR44" s="124"/>
      <c r="BS44" s="124"/>
      <c r="BT44" s="124"/>
      <c r="BU44" s="124"/>
      <c r="BV44" s="124"/>
      <c r="BW44" s="124"/>
    </row>
  </sheetData>
  <mergeCells count="65">
    <mergeCell ref="BW3:BW6"/>
    <mergeCell ref="BV3:BV6"/>
    <mergeCell ref="BU3:BU6"/>
    <mergeCell ref="BN3:BT5"/>
    <mergeCell ref="BL3:BM6"/>
    <mergeCell ref="BJ3:BK6"/>
    <mergeCell ref="BH3:BH6"/>
    <mergeCell ref="BI3:BI6"/>
    <mergeCell ref="BG5:BG6"/>
    <mergeCell ref="BR6:BS6"/>
    <mergeCell ref="BN6:BO6"/>
    <mergeCell ref="BP6:BQ6"/>
    <mergeCell ref="BE6:BF6"/>
    <mergeCell ref="BC6:BD6"/>
    <mergeCell ref="BA6:BB6"/>
    <mergeCell ref="E4:P4"/>
    <mergeCell ref="BA5:BF5"/>
    <mergeCell ref="AH3:AT4"/>
    <mergeCell ref="AU3:BG4"/>
    <mergeCell ref="AA4:AF4"/>
    <mergeCell ref="E3:AG3"/>
    <mergeCell ref="AH5:AK5"/>
    <mergeCell ref="M5:P5"/>
    <mergeCell ref="AY6:AZ6"/>
    <mergeCell ref="AT5:AT6"/>
    <mergeCell ref="AU6:AV6"/>
    <mergeCell ref="AU5:AZ5"/>
    <mergeCell ref="AW6:AX6"/>
    <mergeCell ref="AN6:AO6"/>
    <mergeCell ref="AL6:AM6"/>
    <mergeCell ref="AL5:AO5"/>
    <mergeCell ref="AR6:AS6"/>
    <mergeCell ref="AP6:AQ6"/>
    <mergeCell ref="AP5:AS5"/>
    <mergeCell ref="AJ6:AK6"/>
    <mergeCell ref="AH6:AI6"/>
    <mergeCell ref="AG4:AG6"/>
    <mergeCell ref="Z4:Z6"/>
    <mergeCell ref="AA5:AB6"/>
    <mergeCell ref="AC5:AD6"/>
    <mergeCell ref="AE5:AF6"/>
    <mergeCell ref="V5:Y5"/>
    <mergeCell ref="X6:Y6"/>
    <mergeCell ref="R4:Y4"/>
    <mergeCell ref="V6:W6"/>
    <mergeCell ref="R6:S6"/>
    <mergeCell ref="T6:U6"/>
    <mergeCell ref="R5:S5"/>
    <mergeCell ref="T5:U5"/>
    <mergeCell ref="Q4:Q6"/>
    <mergeCell ref="O6:P6"/>
    <mergeCell ref="M6:N6"/>
    <mergeCell ref="A3:C7"/>
    <mergeCell ref="A8:C8"/>
    <mergeCell ref="G6:H6"/>
    <mergeCell ref="E5:H5"/>
    <mergeCell ref="I6:J6"/>
    <mergeCell ref="K6:L6"/>
    <mergeCell ref="I5:L5"/>
    <mergeCell ref="E1:O1"/>
    <mergeCell ref="A9:C9"/>
    <mergeCell ref="A10:C10"/>
    <mergeCell ref="A11:C11"/>
    <mergeCell ref="A12:C12"/>
    <mergeCell ref="E6:F6"/>
  </mergeCells>
  <conditionalFormatting sqref="AB5:AB6 AD5:AD6 AF6 AA5 AC5 AE5:AF5 AA4:AF4 AG4:AG5 AH3:AT6 AP9:AT12 BA6:BF6 AU3:BD4 AU5:AZ6 BA5:BC5 BG5:BG6 BJ3:BM12 BN11:BT12 BU3:BW12 A2:B2 AF3:AG3 Y4:Z5 R4:W4 Q4:Q6 E5:P6 E3:Y3 E4:K4 E7:K7 V6:Y6 R5 T5 V5:W5 BH8:BL8 E8:AO12 AU8:BH12">
    <cfRule type="expression" dxfId="79" priority="62">
      <formula>LockedByCondition()</formula>
    </cfRule>
    <cfRule type="expression" dxfId="78" priority="64">
      <formula>HasError()</formula>
    </cfRule>
  </conditionalFormatting>
  <conditionalFormatting sqref="A8:A12 A3:A6 AN8:AW8">
    <cfRule type="expression" dxfId="77" priority="136">
      <formula>Locked()</formula>
    </cfRule>
    <cfRule type="expression" dxfId="76" priority="139">
      <formula>LockedByCondition()</formula>
    </cfRule>
    <cfRule type="expression" dxfId="75" priority="142">
      <formula>HasError()</formula>
    </cfRule>
  </conditionalFormatting>
  <conditionalFormatting sqref="BI8:BI12 BI3:BI6">
    <cfRule type="expression" dxfId="74" priority="203">
      <formula>HasError()</formula>
    </cfRule>
    <cfRule type="expression" dxfId="73" priority="207">
      <formula>LockedByCondition()</formula>
    </cfRule>
  </conditionalFormatting>
  <conditionalFormatting sqref="A1 C1:D1 F1:O1">
    <cfRule type="expression" dxfId="72" priority="237">
      <formula>Locked()</formula>
    </cfRule>
  </conditionalFormatting>
  <conditionalFormatting sqref="R6:S6">
    <cfRule type="expression" dxfId="71" priority="12">
      <formula>LockedByCondition()</formula>
    </cfRule>
    <cfRule type="expression" dxfId="70" priority="13">
      <formula>HasError()</formula>
    </cfRule>
  </conditionalFormatting>
  <conditionalFormatting sqref="T6:U6">
    <cfRule type="expression" dxfId="69" priority="10">
      <formula>LockedByCondition()</formula>
    </cfRule>
    <cfRule type="expression" dxfId="68" priority="11">
      <formula>HasError()</formula>
    </cfRule>
  </conditionalFormatting>
  <conditionalFormatting sqref="AS8">
    <cfRule type="expression" dxfId="67" priority="8">
      <formula>LockedByCondition()</formula>
    </cfRule>
    <cfRule type="expression" dxfId="66" priority="9">
      <formula>HasError()</formula>
    </cfRule>
  </conditionalFormatting>
  <conditionalFormatting sqref="BG8">
    <cfRule type="expression" dxfId="65" priority="6">
      <formula>HasError()</formula>
    </cfRule>
    <cfRule type="expression" dxfId="64" priority="7">
      <formula>LockedByCondition()</formula>
    </cfRule>
  </conditionalFormatting>
  <conditionalFormatting sqref="AM8">
    <cfRule type="expression" dxfId="63" priority="3">
      <formula>Locked()</formula>
    </cfRule>
    <cfRule type="expression" dxfId="62" priority="4">
      <formula>LockedByCondition()</formula>
    </cfRule>
    <cfRule type="expression" dxfId="61" priority="5">
      <formula>HasError()</formula>
    </cfRule>
  </conditionalFormatting>
  <conditionalFormatting sqref="AQ8">
    <cfRule type="expression" dxfId="60" priority="1">
      <formula>LockedByCondition()</formula>
    </cfRule>
    <cfRule type="expression" dxfId="59" priority="2">
      <formula>HasError()</formula>
    </cfRule>
  </conditionalFormatting>
  <dataValidations count="1">
    <dataValidation allowBlank="1" showInputMessage="1" showErrorMessage="1" sqref="E12:BI12 A1 AU3 BU8:BV8 AU5 K8:AG8 A8:A12 E1 AV8:BL8"/>
  </dataValidations>
  <pageMargins left="0.70866141732283472" right="0.70866141732283472" top="0.74803149606299213" bottom="0.74803149606299213" header="0.31496062992125984" footer="0.31496062992125984"/>
  <pageSetup paperSize="9" scale="42" orientation="landscape" r:id="rId1"/>
  <headerFooter>
    <oddFooter>&amp;C&amp;P</oddFooter>
  </headerFooter>
  <colBreaks count="1" manualBreakCount="1">
    <brk id="2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5" tint="0.79998168889431442"/>
    <pageSetUpPr fitToPage="1"/>
  </sheetPr>
  <dimension ref="A1:AB44"/>
  <sheetViews>
    <sheetView topLeftCell="B6" workbookViewId="0">
      <selection activeCell="B30" sqref="B30"/>
    </sheetView>
  </sheetViews>
  <sheetFormatPr defaultRowHeight="15"/>
  <cols>
    <col min="1" max="1" width="9.140625" style="1" hidden="1"/>
    <col min="2" max="2" width="46.140625" style="1" customWidth="1"/>
    <col min="3" max="4" width="0" style="1" hidden="1" customWidth="1"/>
    <col min="5" max="5" width="8.85546875" style="1" hidden="1" customWidth="1"/>
    <col min="6" max="6" width="14" style="1" hidden="1" customWidth="1"/>
    <col min="7" max="7" width="7.42578125" style="1" customWidth="1"/>
    <col min="8" max="8" width="14" style="1" customWidth="1"/>
    <col min="9" max="9" width="9.140625" style="1" customWidth="1"/>
    <col min="10" max="10" width="13.5703125" style="1" customWidth="1"/>
    <col min="11" max="11" width="8.28515625" style="1" customWidth="1"/>
    <col min="12" max="12" width="13.5703125" style="1" customWidth="1"/>
    <col min="13" max="13" width="8.5703125" style="1" customWidth="1"/>
    <col min="14" max="14" width="13.28515625" style="1" customWidth="1"/>
    <col min="15" max="15" width="8.5703125" style="1" customWidth="1"/>
    <col min="16" max="16" width="13.28515625" style="1" customWidth="1"/>
    <col min="17" max="17" width="17.28515625" style="1" hidden="1" customWidth="1"/>
    <col min="18" max="18" width="16.85546875" style="1" customWidth="1"/>
    <col min="19" max="19" width="13.140625" style="1" customWidth="1"/>
    <col min="20" max="20" width="17.28515625" style="1" customWidth="1"/>
    <col min="21" max="21" width="17.28515625" style="38" customWidth="1"/>
    <col min="22" max="23" width="14" style="1" customWidth="1"/>
    <col min="24" max="24" width="13.7109375" style="1" hidden="1" customWidth="1"/>
    <col min="25" max="25" width="17.28515625" style="1" hidden="1" customWidth="1"/>
    <col min="26" max="26" width="16.42578125" style="1" customWidth="1"/>
  </cols>
  <sheetData>
    <row r="1" spans="1:28" ht="41.25" customHeight="1">
      <c r="C1" s="116"/>
      <c r="D1" s="116"/>
      <c r="E1" s="283" t="s">
        <v>1014</v>
      </c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</row>
    <row r="2" spans="1:28">
      <c r="B2" s="2" t="s">
        <v>323</v>
      </c>
    </row>
    <row r="3" spans="1:28" s="39" customFormat="1" ht="57.75" customHeight="1">
      <c r="B3" s="346" t="s">
        <v>1</v>
      </c>
      <c r="C3" s="346"/>
      <c r="D3" s="346"/>
      <c r="E3" s="344" t="s">
        <v>324</v>
      </c>
      <c r="F3" s="344"/>
      <c r="G3" s="344"/>
      <c r="H3" s="344"/>
      <c r="I3" s="344" t="s">
        <v>325</v>
      </c>
      <c r="J3" s="344"/>
      <c r="K3" s="344"/>
      <c r="L3" s="344"/>
      <c r="M3" s="349" t="s">
        <v>326</v>
      </c>
      <c r="N3" s="350"/>
      <c r="O3" s="350"/>
      <c r="P3" s="350"/>
      <c r="Q3" s="350" t="s">
        <v>227</v>
      </c>
      <c r="R3" s="350" t="s">
        <v>327</v>
      </c>
      <c r="S3" s="357" t="s">
        <v>229</v>
      </c>
      <c r="T3" s="358"/>
      <c r="U3" s="359"/>
      <c r="V3" s="352" t="s">
        <v>230</v>
      </c>
      <c r="W3" s="352"/>
      <c r="X3" s="348" t="s">
        <v>328</v>
      </c>
      <c r="Y3" s="348" t="s">
        <v>232</v>
      </c>
      <c r="Z3" s="348" t="str">
        <f>CONCATENATE("Всего расходы на ","2024"," год, рублей - 3 часть субвенции")</f>
        <v>Всего расходы на 2024 год, рублей - 3 часть субвенции</v>
      </c>
    </row>
    <row r="4" spans="1:28" s="39" customFormat="1" ht="15" customHeight="1">
      <c r="B4" s="346"/>
      <c r="C4" s="346"/>
      <c r="D4" s="346"/>
      <c r="E4" s="344"/>
      <c r="F4" s="344"/>
      <c r="G4" s="344"/>
      <c r="H4" s="344"/>
      <c r="I4" s="344"/>
      <c r="J4" s="344"/>
      <c r="K4" s="344"/>
      <c r="L4" s="344"/>
      <c r="M4" s="349"/>
      <c r="N4" s="350"/>
      <c r="O4" s="350"/>
      <c r="P4" s="350"/>
      <c r="Q4" s="350"/>
      <c r="R4" s="350"/>
      <c r="S4" s="360"/>
      <c r="T4" s="361"/>
      <c r="U4" s="362"/>
      <c r="V4" s="352"/>
      <c r="W4" s="352"/>
      <c r="X4" s="348"/>
      <c r="Y4" s="348"/>
      <c r="Z4" s="348"/>
    </row>
    <row r="5" spans="1:28" s="39" customFormat="1" ht="53.25" customHeight="1">
      <c r="B5" s="346"/>
      <c r="C5" s="346"/>
      <c r="D5" s="346"/>
      <c r="E5" s="344"/>
      <c r="F5" s="344"/>
      <c r="G5" s="344"/>
      <c r="H5" s="344"/>
      <c r="I5" s="344"/>
      <c r="J5" s="344"/>
      <c r="K5" s="344"/>
      <c r="L5" s="344"/>
      <c r="M5" s="349"/>
      <c r="N5" s="350"/>
      <c r="O5" s="350"/>
      <c r="P5" s="350"/>
      <c r="Q5" s="350"/>
      <c r="R5" s="350"/>
      <c r="S5" s="353" t="s">
        <v>976</v>
      </c>
      <c r="T5" s="354"/>
      <c r="U5" s="363" t="s">
        <v>977</v>
      </c>
      <c r="V5" s="352"/>
      <c r="W5" s="352"/>
      <c r="X5" s="348"/>
      <c r="Y5" s="348"/>
      <c r="Z5" s="348"/>
    </row>
    <row r="6" spans="1:28" s="39" customFormat="1">
      <c r="B6" s="346"/>
      <c r="C6" s="346"/>
      <c r="D6" s="346"/>
      <c r="E6" s="345" t="s">
        <v>59</v>
      </c>
      <c r="F6" s="345"/>
      <c r="G6" s="345" t="s">
        <v>60</v>
      </c>
      <c r="H6" s="345"/>
      <c r="I6" s="345" t="s">
        <v>59</v>
      </c>
      <c r="J6" s="345"/>
      <c r="K6" s="345" t="s">
        <v>60</v>
      </c>
      <c r="L6" s="345"/>
      <c r="M6" s="351" t="s">
        <v>59</v>
      </c>
      <c r="N6" s="239"/>
      <c r="O6" s="239" t="s">
        <v>60</v>
      </c>
      <c r="P6" s="239"/>
      <c r="Q6" s="350"/>
      <c r="R6" s="350"/>
      <c r="S6" s="355"/>
      <c r="T6" s="356"/>
      <c r="U6" s="364"/>
      <c r="V6" s="352"/>
      <c r="W6" s="352"/>
      <c r="X6" s="348"/>
      <c r="Y6" s="348"/>
      <c r="Z6" s="348"/>
    </row>
    <row r="7" spans="1:28" s="39" customFormat="1">
      <c r="B7" s="346"/>
      <c r="C7" s="346"/>
      <c r="D7" s="346"/>
      <c r="E7" s="185"/>
      <c r="F7" s="185"/>
      <c r="G7" s="185"/>
      <c r="H7" s="185"/>
      <c r="I7" s="185"/>
      <c r="J7" s="185"/>
      <c r="K7" s="185"/>
      <c r="L7" s="185"/>
      <c r="M7" s="183"/>
      <c r="N7" s="94"/>
      <c r="O7" s="94"/>
      <c r="P7" s="94"/>
      <c r="Q7" s="94"/>
      <c r="R7" s="94"/>
      <c r="S7" s="66"/>
      <c r="T7" s="66"/>
      <c r="U7" s="147"/>
      <c r="V7" s="66"/>
      <c r="W7" s="66"/>
      <c r="X7" s="94"/>
      <c r="Y7" s="94"/>
      <c r="Z7" s="94"/>
    </row>
    <row r="8" spans="1:28" s="39" customFormat="1" ht="22.5">
      <c r="B8" s="347">
        <v>1</v>
      </c>
      <c r="C8" s="347"/>
      <c r="D8" s="347"/>
      <c r="E8" s="184" t="s">
        <v>329</v>
      </c>
      <c r="F8" s="184" t="s">
        <v>65</v>
      </c>
      <c r="G8" s="184" t="s">
        <v>329</v>
      </c>
      <c r="H8" s="184" t="s">
        <v>65</v>
      </c>
      <c r="I8" s="184">
        <v>4</v>
      </c>
      <c r="J8" s="144" t="s">
        <v>66</v>
      </c>
      <c r="K8" s="184">
        <v>6</v>
      </c>
      <c r="L8" s="144" t="s">
        <v>941</v>
      </c>
      <c r="M8" s="95">
        <v>8</v>
      </c>
      <c r="N8" s="45" t="s">
        <v>68</v>
      </c>
      <c r="O8" s="95">
        <v>10</v>
      </c>
      <c r="P8" s="45" t="s">
        <v>330</v>
      </c>
      <c r="Q8" s="95" t="s">
        <v>331</v>
      </c>
      <c r="R8" s="45" t="s">
        <v>942</v>
      </c>
      <c r="S8" s="69" t="s">
        <v>978</v>
      </c>
      <c r="T8" s="45" t="s">
        <v>943</v>
      </c>
      <c r="U8" s="45" t="s">
        <v>979</v>
      </c>
      <c r="V8" s="45" t="s">
        <v>980</v>
      </c>
      <c r="W8" s="45" t="s">
        <v>981</v>
      </c>
      <c r="X8" s="95" t="s">
        <v>332</v>
      </c>
      <c r="Y8" s="95">
        <v>24</v>
      </c>
      <c r="Z8" s="45" t="s">
        <v>982</v>
      </c>
    </row>
    <row r="9" spans="1:28" s="39" customFormat="1" ht="33.75">
      <c r="B9" s="285"/>
      <c r="C9" s="285"/>
      <c r="D9" s="285"/>
      <c r="E9" s="30" t="s">
        <v>333</v>
      </c>
      <c r="F9" s="31" t="s">
        <v>177</v>
      </c>
      <c r="G9" s="30" t="s">
        <v>333</v>
      </c>
      <c r="H9" s="31" t="s">
        <v>177</v>
      </c>
      <c r="I9" s="30" t="s">
        <v>333</v>
      </c>
      <c r="J9" s="31" t="s">
        <v>177</v>
      </c>
      <c r="K9" s="30" t="s">
        <v>333</v>
      </c>
      <c r="L9" s="31" t="s">
        <v>177</v>
      </c>
      <c r="M9" s="30" t="s">
        <v>333</v>
      </c>
      <c r="N9" s="31" t="s">
        <v>177</v>
      </c>
      <c r="O9" s="30" t="s">
        <v>333</v>
      </c>
      <c r="P9" s="31" t="s">
        <v>177</v>
      </c>
      <c r="Q9" s="32" t="s">
        <v>177</v>
      </c>
      <c r="R9" s="32" t="s">
        <v>177</v>
      </c>
      <c r="S9" s="33" t="s">
        <v>250</v>
      </c>
      <c r="T9" s="18" t="s">
        <v>177</v>
      </c>
      <c r="U9" s="32" t="s">
        <v>177</v>
      </c>
      <c r="V9" s="33" t="s">
        <v>250</v>
      </c>
      <c r="W9" s="34" t="s">
        <v>177</v>
      </c>
      <c r="X9" s="31" t="s">
        <v>177</v>
      </c>
      <c r="Y9" s="32" t="s">
        <v>177</v>
      </c>
      <c r="Z9" s="31" t="s">
        <v>177</v>
      </c>
    </row>
    <row r="10" spans="1:28" s="39" customFormat="1" ht="31.5" customHeight="1">
      <c r="B10" s="286" t="s">
        <v>181</v>
      </c>
      <c r="C10" s="286"/>
      <c r="D10" s="286"/>
      <c r="E10" s="96"/>
      <c r="F10" s="97">
        <f>E14</f>
        <v>84403</v>
      </c>
      <c r="G10" s="98"/>
      <c r="H10" s="97">
        <f>G14</f>
        <v>79953</v>
      </c>
      <c r="I10" s="98"/>
      <c r="J10" s="97">
        <f>I14</f>
        <v>14460</v>
      </c>
      <c r="K10" s="98"/>
      <c r="L10" s="97">
        <f>K14</f>
        <v>12228</v>
      </c>
      <c r="M10" s="98"/>
      <c r="N10" s="97">
        <f>M14</f>
        <v>18353</v>
      </c>
      <c r="O10" s="97"/>
      <c r="P10" s="97">
        <f>O14</f>
        <v>15520</v>
      </c>
      <c r="Q10" s="97"/>
      <c r="R10" s="97"/>
      <c r="S10" s="72"/>
      <c r="T10" s="72"/>
      <c r="U10" s="148"/>
      <c r="V10" s="72"/>
      <c r="W10" s="99"/>
      <c r="X10" s="96"/>
      <c r="Y10" s="96"/>
      <c r="Z10" s="96"/>
      <c r="AB10" s="139"/>
    </row>
    <row r="11" spans="1:28" s="39" customFormat="1">
      <c r="B11" s="286" t="s">
        <v>182</v>
      </c>
      <c r="C11" s="286"/>
      <c r="D11" s="286"/>
      <c r="E11" s="96"/>
      <c r="F11" s="97">
        <f>E15</f>
        <v>109228</v>
      </c>
      <c r="G11" s="98"/>
      <c r="H11" s="97">
        <f>G15</f>
        <v>103468</v>
      </c>
      <c r="I11" s="98"/>
      <c r="J11" s="97">
        <f>I15</f>
        <v>18713</v>
      </c>
      <c r="K11" s="98"/>
      <c r="L11" s="97">
        <f>K15</f>
        <v>15825</v>
      </c>
      <c r="M11" s="98"/>
      <c r="N11" s="97">
        <f>M15</f>
        <v>23751</v>
      </c>
      <c r="O11" s="97"/>
      <c r="P11" s="97">
        <f>O15</f>
        <v>20085</v>
      </c>
      <c r="Q11" s="97"/>
      <c r="R11" s="97"/>
      <c r="S11" s="72"/>
      <c r="T11" s="100">
        <f>S15</f>
        <v>798</v>
      </c>
      <c r="U11" s="149"/>
      <c r="V11" s="72"/>
      <c r="W11" s="101">
        <f>V15</f>
        <v>74</v>
      </c>
      <c r="X11" s="96"/>
      <c r="Y11" s="96"/>
      <c r="Z11" s="96"/>
      <c r="AB11" s="139"/>
    </row>
    <row r="12" spans="1:28" s="39" customFormat="1">
      <c r="B12" s="287" t="s">
        <v>183</v>
      </c>
      <c r="C12" s="287"/>
      <c r="D12" s="287"/>
      <c r="E12" s="102">
        <f t="shared" ref="E12:R12" si="0">SUM(E16:E41)</f>
        <v>0</v>
      </c>
      <c r="F12" s="102">
        <f t="shared" ca="1" si="0"/>
        <v>0</v>
      </c>
      <c r="G12" s="102">
        <f t="shared" si="0"/>
        <v>50</v>
      </c>
      <c r="H12" s="102">
        <f t="shared" ca="1" si="0"/>
        <v>3997650</v>
      </c>
      <c r="I12" s="102">
        <f t="shared" si="0"/>
        <v>17407</v>
      </c>
      <c r="J12" s="102">
        <f t="shared" ca="1" si="0"/>
        <v>253495733</v>
      </c>
      <c r="K12" s="102">
        <f t="shared" si="0"/>
        <v>10124</v>
      </c>
      <c r="L12" s="102">
        <f t="shared" ca="1" si="0"/>
        <v>125695488</v>
      </c>
      <c r="M12" s="102">
        <f t="shared" si="0"/>
        <v>3875</v>
      </c>
      <c r="N12" s="102">
        <f t="shared" ca="1" si="0"/>
        <v>71441755</v>
      </c>
      <c r="O12" s="102">
        <f t="shared" si="0"/>
        <v>1843</v>
      </c>
      <c r="P12" s="102">
        <f t="shared" ca="1" si="0"/>
        <v>29114640</v>
      </c>
      <c r="Q12" s="102">
        <f t="shared" si="0"/>
        <v>0</v>
      </c>
      <c r="R12" s="102">
        <f t="shared" ca="1" si="0"/>
        <v>483745266</v>
      </c>
      <c r="S12" s="59">
        <f t="shared" ref="S12:T12" si="1">SUM(S16:S40)</f>
        <v>33299</v>
      </c>
      <c r="T12" s="59">
        <f t="shared" ca="1" si="1"/>
        <v>26572602</v>
      </c>
      <c r="U12" s="59">
        <f t="shared" ref="U12" ca="1" si="2">SUM(U16:U41)</f>
        <v>26572602</v>
      </c>
      <c r="V12" s="59">
        <f>SUM(V16:V40)</f>
        <v>33299</v>
      </c>
      <c r="W12" s="59">
        <f t="shared" ref="W12:Z12" ca="1" si="3">SUM(W16:W40)</f>
        <v>2464126</v>
      </c>
      <c r="X12" s="59">
        <f t="shared" ca="1" si="3"/>
        <v>512781994</v>
      </c>
      <c r="Y12" s="59">
        <f t="shared" si="3"/>
        <v>0</v>
      </c>
      <c r="Z12" s="59">
        <f t="shared" ca="1" si="3"/>
        <v>512781994</v>
      </c>
    </row>
    <row r="13" spans="1:28" hidden="1">
      <c r="A13" s="1" t="s">
        <v>184</v>
      </c>
      <c r="B13" s="1" t="s">
        <v>185</v>
      </c>
      <c r="C13" s="1" t="s">
        <v>334</v>
      </c>
      <c r="E13" s="1" t="s">
        <v>335</v>
      </c>
      <c r="F13" s="1" t="s">
        <v>336</v>
      </c>
      <c r="G13" s="1" t="s">
        <v>337</v>
      </c>
      <c r="H13" s="1" t="s">
        <v>338</v>
      </c>
      <c r="I13" s="1" t="s">
        <v>339</v>
      </c>
      <c r="J13" s="1" t="s">
        <v>340</v>
      </c>
      <c r="K13" s="1" t="s">
        <v>341</v>
      </c>
      <c r="L13" s="1" t="s">
        <v>342</v>
      </c>
      <c r="M13" s="1" t="s">
        <v>343</v>
      </c>
      <c r="N13" s="1" t="s">
        <v>344</v>
      </c>
      <c r="O13" s="1" t="s">
        <v>345</v>
      </c>
      <c r="P13" s="1" t="s">
        <v>346</v>
      </c>
      <c r="Q13" s="1" t="s">
        <v>347</v>
      </c>
      <c r="R13" s="1" t="s">
        <v>348</v>
      </c>
      <c r="S13" s="1" t="s">
        <v>349</v>
      </c>
      <c r="T13" s="1" t="s">
        <v>350</v>
      </c>
      <c r="V13" s="1" t="s">
        <v>351</v>
      </c>
      <c r="W13" s="1" t="s">
        <v>352</v>
      </c>
      <c r="X13" s="1" t="s">
        <v>353</v>
      </c>
      <c r="Y13" s="1" t="s">
        <v>354</v>
      </c>
      <c r="Z13" s="1" t="s">
        <v>355</v>
      </c>
    </row>
    <row r="14" spans="1:28" hidden="1">
      <c r="A14" s="1" t="s">
        <v>187</v>
      </c>
      <c r="B14" s="1" t="s">
        <v>188</v>
      </c>
      <c r="E14" s="1">
        <v>84403</v>
      </c>
      <c r="F14" s="1" t="s">
        <v>940</v>
      </c>
      <c r="G14" s="1">
        <v>79953</v>
      </c>
      <c r="H14" s="1" t="s">
        <v>940</v>
      </c>
      <c r="I14" s="1">
        <v>14460</v>
      </c>
      <c r="J14" s="1" t="s">
        <v>940</v>
      </c>
      <c r="K14" s="1">
        <v>12228</v>
      </c>
      <c r="L14" s="1" t="s">
        <v>940</v>
      </c>
      <c r="M14" s="1">
        <v>18353</v>
      </c>
      <c r="N14" s="1" t="s">
        <v>940</v>
      </c>
      <c r="O14" s="1">
        <v>15520</v>
      </c>
      <c r="P14" s="1" t="s">
        <v>940</v>
      </c>
      <c r="Q14" s="1">
        <v>17410</v>
      </c>
      <c r="R14" s="1" t="s">
        <v>940</v>
      </c>
      <c r="T14" s="1">
        <f>{0}</f>
        <v>0</v>
      </c>
      <c r="V14" s="1">
        <f>{0}</f>
        <v>0</v>
      </c>
      <c r="W14" s="1">
        <f>{0}</f>
        <v>0</v>
      </c>
      <c r="X14" s="1">
        <f t="shared" ref="X14:X41" si="4">SUM(R14,T14,W14)</f>
        <v>0</v>
      </c>
      <c r="Z14" s="1">
        <f>SUM(R14,T14,W14,Y14)</f>
        <v>0</v>
      </c>
    </row>
    <row r="15" spans="1:28" hidden="1">
      <c r="A15" s="1" t="s">
        <v>189</v>
      </c>
      <c r="B15" s="1" t="s">
        <v>190</v>
      </c>
      <c r="E15" s="1">
        <v>109228</v>
      </c>
      <c r="G15" s="1">
        <v>103468</v>
      </c>
      <c r="I15" s="1">
        <v>18713</v>
      </c>
      <c r="K15" s="1">
        <v>15825</v>
      </c>
      <c r="M15" s="1">
        <v>23751</v>
      </c>
      <c r="O15" s="1">
        <v>20085</v>
      </c>
      <c r="Q15" s="1">
        <v>22530</v>
      </c>
      <c r="S15" s="125">
        <v>798</v>
      </c>
      <c r="T15" s="1">
        <f>{0}</f>
        <v>0</v>
      </c>
      <c r="V15" s="1">
        <v>74</v>
      </c>
      <c r="W15" s="1">
        <f>{0}</f>
        <v>0</v>
      </c>
      <c r="X15" s="1">
        <f t="shared" si="4"/>
        <v>0</v>
      </c>
      <c r="Z15" s="1">
        <f>SUM(R15,T15,W15,Y15)</f>
        <v>0</v>
      </c>
    </row>
    <row r="16" spans="1:28" ht="30">
      <c r="A16" s="1" t="s">
        <v>193</v>
      </c>
      <c r="B16" s="175" t="s">
        <v>986</v>
      </c>
      <c r="C16" s="63" t="s">
        <v>194</v>
      </c>
      <c r="D16" s="63" t="s">
        <v>195</v>
      </c>
      <c r="E16" s="90">
        <v>0</v>
      </c>
      <c r="F16" s="90">
        <f t="shared" ref="F16:F24" ca="1" si="5">OFFSET(F16,0,-1) * OFFSET(F16,10 - ROW(F16),0)</f>
        <v>0</v>
      </c>
      <c r="G16" s="90">
        <v>0</v>
      </c>
      <c r="H16" s="90">
        <f t="shared" ref="H16:H24" ca="1" si="6">OFFSET(H16,0,-1) * OFFSET(H16,10 - ROW(H16),0)</f>
        <v>0</v>
      </c>
      <c r="I16" s="90">
        <v>230</v>
      </c>
      <c r="J16" s="90">
        <f t="shared" ref="J16:J24" ca="1" si="7">OFFSET(J16,0,-1) * OFFSET(J16,10 - ROW(J16),0)</f>
        <v>3325800</v>
      </c>
      <c r="K16" s="90">
        <v>0</v>
      </c>
      <c r="L16" s="90">
        <f t="shared" ref="L16:L24" ca="1" si="8">OFFSET(L16,0,-1) * OFFSET(L16,10 - ROW(L16),0)</f>
        <v>0</v>
      </c>
      <c r="M16" s="90">
        <v>0</v>
      </c>
      <c r="N16" s="90">
        <f t="shared" ref="N16:P24" ca="1" si="9">OFFSET(N16,0,-1) * OFFSET(N16,10 - ROW(N16),0)</f>
        <v>0</v>
      </c>
      <c r="O16" s="90">
        <v>0</v>
      </c>
      <c r="P16" s="90">
        <f ca="1">OFFSET(P16,0,-1) * OFFSET(P16,10 - ROW(P16),0)</f>
        <v>0</v>
      </c>
      <c r="Q16" s="90"/>
      <c r="R16" s="90">
        <f ca="1">SUM(H16,J16,L16,N16,P16)</f>
        <v>3325800</v>
      </c>
      <c r="S16" s="90">
        <f>SUM(G16,I16,K16,M16,O16)</f>
        <v>230</v>
      </c>
      <c r="T16" s="90">
        <f ca="1">OFFSET(T16,0,-1) * OFFSET(T16,11 - ROW(T16),0)</f>
        <v>183540</v>
      </c>
      <c r="U16" s="90">
        <f ca="1">T16</f>
        <v>183540</v>
      </c>
      <c r="V16" s="90">
        <v>230</v>
      </c>
      <c r="W16" s="90">
        <f t="shared" ref="W16:W41" ca="1" si="10">OFFSET(W16,0,-1) * OFFSET(W16,11 - ROW(W16),0)</f>
        <v>17020</v>
      </c>
      <c r="X16" s="90">
        <f t="shared" ca="1" si="4"/>
        <v>3526360</v>
      </c>
      <c r="Y16" s="90"/>
      <c r="Z16" s="90">
        <f t="shared" ref="Z16:Z40" ca="1" si="11">SUM(R16,U16,W16,Y16)</f>
        <v>3526360</v>
      </c>
      <c r="AA16" s="92"/>
    </row>
    <row r="17" spans="1:27" ht="30">
      <c r="A17" s="1" t="s">
        <v>196</v>
      </c>
      <c r="B17" s="175" t="s">
        <v>987</v>
      </c>
      <c r="C17" s="63" t="s">
        <v>194</v>
      </c>
      <c r="D17" s="63" t="s">
        <v>195</v>
      </c>
      <c r="E17" s="90">
        <v>0</v>
      </c>
      <c r="F17" s="90">
        <f t="shared" ca="1" si="5"/>
        <v>0</v>
      </c>
      <c r="G17" s="90">
        <v>0</v>
      </c>
      <c r="H17" s="90">
        <f t="shared" ca="1" si="6"/>
        <v>0</v>
      </c>
      <c r="I17" s="90">
        <v>0</v>
      </c>
      <c r="J17" s="90">
        <f t="shared" ca="1" si="7"/>
        <v>0</v>
      </c>
      <c r="K17" s="90">
        <v>0</v>
      </c>
      <c r="L17" s="90">
        <f t="shared" ca="1" si="8"/>
        <v>0</v>
      </c>
      <c r="M17" s="90">
        <v>0</v>
      </c>
      <c r="N17" s="90">
        <f t="shared" ca="1" si="9"/>
        <v>0</v>
      </c>
      <c r="O17" s="90">
        <v>0</v>
      </c>
      <c r="P17" s="90">
        <f t="shared" ca="1" si="9"/>
        <v>0</v>
      </c>
      <c r="Q17" s="90"/>
      <c r="R17" s="90">
        <f t="shared" ref="R17:R41" ca="1" si="12">SUM(H17,J17,L17,N17,P17)</f>
        <v>0</v>
      </c>
      <c r="S17" s="90">
        <f t="shared" ref="S17:S40" si="13">SUM(G17,I17,K17,M17,O17)</f>
        <v>0</v>
      </c>
      <c r="T17" s="90">
        <f t="shared" ref="T17:T40" ca="1" si="14">OFFSET(T17,0,-1) * OFFSET(T17,11 - ROW(T17),0)</f>
        <v>0</v>
      </c>
      <c r="U17" s="90">
        <f t="shared" ref="U17:U40" ca="1" si="15">T17</f>
        <v>0</v>
      </c>
      <c r="V17" s="90">
        <v>0</v>
      </c>
      <c r="W17" s="90">
        <f t="shared" ca="1" si="10"/>
        <v>0</v>
      </c>
      <c r="X17" s="90">
        <f t="shared" ca="1" si="4"/>
        <v>0</v>
      </c>
      <c r="Y17" s="90"/>
      <c r="Z17" s="90">
        <f t="shared" ca="1" si="11"/>
        <v>0</v>
      </c>
      <c r="AA17" s="92"/>
    </row>
    <row r="18" spans="1:27" ht="30">
      <c r="A18" s="1" t="s">
        <v>197</v>
      </c>
      <c r="B18" s="175" t="s">
        <v>988</v>
      </c>
      <c r="C18" s="63" t="s">
        <v>194</v>
      </c>
      <c r="D18" s="63" t="s">
        <v>195</v>
      </c>
      <c r="E18" s="90">
        <v>0</v>
      </c>
      <c r="F18" s="90">
        <f t="shared" ca="1" si="5"/>
        <v>0</v>
      </c>
      <c r="G18" s="90">
        <v>0</v>
      </c>
      <c r="H18" s="90">
        <f t="shared" ca="1" si="6"/>
        <v>0</v>
      </c>
      <c r="I18" s="90">
        <v>0</v>
      </c>
      <c r="J18" s="90">
        <f t="shared" ca="1" si="7"/>
        <v>0</v>
      </c>
      <c r="K18" s="90">
        <v>875</v>
      </c>
      <c r="L18" s="90">
        <f t="shared" ca="1" si="8"/>
        <v>10699500</v>
      </c>
      <c r="M18" s="90">
        <v>0</v>
      </c>
      <c r="N18" s="90">
        <f t="shared" ca="1" si="9"/>
        <v>0</v>
      </c>
      <c r="O18" s="90">
        <v>75</v>
      </c>
      <c r="P18" s="90">
        <f t="shared" ca="1" si="9"/>
        <v>1164000</v>
      </c>
      <c r="Q18" s="90"/>
      <c r="R18" s="90">
        <f t="shared" ca="1" si="12"/>
        <v>11863500</v>
      </c>
      <c r="S18" s="90">
        <f t="shared" si="13"/>
        <v>950</v>
      </c>
      <c r="T18" s="90">
        <f t="shared" ca="1" si="14"/>
        <v>758100</v>
      </c>
      <c r="U18" s="90">
        <f t="shared" ca="1" si="15"/>
        <v>758100</v>
      </c>
      <c r="V18" s="90">
        <v>950</v>
      </c>
      <c r="W18" s="90">
        <f t="shared" ca="1" si="10"/>
        <v>70300</v>
      </c>
      <c r="X18" s="90">
        <f t="shared" ca="1" si="4"/>
        <v>12691900</v>
      </c>
      <c r="Y18" s="90"/>
      <c r="Z18" s="90">
        <f t="shared" ca="1" si="11"/>
        <v>12691900</v>
      </c>
      <c r="AA18" s="92"/>
    </row>
    <row r="19" spans="1:27" ht="30">
      <c r="A19" s="1" t="s">
        <v>198</v>
      </c>
      <c r="B19" s="175" t="s">
        <v>989</v>
      </c>
      <c r="C19" s="63" t="s">
        <v>194</v>
      </c>
      <c r="D19" s="63" t="s">
        <v>195</v>
      </c>
      <c r="E19" s="90">
        <v>0</v>
      </c>
      <c r="F19" s="90">
        <f t="shared" ca="1" si="5"/>
        <v>0</v>
      </c>
      <c r="G19" s="90">
        <v>0</v>
      </c>
      <c r="H19" s="90">
        <f t="shared" ca="1" si="6"/>
        <v>0</v>
      </c>
      <c r="I19" s="90">
        <v>0</v>
      </c>
      <c r="J19" s="90">
        <f t="shared" ca="1" si="7"/>
        <v>0</v>
      </c>
      <c r="K19" s="90">
        <v>0</v>
      </c>
      <c r="L19" s="90">
        <f t="shared" ca="1" si="8"/>
        <v>0</v>
      </c>
      <c r="M19" s="90">
        <v>0</v>
      </c>
      <c r="N19" s="90">
        <f t="shared" ca="1" si="9"/>
        <v>0</v>
      </c>
      <c r="O19" s="90">
        <v>0</v>
      </c>
      <c r="P19" s="90">
        <f t="shared" ca="1" si="9"/>
        <v>0</v>
      </c>
      <c r="Q19" s="90"/>
      <c r="R19" s="90">
        <f t="shared" ca="1" si="12"/>
        <v>0</v>
      </c>
      <c r="S19" s="90">
        <f t="shared" si="13"/>
        <v>0</v>
      </c>
      <c r="T19" s="90">
        <f t="shared" ca="1" si="14"/>
        <v>0</v>
      </c>
      <c r="U19" s="90">
        <f t="shared" ca="1" si="15"/>
        <v>0</v>
      </c>
      <c r="V19" s="90">
        <v>0</v>
      </c>
      <c r="W19" s="90">
        <f t="shared" ca="1" si="10"/>
        <v>0</v>
      </c>
      <c r="X19" s="90">
        <f t="shared" ca="1" si="4"/>
        <v>0</v>
      </c>
      <c r="Y19" s="90"/>
      <c r="Z19" s="90">
        <f t="shared" ca="1" si="11"/>
        <v>0</v>
      </c>
      <c r="AA19" s="92"/>
    </row>
    <row r="20" spans="1:27" ht="30">
      <c r="A20" s="1" t="s">
        <v>199</v>
      </c>
      <c r="B20" s="175" t="s">
        <v>990</v>
      </c>
      <c r="C20" s="63" t="s">
        <v>194</v>
      </c>
      <c r="D20" s="63" t="s">
        <v>195</v>
      </c>
      <c r="E20" s="90">
        <v>0</v>
      </c>
      <c r="F20" s="90">
        <f t="shared" ca="1" si="5"/>
        <v>0</v>
      </c>
      <c r="G20" s="90">
        <v>0</v>
      </c>
      <c r="H20" s="90">
        <f t="shared" ca="1" si="6"/>
        <v>0</v>
      </c>
      <c r="I20" s="90">
        <v>0</v>
      </c>
      <c r="J20" s="90">
        <f t="shared" ca="1" si="7"/>
        <v>0</v>
      </c>
      <c r="K20" s="90">
        <v>0</v>
      </c>
      <c r="L20" s="90">
        <f t="shared" ca="1" si="8"/>
        <v>0</v>
      </c>
      <c r="M20" s="90">
        <v>0</v>
      </c>
      <c r="N20" s="90">
        <f t="shared" ca="1" si="9"/>
        <v>0</v>
      </c>
      <c r="O20" s="90">
        <v>0</v>
      </c>
      <c r="P20" s="90">
        <f t="shared" ca="1" si="9"/>
        <v>0</v>
      </c>
      <c r="Q20" s="90"/>
      <c r="R20" s="90">
        <f t="shared" ca="1" si="12"/>
        <v>0</v>
      </c>
      <c r="S20" s="90">
        <f t="shared" si="13"/>
        <v>0</v>
      </c>
      <c r="T20" s="90">
        <f t="shared" ca="1" si="14"/>
        <v>0</v>
      </c>
      <c r="U20" s="90">
        <f t="shared" ca="1" si="15"/>
        <v>0</v>
      </c>
      <c r="V20" s="90">
        <v>0</v>
      </c>
      <c r="W20" s="90">
        <f t="shared" ca="1" si="10"/>
        <v>0</v>
      </c>
      <c r="X20" s="90">
        <f t="shared" ca="1" si="4"/>
        <v>0</v>
      </c>
      <c r="Y20" s="90"/>
      <c r="Z20" s="90">
        <f t="shared" ca="1" si="11"/>
        <v>0</v>
      </c>
      <c r="AA20" s="92"/>
    </row>
    <row r="21" spans="1:27" ht="30">
      <c r="A21" s="1" t="s">
        <v>200</v>
      </c>
      <c r="B21" s="175" t="s">
        <v>991</v>
      </c>
      <c r="C21" s="63" t="s">
        <v>194</v>
      </c>
      <c r="D21" s="63" t="s">
        <v>195</v>
      </c>
      <c r="E21" s="90">
        <v>0</v>
      </c>
      <c r="F21" s="90">
        <f t="shared" ca="1" si="5"/>
        <v>0</v>
      </c>
      <c r="G21" s="90">
        <v>0</v>
      </c>
      <c r="H21" s="90">
        <f t="shared" ca="1" si="6"/>
        <v>0</v>
      </c>
      <c r="I21" s="90">
        <v>0</v>
      </c>
      <c r="J21" s="90">
        <f t="shared" ca="1" si="7"/>
        <v>0</v>
      </c>
      <c r="K21" s="90">
        <v>0</v>
      </c>
      <c r="L21" s="90">
        <f t="shared" ca="1" si="8"/>
        <v>0</v>
      </c>
      <c r="M21" s="90">
        <v>0</v>
      </c>
      <c r="N21" s="90">
        <f t="shared" ca="1" si="9"/>
        <v>0</v>
      </c>
      <c r="O21" s="90">
        <v>0</v>
      </c>
      <c r="P21" s="90">
        <f t="shared" ca="1" si="9"/>
        <v>0</v>
      </c>
      <c r="Q21" s="90"/>
      <c r="R21" s="90">
        <f t="shared" ca="1" si="12"/>
        <v>0</v>
      </c>
      <c r="S21" s="90">
        <f t="shared" si="13"/>
        <v>0</v>
      </c>
      <c r="T21" s="90">
        <f t="shared" ca="1" si="14"/>
        <v>0</v>
      </c>
      <c r="U21" s="90">
        <f t="shared" ca="1" si="15"/>
        <v>0</v>
      </c>
      <c r="V21" s="90">
        <v>0</v>
      </c>
      <c r="W21" s="90">
        <f t="shared" ca="1" si="10"/>
        <v>0</v>
      </c>
      <c r="X21" s="90">
        <f t="shared" ca="1" si="4"/>
        <v>0</v>
      </c>
      <c r="Y21" s="90"/>
      <c r="Z21" s="90">
        <f t="shared" ca="1" si="11"/>
        <v>0</v>
      </c>
      <c r="AA21" s="92"/>
    </row>
    <row r="22" spans="1:27" ht="30">
      <c r="A22" s="1" t="s">
        <v>201</v>
      </c>
      <c r="B22" s="175" t="s">
        <v>992</v>
      </c>
      <c r="C22" s="63" t="s">
        <v>194</v>
      </c>
      <c r="D22" s="63" t="s">
        <v>195</v>
      </c>
      <c r="E22" s="90">
        <v>0</v>
      </c>
      <c r="F22" s="90">
        <f t="shared" ca="1" si="5"/>
        <v>0</v>
      </c>
      <c r="G22" s="90">
        <v>0</v>
      </c>
      <c r="H22" s="90">
        <f t="shared" ca="1" si="6"/>
        <v>0</v>
      </c>
      <c r="I22" s="90">
        <v>1393</v>
      </c>
      <c r="J22" s="90">
        <f t="shared" ca="1" si="7"/>
        <v>20142780</v>
      </c>
      <c r="K22" s="90">
        <v>0</v>
      </c>
      <c r="L22" s="90">
        <f t="shared" ca="1" si="8"/>
        <v>0</v>
      </c>
      <c r="M22" s="90">
        <v>304</v>
      </c>
      <c r="N22" s="90">
        <f t="shared" ca="1" si="9"/>
        <v>5579312</v>
      </c>
      <c r="O22" s="90">
        <v>0</v>
      </c>
      <c r="P22" s="90">
        <f t="shared" ca="1" si="9"/>
        <v>0</v>
      </c>
      <c r="Q22" s="90"/>
      <c r="R22" s="90">
        <f t="shared" ca="1" si="12"/>
        <v>25722092</v>
      </c>
      <c r="S22" s="90">
        <f t="shared" si="13"/>
        <v>1697</v>
      </c>
      <c r="T22" s="90">
        <f t="shared" ca="1" si="14"/>
        <v>1354206</v>
      </c>
      <c r="U22" s="90">
        <f t="shared" ca="1" si="15"/>
        <v>1354206</v>
      </c>
      <c r="V22" s="90">
        <v>1697</v>
      </c>
      <c r="W22" s="90">
        <f t="shared" ca="1" si="10"/>
        <v>125578</v>
      </c>
      <c r="X22" s="90">
        <f t="shared" ca="1" si="4"/>
        <v>27201876</v>
      </c>
      <c r="Y22" s="90"/>
      <c r="Z22" s="90">
        <f t="shared" ca="1" si="11"/>
        <v>27201876</v>
      </c>
      <c r="AA22" s="92"/>
    </row>
    <row r="23" spans="1:27" ht="30">
      <c r="A23" s="1" t="s">
        <v>202</v>
      </c>
      <c r="B23" s="175" t="s">
        <v>993</v>
      </c>
      <c r="C23" s="63" t="s">
        <v>194</v>
      </c>
      <c r="D23" s="63" t="s">
        <v>195</v>
      </c>
      <c r="E23" s="90">
        <v>0</v>
      </c>
      <c r="F23" s="90">
        <f t="shared" ca="1" si="5"/>
        <v>0</v>
      </c>
      <c r="G23" s="90">
        <v>0</v>
      </c>
      <c r="H23" s="90">
        <f t="shared" ca="1" si="6"/>
        <v>0</v>
      </c>
      <c r="I23" s="90">
        <v>0</v>
      </c>
      <c r="J23" s="90">
        <f t="shared" ca="1" si="7"/>
        <v>0</v>
      </c>
      <c r="K23" s="90">
        <v>900</v>
      </c>
      <c r="L23" s="90">
        <f t="shared" ca="1" si="8"/>
        <v>11005200</v>
      </c>
      <c r="M23" s="90">
        <v>0</v>
      </c>
      <c r="N23" s="90">
        <f t="shared" ca="1" si="9"/>
        <v>0</v>
      </c>
      <c r="O23" s="90">
        <v>220</v>
      </c>
      <c r="P23" s="90">
        <f t="shared" ca="1" si="9"/>
        <v>3414400</v>
      </c>
      <c r="Q23" s="90"/>
      <c r="R23" s="90">
        <f t="shared" ca="1" si="12"/>
        <v>14419600</v>
      </c>
      <c r="S23" s="90">
        <f t="shared" si="13"/>
        <v>1120</v>
      </c>
      <c r="T23" s="90">
        <f t="shared" ca="1" si="14"/>
        <v>893760</v>
      </c>
      <c r="U23" s="90">
        <f t="shared" ca="1" si="15"/>
        <v>893760</v>
      </c>
      <c r="V23" s="90">
        <v>1120</v>
      </c>
      <c r="W23" s="90">
        <f t="shared" ca="1" si="10"/>
        <v>82880</v>
      </c>
      <c r="X23" s="90">
        <f t="shared" ca="1" si="4"/>
        <v>15396240</v>
      </c>
      <c r="Y23" s="90"/>
      <c r="Z23" s="90">
        <f t="shared" ca="1" si="11"/>
        <v>15396240</v>
      </c>
      <c r="AA23" s="92"/>
    </row>
    <row r="24" spans="1:27" ht="30">
      <c r="A24" s="1" t="s">
        <v>203</v>
      </c>
      <c r="B24" s="175" t="s">
        <v>994</v>
      </c>
      <c r="C24" s="63" t="s">
        <v>194</v>
      </c>
      <c r="D24" s="63" t="s">
        <v>195</v>
      </c>
      <c r="E24" s="90">
        <v>0</v>
      </c>
      <c r="F24" s="90">
        <f t="shared" ca="1" si="5"/>
        <v>0</v>
      </c>
      <c r="G24" s="90">
        <v>0</v>
      </c>
      <c r="H24" s="90">
        <f t="shared" ca="1" si="6"/>
        <v>0</v>
      </c>
      <c r="I24" s="90">
        <v>0</v>
      </c>
      <c r="J24" s="90">
        <f t="shared" ca="1" si="7"/>
        <v>0</v>
      </c>
      <c r="K24" s="90">
        <v>1488</v>
      </c>
      <c r="L24" s="90">
        <f t="shared" ca="1" si="8"/>
        <v>18195264</v>
      </c>
      <c r="M24" s="90">
        <v>0</v>
      </c>
      <c r="N24" s="90">
        <f t="shared" ca="1" si="9"/>
        <v>0</v>
      </c>
      <c r="O24" s="90">
        <v>272</v>
      </c>
      <c r="P24" s="90">
        <f t="shared" ca="1" si="9"/>
        <v>4221440</v>
      </c>
      <c r="Q24" s="90"/>
      <c r="R24" s="90">
        <f t="shared" ca="1" si="12"/>
        <v>22416704</v>
      </c>
      <c r="S24" s="90">
        <f t="shared" si="13"/>
        <v>1760</v>
      </c>
      <c r="T24" s="90">
        <f t="shared" ca="1" si="14"/>
        <v>1404480</v>
      </c>
      <c r="U24" s="90">
        <f t="shared" ca="1" si="15"/>
        <v>1404480</v>
      </c>
      <c r="V24" s="90">
        <v>1760</v>
      </c>
      <c r="W24" s="90">
        <f t="shared" ca="1" si="10"/>
        <v>130240</v>
      </c>
      <c r="X24" s="90">
        <f t="shared" ca="1" si="4"/>
        <v>23951424</v>
      </c>
      <c r="Y24" s="90"/>
      <c r="Z24" s="90">
        <f t="shared" ca="1" si="11"/>
        <v>23951424</v>
      </c>
      <c r="AA24" s="92"/>
    </row>
    <row r="25" spans="1:27" ht="30">
      <c r="A25" s="1" t="s">
        <v>204</v>
      </c>
      <c r="B25" s="175" t="s">
        <v>995</v>
      </c>
      <c r="C25" s="63" t="s">
        <v>194</v>
      </c>
      <c r="D25" s="63" t="s">
        <v>205</v>
      </c>
      <c r="E25" s="90">
        <v>0</v>
      </c>
      <c r="F25" s="90">
        <f ca="1">OFFSET(F25,0,-1) * OFFSET(F25,11 - ROW(F25),0)</f>
        <v>0</v>
      </c>
      <c r="G25" s="90">
        <v>0</v>
      </c>
      <c r="H25" s="90">
        <f ca="1">OFFSET(H25,0,-1) * OFFSET(H25,11 - ROW(H25),0)</f>
        <v>0</v>
      </c>
      <c r="I25" s="90">
        <v>0</v>
      </c>
      <c r="J25" s="90">
        <f ca="1">OFFSET(J25,0,-1) * OFFSET(J25,11 - ROW(J25),0)</f>
        <v>0</v>
      </c>
      <c r="K25" s="90">
        <v>448</v>
      </c>
      <c r="L25" s="90">
        <f ca="1">OFFSET(L25,0,-1) * OFFSET(L25,11 - ROW(L25),0)</f>
        <v>7089600</v>
      </c>
      <c r="M25" s="90">
        <v>0</v>
      </c>
      <c r="N25" s="90">
        <f ca="1">OFFSET(N25,0,-1) * OFFSET(N25,11 - ROW(N25),0)</f>
        <v>0</v>
      </c>
      <c r="O25" s="90">
        <v>112</v>
      </c>
      <c r="P25" s="90">
        <f ca="1">OFFSET(P25,0,-1) * OFFSET(P25,11 - ROW(P25),0)</f>
        <v>2249520</v>
      </c>
      <c r="Q25" s="90"/>
      <c r="R25" s="90">
        <f t="shared" ca="1" si="12"/>
        <v>9339120</v>
      </c>
      <c r="S25" s="90">
        <f t="shared" si="13"/>
        <v>560</v>
      </c>
      <c r="T25" s="90">
        <f t="shared" ca="1" si="14"/>
        <v>446880</v>
      </c>
      <c r="U25" s="90">
        <f t="shared" ca="1" si="15"/>
        <v>446880</v>
      </c>
      <c r="V25" s="90">
        <v>560</v>
      </c>
      <c r="W25" s="90">
        <f t="shared" ca="1" si="10"/>
        <v>41440</v>
      </c>
      <c r="X25" s="90">
        <f t="shared" ca="1" si="4"/>
        <v>9827440</v>
      </c>
      <c r="Y25" s="90"/>
      <c r="Z25" s="90">
        <f t="shared" ca="1" si="11"/>
        <v>9827440</v>
      </c>
      <c r="AA25" s="92"/>
    </row>
    <row r="26" spans="1:27" ht="30">
      <c r="A26" s="1" t="s">
        <v>206</v>
      </c>
      <c r="B26" s="175" t="s">
        <v>996</v>
      </c>
      <c r="C26" s="63" t="s">
        <v>194</v>
      </c>
      <c r="D26" s="63" t="s">
        <v>205</v>
      </c>
      <c r="E26" s="90">
        <v>0</v>
      </c>
      <c r="F26" s="90">
        <f ca="1">OFFSET(F26,0,-1) * OFFSET(F26,11 - ROW(F26),0)</f>
        <v>0</v>
      </c>
      <c r="G26" s="90">
        <v>0</v>
      </c>
      <c r="H26" s="90">
        <f ca="1">OFFSET(H26,0,-1) * OFFSET(H26,11 - ROW(H26),0)</f>
        <v>0</v>
      </c>
      <c r="I26" s="90">
        <v>421</v>
      </c>
      <c r="J26" s="90">
        <f ca="1">OFFSET(J26,0,-1) * OFFSET(J26,11 - ROW(J26),0)</f>
        <v>7878173</v>
      </c>
      <c r="K26" s="90">
        <v>80</v>
      </c>
      <c r="L26" s="90">
        <f ca="1">OFFSET(L26,0,-1) * OFFSET(L26,11 - ROW(L26),0)</f>
        <v>1266000</v>
      </c>
      <c r="M26" s="90">
        <v>60</v>
      </c>
      <c r="N26" s="90">
        <f ca="1">OFFSET(N26,0,-1) * OFFSET(N26,11 - ROW(N26),0)</f>
        <v>1425060</v>
      </c>
      <c r="O26" s="90">
        <v>0</v>
      </c>
      <c r="P26" s="90">
        <f ca="1">OFFSET(P26,0,-1) * OFFSET(P26,11 - ROW(P26),0)</f>
        <v>0</v>
      </c>
      <c r="Q26" s="90"/>
      <c r="R26" s="90">
        <f t="shared" ca="1" si="12"/>
        <v>10569233</v>
      </c>
      <c r="S26" s="90">
        <f t="shared" si="13"/>
        <v>561</v>
      </c>
      <c r="T26" s="90">
        <f t="shared" ca="1" si="14"/>
        <v>447678</v>
      </c>
      <c r="U26" s="90">
        <f t="shared" ca="1" si="15"/>
        <v>447678</v>
      </c>
      <c r="V26" s="90">
        <v>561</v>
      </c>
      <c r="W26" s="90">
        <f t="shared" ca="1" si="10"/>
        <v>41514</v>
      </c>
      <c r="X26" s="90">
        <f t="shared" ca="1" si="4"/>
        <v>11058425</v>
      </c>
      <c r="Y26" s="90"/>
      <c r="Z26" s="90">
        <f t="shared" ca="1" si="11"/>
        <v>11058425</v>
      </c>
      <c r="AA26" s="92"/>
    </row>
    <row r="27" spans="1:27" ht="30">
      <c r="A27" s="1" t="s">
        <v>207</v>
      </c>
      <c r="B27" s="175" t="s">
        <v>997</v>
      </c>
      <c r="C27" s="63" t="s">
        <v>194</v>
      </c>
      <c r="D27" s="63" t="s">
        <v>195</v>
      </c>
      <c r="E27" s="90">
        <v>0</v>
      </c>
      <c r="F27" s="90">
        <f ca="1">OFFSET(F27,0,-1) * OFFSET(F27,10 - ROW(F27),0)</f>
        <v>0</v>
      </c>
      <c r="G27" s="90">
        <v>0</v>
      </c>
      <c r="H27" s="90">
        <f ca="1">OFFSET(H27,0,-1) * OFFSET(H27,10 - ROW(H27),0)</f>
        <v>0</v>
      </c>
      <c r="I27" s="90">
        <v>0</v>
      </c>
      <c r="J27" s="90">
        <f ca="1">OFFSET(J27,0,-1) * OFFSET(J27,10 - ROW(J27),0)</f>
        <v>0</v>
      </c>
      <c r="K27" s="90">
        <v>0</v>
      </c>
      <c r="L27" s="90">
        <f ca="1">OFFSET(L27,0,-1) * OFFSET(L27,10 - ROW(L27),0)</f>
        <v>0</v>
      </c>
      <c r="M27" s="90">
        <v>0</v>
      </c>
      <c r="N27" s="90">
        <f ca="1">OFFSET(N27,0,-1) * OFFSET(N27,10 - ROW(N27),0)</f>
        <v>0</v>
      </c>
      <c r="O27" s="90">
        <v>0</v>
      </c>
      <c r="P27" s="90">
        <f ca="1">OFFSET(P27,0,-1) * OFFSET(P27,10 - ROW(P27),0)</f>
        <v>0</v>
      </c>
      <c r="Q27" s="90"/>
      <c r="R27" s="90">
        <f t="shared" ca="1" si="12"/>
        <v>0</v>
      </c>
      <c r="S27" s="90">
        <f t="shared" si="13"/>
        <v>0</v>
      </c>
      <c r="T27" s="90">
        <f t="shared" ca="1" si="14"/>
        <v>0</v>
      </c>
      <c r="U27" s="90">
        <f t="shared" ca="1" si="15"/>
        <v>0</v>
      </c>
      <c r="V27" s="90">
        <v>0</v>
      </c>
      <c r="W27" s="90">
        <f t="shared" ca="1" si="10"/>
        <v>0</v>
      </c>
      <c r="X27" s="90">
        <f t="shared" ca="1" si="4"/>
        <v>0</v>
      </c>
      <c r="Y27" s="90"/>
      <c r="Z27" s="90">
        <f t="shared" ca="1" si="11"/>
        <v>0</v>
      </c>
      <c r="AA27" s="92"/>
    </row>
    <row r="28" spans="1:27" ht="30">
      <c r="A28" s="1" t="s">
        <v>208</v>
      </c>
      <c r="B28" s="175" t="s">
        <v>998</v>
      </c>
      <c r="C28" s="63" t="s">
        <v>194</v>
      </c>
      <c r="D28" s="63" t="s">
        <v>195</v>
      </c>
      <c r="E28" s="90">
        <v>0</v>
      </c>
      <c r="F28" s="90">
        <f ca="1">OFFSET(F28,0,-1) * OFFSET(F28,10 - ROW(F28),0)</f>
        <v>0</v>
      </c>
      <c r="G28" s="90">
        <v>0</v>
      </c>
      <c r="H28" s="90">
        <f ca="1">OFFSET(H28,0,-1) * OFFSET(H28,10 - ROW(H28),0)</f>
        <v>0</v>
      </c>
      <c r="I28" s="90">
        <v>3610</v>
      </c>
      <c r="J28" s="90">
        <f ca="1">OFFSET(J28,0,-1) * OFFSET(J28,10 - ROW(J28),0)</f>
        <v>52200600</v>
      </c>
      <c r="K28" s="90">
        <v>60</v>
      </c>
      <c r="L28" s="90">
        <f ca="1">OFFSET(L28,0,-1) * OFFSET(L28,10 - ROW(L28),0)</f>
        <v>733680</v>
      </c>
      <c r="M28" s="90">
        <v>580</v>
      </c>
      <c r="N28" s="90">
        <f ca="1">OFFSET(N28,0,-1) * OFFSET(N28,10 - ROW(N28),0)</f>
        <v>10644740</v>
      </c>
      <c r="O28" s="90">
        <v>30</v>
      </c>
      <c r="P28" s="90">
        <f ca="1">OFFSET(P28,0,-1) * OFFSET(P28,10 - ROW(P28),0)</f>
        <v>465600</v>
      </c>
      <c r="Q28" s="90"/>
      <c r="R28" s="90">
        <f t="shared" ca="1" si="12"/>
        <v>64044620</v>
      </c>
      <c r="S28" s="90">
        <f t="shared" si="13"/>
        <v>4280</v>
      </c>
      <c r="T28" s="90">
        <f t="shared" ca="1" si="14"/>
        <v>3415440</v>
      </c>
      <c r="U28" s="90">
        <f t="shared" ca="1" si="15"/>
        <v>3415440</v>
      </c>
      <c r="V28" s="90">
        <v>4280</v>
      </c>
      <c r="W28" s="90">
        <f t="shared" ca="1" si="10"/>
        <v>316720</v>
      </c>
      <c r="X28" s="90">
        <f t="shared" ca="1" si="4"/>
        <v>67776780</v>
      </c>
      <c r="Y28" s="90"/>
      <c r="Z28" s="90">
        <f t="shared" ca="1" si="11"/>
        <v>67776780</v>
      </c>
      <c r="AA28" s="92"/>
    </row>
    <row r="29" spans="1:27" ht="30">
      <c r="A29" s="1" t="s">
        <v>209</v>
      </c>
      <c r="B29" s="175" t="s">
        <v>999</v>
      </c>
      <c r="C29" s="63" t="s">
        <v>194</v>
      </c>
      <c r="D29" s="63" t="s">
        <v>205</v>
      </c>
      <c r="E29" s="90">
        <v>0</v>
      </c>
      <c r="F29" s="90">
        <f ca="1">OFFSET(F29,0,-1) * OFFSET(F29,11 - ROW(F29),0)</f>
        <v>0</v>
      </c>
      <c r="G29" s="90">
        <v>0</v>
      </c>
      <c r="H29" s="90">
        <f ca="1">OFFSET(H29,0,-1) * OFFSET(H29,11 - ROW(H29),0)</f>
        <v>0</v>
      </c>
      <c r="I29" s="90">
        <v>0</v>
      </c>
      <c r="J29" s="90">
        <f ca="1">OFFSET(J29,0,-1) * OFFSET(J29,11 - ROW(J29),0)</f>
        <v>0</v>
      </c>
      <c r="K29" s="90">
        <v>0</v>
      </c>
      <c r="L29" s="90">
        <f ca="1">OFFSET(L29,0,-1) * OFFSET(L29,11 - ROW(L29),0)</f>
        <v>0</v>
      </c>
      <c r="M29" s="90">
        <v>0</v>
      </c>
      <c r="N29" s="90">
        <f ca="1">OFFSET(N29,0,-1) * OFFSET(N29,11 - ROW(N29),0)</f>
        <v>0</v>
      </c>
      <c r="O29" s="90">
        <v>0</v>
      </c>
      <c r="P29" s="90">
        <f ca="1">OFFSET(P29,0,-1) * OFFSET(P29,11 - ROW(P29),0)</f>
        <v>0</v>
      </c>
      <c r="Q29" s="90"/>
      <c r="R29" s="90">
        <f t="shared" ca="1" si="12"/>
        <v>0</v>
      </c>
      <c r="S29" s="90">
        <f t="shared" si="13"/>
        <v>0</v>
      </c>
      <c r="T29" s="90">
        <f t="shared" ca="1" si="14"/>
        <v>0</v>
      </c>
      <c r="U29" s="90">
        <f t="shared" ca="1" si="15"/>
        <v>0</v>
      </c>
      <c r="V29" s="90">
        <v>0</v>
      </c>
      <c r="W29" s="90">
        <f t="shared" ca="1" si="10"/>
        <v>0</v>
      </c>
      <c r="X29" s="90">
        <f t="shared" ca="1" si="4"/>
        <v>0</v>
      </c>
      <c r="Y29" s="90"/>
      <c r="Z29" s="90">
        <f t="shared" ca="1" si="11"/>
        <v>0</v>
      </c>
      <c r="AA29" s="92"/>
    </row>
    <row r="30" spans="1:27" ht="30">
      <c r="A30" s="1" t="s">
        <v>210</v>
      </c>
      <c r="B30" s="175" t="s">
        <v>1000</v>
      </c>
      <c r="C30" s="63" t="s">
        <v>194</v>
      </c>
      <c r="D30" s="63" t="s">
        <v>195</v>
      </c>
      <c r="E30" s="90">
        <v>0</v>
      </c>
      <c r="F30" s="90">
        <f t="shared" ref="F30:F35" ca="1" si="16">OFFSET(F30,0,-1) * OFFSET(F30,10 - ROW(F30),0)</f>
        <v>0</v>
      </c>
      <c r="G30" s="90">
        <v>0</v>
      </c>
      <c r="H30" s="90">
        <f t="shared" ref="H30:H35" ca="1" si="17">OFFSET(H30,0,-1) * OFFSET(H30,10 - ROW(H30),0)</f>
        <v>0</v>
      </c>
      <c r="I30" s="90">
        <v>6242</v>
      </c>
      <c r="J30" s="90">
        <f t="shared" ref="J30:J35" ca="1" si="18">OFFSET(J30,0,-1) * OFFSET(J30,10 - ROW(J30),0)</f>
        <v>90259320</v>
      </c>
      <c r="K30" s="90">
        <v>685</v>
      </c>
      <c r="L30" s="90">
        <f t="shared" ref="L30:L35" ca="1" si="19">OFFSET(L30,0,-1) * OFFSET(L30,10 - ROW(L30),0)</f>
        <v>8376180</v>
      </c>
      <c r="M30" s="90">
        <v>772</v>
      </c>
      <c r="N30" s="90">
        <f t="shared" ref="N30:P35" ca="1" si="20">OFFSET(N30,0,-1) * OFFSET(N30,10 - ROW(N30),0)</f>
        <v>14168516</v>
      </c>
      <c r="O30" s="90">
        <v>122</v>
      </c>
      <c r="P30" s="90">
        <f t="shared" ca="1" si="20"/>
        <v>1893440</v>
      </c>
      <c r="Q30" s="90"/>
      <c r="R30" s="90">
        <f t="shared" ca="1" si="12"/>
        <v>114697456</v>
      </c>
      <c r="S30" s="90">
        <f t="shared" si="13"/>
        <v>7821</v>
      </c>
      <c r="T30" s="90">
        <f t="shared" ca="1" si="14"/>
        <v>6241158</v>
      </c>
      <c r="U30" s="90">
        <f t="shared" ca="1" si="15"/>
        <v>6241158</v>
      </c>
      <c r="V30" s="90">
        <v>7821</v>
      </c>
      <c r="W30" s="90">
        <f t="shared" ca="1" si="10"/>
        <v>578754</v>
      </c>
      <c r="X30" s="90">
        <f t="shared" ca="1" si="4"/>
        <v>121517368</v>
      </c>
      <c r="Y30" s="90"/>
      <c r="Z30" s="90">
        <f t="shared" ca="1" si="11"/>
        <v>121517368</v>
      </c>
      <c r="AA30" s="92"/>
    </row>
    <row r="31" spans="1:27" ht="30">
      <c r="A31" s="1" t="s">
        <v>211</v>
      </c>
      <c r="B31" s="175" t="s">
        <v>1001</v>
      </c>
      <c r="C31" s="63" t="s">
        <v>194</v>
      </c>
      <c r="D31" s="63" t="s">
        <v>195</v>
      </c>
      <c r="E31" s="90">
        <v>0</v>
      </c>
      <c r="F31" s="90">
        <f t="shared" ca="1" si="16"/>
        <v>0</v>
      </c>
      <c r="G31" s="90">
        <v>0</v>
      </c>
      <c r="H31" s="90">
        <f t="shared" ca="1" si="17"/>
        <v>0</v>
      </c>
      <c r="I31" s="90">
        <v>0</v>
      </c>
      <c r="J31" s="90">
        <f t="shared" ca="1" si="18"/>
        <v>0</v>
      </c>
      <c r="K31" s="90">
        <v>1090</v>
      </c>
      <c r="L31" s="90">
        <f t="shared" ca="1" si="19"/>
        <v>13328520</v>
      </c>
      <c r="M31" s="90">
        <v>0</v>
      </c>
      <c r="N31" s="90">
        <f t="shared" ca="1" si="20"/>
        <v>0</v>
      </c>
      <c r="O31" s="90">
        <v>501</v>
      </c>
      <c r="P31" s="90">
        <f t="shared" ca="1" si="20"/>
        <v>7775520</v>
      </c>
      <c r="Q31" s="90"/>
      <c r="R31" s="90">
        <f t="shared" ca="1" si="12"/>
        <v>21104040</v>
      </c>
      <c r="S31" s="90">
        <f t="shared" si="13"/>
        <v>1591</v>
      </c>
      <c r="T31" s="90">
        <f t="shared" ca="1" si="14"/>
        <v>1269618</v>
      </c>
      <c r="U31" s="90">
        <f t="shared" ca="1" si="15"/>
        <v>1269618</v>
      </c>
      <c r="V31" s="90">
        <v>1591</v>
      </c>
      <c r="W31" s="90">
        <f t="shared" ca="1" si="10"/>
        <v>117734</v>
      </c>
      <c r="X31" s="90">
        <f t="shared" ca="1" si="4"/>
        <v>22491392</v>
      </c>
      <c r="Y31" s="90"/>
      <c r="Z31" s="90">
        <f t="shared" ca="1" si="11"/>
        <v>22491392</v>
      </c>
      <c r="AA31" s="92"/>
    </row>
    <row r="32" spans="1:27" ht="30">
      <c r="A32" s="1" t="s">
        <v>212</v>
      </c>
      <c r="B32" s="175" t="s">
        <v>1002</v>
      </c>
      <c r="C32" s="63" t="s">
        <v>194</v>
      </c>
      <c r="D32" s="63" t="s">
        <v>195</v>
      </c>
      <c r="E32" s="90">
        <v>0</v>
      </c>
      <c r="F32" s="90">
        <f t="shared" ca="1" si="16"/>
        <v>0</v>
      </c>
      <c r="G32" s="90">
        <v>0</v>
      </c>
      <c r="H32" s="90">
        <f t="shared" ca="1" si="17"/>
        <v>0</v>
      </c>
      <c r="I32" s="90">
        <v>2343</v>
      </c>
      <c r="J32" s="90">
        <f t="shared" ca="1" si="18"/>
        <v>33879780</v>
      </c>
      <c r="K32" s="90">
        <v>2818</v>
      </c>
      <c r="L32" s="90">
        <f t="shared" ca="1" si="19"/>
        <v>34458504</v>
      </c>
      <c r="M32" s="90">
        <v>389</v>
      </c>
      <c r="N32" s="90">
        <f t="shared" ca="1" si="20"/>
        <v>7139317</v>
      </c>
      <c r="O32" s="90">
        <v>350</v>
      </c>
      <c r="P32" s="90">
        <f t="shared" ca="1" si="20"/>
        <v>5432000</v>
      </c>
      <c r="Q32" s="90"/>
      <c r="R32" s="90">
        <f t="shared" ca="1" si="12"/>
        <v>80909601</v>
      </c>
      <c r="S32" s="90">
        <f t="shared" si="13"/>
        <v>5900</v>
      </c>
      <c r="T32" s="90">
        <f t="shared" ca="1" si="14"/>
        <v>4708200</v>
      </c>
      <c r="U32" s="90">
        <f t="shared" ca="1" si="15"/>
        <v>4708200</v>
      </c>
      <c r="V32" s="90">
        <v>5900</v>
      </c>
      <c r="W32" s="90">
        <f t="shared" ca="1" si="10"/>
        <v>436600</v>
      </c>
      <c r="X32" s="90">
        <f t="shared" ca="1" si="4"/>
        <v>86054401</v>
      </c>
      <c r="Y32" s="90"/>
      <c r="Z32" s="90">
        <f t="shared" ca="1" si="11"/>
        <v>86054401</v>
      </c>
      <c r="AA32" s="92"/>
    </row>
    <row r="33" spans="1:27" ht="30">
      <c r="A33" s="1" t="s">
        <v>213</v>
      </c>
      <c r="B33" s="175" t="s">
        <v>1003</v>
      </c>
      <c r="C33" s="63" t="s">
        <v>194</v>
      </c>
      <c r="D33" s="63" t="s">
        <v>195</v>
      </c>
      <c r="E33" s="90">
        <v>0</v>
      </c>
      <c r="F33" s="90">
        <f t="shared" ca="1" si="16"/>
        <v>0</v>
      </c>
      <c r="G33" s="90">
        <v>50</v>
      </c>
      <c r="H33" s="90">
        <f t="shared" ca="1" si="17"/>
        <v>3997650</v>
      </c>
      <c r="I33" s="90">
        <v>0</v>
      </c>
      <c r="J33" s="90">
        <f t="shared" ca="1" si="18"/>
        <v>0</v>
      </c>
      <c r="K33" s="90">
        <v>1249</v>
      </c>
      <c r="L33" s="90">
        <f t="shared" ca="1" si="19"/>
        <v>15272772</v>
      </c>
      <c r="M33" s="90">
        <v>0</v>
      </c>
      <c r="N33" s="90">
        <f t="shared" ca="1" si="20"/>
        <v>0</v>
      </c>
      <c r="O33" s="90">
        <v>90</v>
      </c>
      <c r="P33" s="90">
        <f t="shared" ca="1" si="20"/>
        <v>1396800</v>
      </c>
      <c r="Q33" s="90"/>
      <c r="R33" s="90">
        <f t="shared" ca="1" si="12"/>
        <v>20667222</v>
      </c>
      <c r="S33" s="90">
        <f t="shared" si="13"/>
        <v>1389</v>
      </c>
      <c r="T33" s="90">
        <f t="shared" ca="1" si="14"/>
        <v>1108422</v>
      </c>
      <c r="U33" s="90">
        <f t="shared" ca="1" si="15"/>
        <v>1108422</v>
      </c>
      <c r="V33" s="90">
        <v>1389</v>
      </c>
      <c r="W33" s="90">
        <f t="shared" ca="1" si="10"/>
        <v>102786</v>
      </c>
      <c r="X33" s="90">
        <f t="shared" ca="1" si="4"/>
        <v>21878430</v>
      </c>
      <c r="Y33" s="90"/>
      <c r="Z33" s="90">
        <f t="shared" ca="1" si="11"/>
        <v>21878430</v>
      </c>
      <c r="AA33" s="92"/>
    </row>
    <row r="34" spans="1:27" ht="30">
      <c r="A34" s="1" t="s">
        <v>214</v>
      </c>
      <c r="B34" s="175" t="s">
        <v>1004</v>
      </c>
      <c r="C34" s="63" t="s">
        <v>194</v>
      </c>
      <c r="D34" s="63" t="s">
        <v>195</v>
      </c>
      <c r="E34" s="90">
        <v>0</v>
      </c>
      <c r="F34" s="90">
        <f t="shared" ca="1" si="16"/>
        <v>0</v>
      </c>
      <c r="G34" s="90">
        <v>0</v>
      </c>
      <c r="H34" s="90">
        <f t="shared" ca="1" si="17"/>
        <v>0</v>
      </c>
      <c r="I34" s="90">
        <v>590</v>
      </c>
      <c r="J34" s="90">
        <f t="shared" ca="1" si="18"/>
        <v>8531400</v>
      </c>
      <c r="K34" s="90">
        <v>431</v>
      </c>
      <c r="L34" s="90">
        <f t="shared" ca="1" si="19"/>
        <v>5270268</v>
      </c>
      <c r="M34" s="90">
        <v>50</v>
      </c>
      <c r="N34" s="90">
        <f t="shared" ca="1" si="20"/>
        <v>917650</v>
      </c>
      <c r="O34" s="90">
        <v>71</v>
      </c>
      <c r="P34" s="90">
        <f t="shared" ca="1" si="20"/>
        <v>1101920</v>
      </c>
      <c r="Q34" s="90"/>
      <c r="R34" s="90">
        <f t="shared" ca="1" si="12"/>
        <v>15821238</v>
      </c>
      <c r="S34" s="90">
        <f t="shared" si="13"/>
        <v>1142</v>
      </c>
      <c r="T34" s="90">
        <f t="shared" ca="1" si="14"/>
        <v>911316</v>
      </c>
      <c r="U34" s="90">
        <f t="shared" ca="1" si="15"/>
        <v>911316</v>
      </c>
      <c r="V34" s="90">
        <v>1142</v>
      </c>
      <c r="W34" s="90">
        <f t="shared" ca="1" si="10"/>
        <v>84508</v>
      </c>
      <c r="X34" s="90">
        <f t="shared" ca="1" si="4"/>
        <v>16817062</v>
      </c>
      <c r="Y34" s="90"/>
      <c r="Z34" s="90">
        <f t="shared" ca="1" si="11"/>
        <v>16817062</v>
      </c>
      <c r="AA34" s="92"/>
    </row>
    <row r="35" spans="1:27">
      <c r="A35" s="1" t="s">
        <v>215</v>
      </c>
      <c r="B35" s="175" t="s">
        <v>1005</v>
      </c>
      <c r="C35" s="63" t="s">
        <v>216</v>
      </c>
      <c r="D35" s="63" t="s">
        <v>195</v>
      </c>
      <c r="E35" s="90">
        <v>0</v>
      </c>
      <c r="F35" s="90">
        <f t="shared" ca="1" si="16"/>
        <v>0</v>
      </c>
      <c r="G35" s="90">
        <v>0</v>
      </c>
      <c r="H35" s="90">
        <f t="shared" ca="1" si="17"/>
        <v>0</v>
      </c>
      <c r="I35" s="90">
        <v>0</v>
      </c>
      <c r="J35" s="90">
        <f t="shared" ca="1" si="18"/>
        <v>0</v>
      </c>
      <c r="K35" s="90">
        <v>0</v>
      </c>
      <c r="L35" s="90">
        <f t="shared" ca="1" si="19"/>
        <v>0</v>
      </c>
      <c r="M35" s="90">
        <v>770</v>
      </c>
      <c r="N35" s="90">
        <f t="shared" ca="1" si="20"/>
        <v>14131810</v>
      </c>
      <c r="O35" s="90">
        <v>0</v>
      </c>
      <c r="P35" s="90">
        <f t="shared" ca="1" si="20"/>
        <v>0</v>
      </c>
      <c r="Q35" s="90"/>
      <c r="R35" s="90">
        <f t="shared" ca="1" si="12"/>
        <v>14131810</v>
      </c>
      <c r="S35" s="90">
        <f>SUM(G35,I35,K35,M35,O35)</f>
        <v>770</v>
      </c>
      <c r="T35" s="90">
        <f t="shared" ca="1" si="14"/>
        <v>614460</v>
      </c>
      <c r="U35" s="90">
        <f t="shared" ca="1" si="15"/>
        <v>614460</v>
      </c>
      <c r="V35" s="90">
        <v>770</v>
      </c>
      <c r="W35" s="90">
        <f t="shared" ca="1" si="10"/>
        <v>56980</v>
      </c>
      <c r="X35" s="90">
        <f t="shared" ca="1" si="4"/>
        <v>14803250</v>
      </c>
      <c r="Y35" s="90"/>
      <c r="Z35" s="90">
        <f t="shared" ca="1" si="11"/>
        <v>14803250</v>
      </c>
      <c r="AA35" s="92"/>
    </row>
    <row r="36" spans="1:27" ht="30">
      <c r="A36" s="1" t="s">
        <v>217</v>
      </c>
      <c r="B36" s="175" t="s">
        <v>1006</v>
      </c>
      <c r="C36" s="63" t="s">
        <v>216</v>
      </c>
      <c r="D36" s="63" t="s">
        <v>205</v>
      </c>
      <c r="E36" s="90">
        <v>0</v>
      </c>
      <c r="F36" s="90">
        <f ca="1">OFFSET(F36,0,-1) * OFFSET(F36,11 - ROW(F36),0)</f>
        <v>0</v>
      </c>
      <c r="G36" s="90">
        <v>0</v>
      </c>
      <c r="H36" s="90">
        <f ca="1">OFFSET(H36,0,-1) * OFFSET(H36,11 - ROW(H36),0)</f>
        <v>0</v>
      </c>
      <c r="I36" s="90">
        <v>0</v>
      </c>
      <c r="J36" s="90">
        <f ca="1">OFFSET(J36,0,-1) * OFFSET(J36,11 - ROW(J36),0)</f>
        <v>0</v>
      </c>
      <c r="K36" s="90">
        <v>0</v>
      </c>
      <c r="L36" s="90">
        <f ca="1">OFFSET(L36,0,-1) * OFFSET(L36,11 - ROW(L36),0)</f>
        <v>0</v>
      </c>
      <c r="M36" s="90">
        <v>0</v>
      </c>
      <c r="N36" s="90">
        <f ca="1">OFFSET(N36,0,-1) * OFFSET(N36,11 - ROW(N36),0)</f>
        <v>0</v>
      </c>
      <c r="O36" s="90">
        <v>0</v>
      </c>
      <c r="P36" s="90">
        <f ca="1">OFFSET(P36,0,-1) * OFFSET(P36,11 - ROW(P36),0)</f>
        <v>0</v>
      </c>
      <c r="Q36" s="90"/>
      <c r="R36" s="90">
        <f t="shared" ca="1" si="12"/>
        <v>0</v>
      </c>
      <c r="S36" s="90">
        <f t="shared" si="13"/>
        <v>0</v>
      </c>
      <c r="T36" s="90">
        <f t="shared" ca="1" si="14"/>
        <v>0</v>
      </c>
      <c r="U36" s="90">
        <f t="shared" ca="1" si="15"/>
        <v>0</v>
      </c>
      <c r="V36" s="90">
        <v>0</v>
      </c>
      <c r="W36" s="90">
        <f t="shared" ca="1" si="10"/>
        <v>0</v>
      </c>
      <c r="X36" s="90">
        <f t="shared" ca="1" si="4"/>
        <v>0</v>
      </c>
      <c r="Y36" s="90"/>
      <c r="Z36" s="90">
        <f t="shared" ca="1" si="11"/>
        <v>0</v>
      </c>
      <c r="AA36" s="92"/>
    </row>
    <row r="37" spans="1:27" ht="22.5" customHeight="1">
      <c r="A37" s="1" t="s">
        <v>218</v>
      </c>
      <c r="B37" s="175" t="s">
        <v>1007</v>
      </c>
      <c r="C37" s="63" t="s">
        <v>216</v>
      </c>
      <c r="D37" s="63" t="s">
        <v>195</v>
      </c>
      <c r="E37" s="90">
        <v>0</v>
      </c>
      <c r="F37" s="90">
        <f ca="1">OFFSET(F37,0,-1) * OFFSET(F37,10 - ROW(F37),0)</f>
        <v>0</v>
      </c>
      <c r="G37" s="90">
        <v>0</v>
      </c>
      <c r="H37" s="90">
        <f ca="1">OFFSET(H37,0,-1) * OFFSET(H37,10 - ROW(H37),0)</f>
        <v>0</v>
      </c>
      <c r="I37" s="90">
        <v>200</v>
      </c>
      <c r="J37" s="90">
        <f ca="1">OFFSET(J37,0,-1) * OFFSET(J37,10 - ROW(J37),0)</f>
        <v>2892000</v>
      </c>
      <c r="K37" s="90">
        <v>0</v>
      </c>
      <c r="L37" s="90">
        <f ca="1">OFFSET(L37,0,-1) * OFFSET(L37,10 - ROW(L37),0)</f>
        <v>0</v>
      </c>
      <c r="M37" s="90">
        <v>550</v>
      </c>
      <c r="N37" s="90">
        <f ca="1">OFFSET(N37,0,-1) * OFFSET(N37,10 - ROW(N37),0)</f>
        <v>10094150</v>
      </c>
      <c r="O37" s="90">
        <v>0</v>
      </c>
      <c r="P37" s="90">
        <f ca="1">OFFSET(P37,0,-1) * OFFSET(P37,10 - ROW(P37),0)</f>
        <v>0</v>
      </c>
      <c r="Q37" s="90"/>
      <c r="R37" s="90">
        <f t="shared" ca="1" si="12"/>
        <v>12986150</v>
      </c>
      <c r="S37" s="90">
        <f t="shared" si="13"/>
        <v>750</v>
      </c>
      <c r="T37" s="90">
        <f t="shared" ca="1" si="14"/>
        <v>598500</v>
      </c>
      <c r="U37" s="90">
        <f t="shared" ca="1" si="15"/>
        <v>598500</v>
      </c>
      <c r="V37" s="90">
        <v>750</v>
      </c>
      <c r="W37" s="90">
        <f t="shared" ca="1" si="10"/>
        <v>55500</v>
      </c>
      <c r="X37" s="90">
        <f t="shared" ca="1" si="4"/>
        <v>13640150</v>
      </c>
      <c r="Y37" s="90"/>
      <c r="Z37" s="90">
        <f t="shared" ca="1" si="11"/>
        <v>13640150</v>
      </c>
      <c r="AA37" s="92"/>
    </row>
    <row r="38" spans="1:27" ht="30">
      <c r="A38" s="1" t="s">
        <v>219</v>
      </c>
      <c r="B38" s="175" t="s">
        <v>1008</v>
      </c>
      <c r="C38" s="63" t="s">
        <v>216</v>
      </c>
      <c r="D38" s="63" t="s">
        <v>195</v>
      </c>
      <c r="E38" s="90">
        <v>0</v>
      </c>
      <c r="F38" s="90">
        <f ca="1">OFFSET(F38,0,-1) * OFFSET(F38,10 - ROW(F38),0)</f>
        <v>0</v>
      </c>
      <c r="G38" s="90">
        <v>0</v>
      </c>
      <c r="H38" s="90">
        <f ca="1">OFFSET(H38,0,-1) * OFFSET(H38,10 - ROW(H38),0)</f>
        <v>0</v>
      </c>
      <c r="I38" s="90">
        <v>463</v>
      </c>
      <c r="J38" s="90">
        <f ca="1">OFFSET(J38,0,-1) * OFFSET(J38,10 - ROW(J38),0)</f>
        <v>6694980</v>
      </c>
      <c r="K38" s="90">
        <v>0</v>
      </c>
      <c r="L38" s="90">
        <f ca="1">OFFSET(L38,0,-1) * OFFSET(L38,10 - ROW(L38),0)</f>
        <v>0</v>
      </c>
      <c r="M38" s="90">
        <v>150</v>
      </c>
      <c r="N38" s="90">
        <f ca="1">OFFSET(N38,0,-1) * OFFSET(N38,10 - ROW(N38),0)</f>
        <v>2752950</v>
      </c>
      <c r="O38" s="90">
        <v>0</v>
      </c>
      <c r="P38" s="90">
        <f ca="1">OFFSET(P38,0,-1) * OFFSET(P38,10 - ROW(P38),0)</f>
        <v>0</v>
      </c>
      <c r="Q38" s="90"/>
      <c r="R38" s="90">
        <f t="shared" ca="1" si="12"/>
        <v>9447930</v>
      </c>
      <c r="S38" s="90">
        <f t="shared" si="13"/>
        <v>613</v>
      </c>
      <c r="T38" s="90">
        <f t="shared" ca="1" si="14"/>
        <v>489174</v>
      </c>
      <c r="U38" s="90">
        <f t="shared" ca="1" si="15"/>
        <v>489174</v>
      </c>
      <c r="V38" s="90">
        <v>613</v>
      </c>
      <c r="W38" s="90">
        <f t="shared" ca="1" si="10"/>
        <v>45362</v>
      </c>
      <c r="X38" s="90">
        <f t="shared" ca="1" si="4"/>
        <v>9982466</v>
      </c>
      <c r="Y38" s="90"/>
      <c r="Z38" s="90">
        <f t="shared" ca="1" si="11"/>
        <v>9982466</v>
      </c>
      <c r="AA38" s="92"/>
    </row>
    <row r="39" spans="1:27" ht="30">
      <c r="A39" s="1" t="s">
        <v>220</v>
      </c>
      <c r="B39" s="175" t="s">
        <v>1009</v>
      </c>
      <c r="C39" s="63" t="s">
        <v>216</v>
      </c>
      <c r="D39" s="63" t="s">
        <v>195</v>
      </c>
      <c r="E39" s="90">
        <v>0</v>
      </c>
      <c r="F39" s="90">
        <f ca="1">OFFSET(F39,0,-1) * OFFSET(F39,10 - ROW(F39),0)</f>
        <v>0</v>
      </c>
      <c r="G39" s="90">
        <v>0</v>
      </c>
      <c r="H39" s="90">
        <f ca="1">OFFSET(H39,0,-1) * OFFSET(H39,10 - ROW(H39),0)</f>
        <v>0</v>
      </c>
      <c r="I39" s="90">
        <v>1915</v>
      </c>
      <c r="J39" s="90">
        <f ca="1">OFFSET(J39,0,-1) * OFFSET(J39,10 - ROW(J39),0)</f>
        <v>27690900</v>
      </c>
      <c r="K39" s="90">
        <v>0</v>
      </c>
      <c r="L39" s="90">
        <f ca="1">OFFSET(L39,0,-1) * OFFSET(L39,10 - ROW(L39),0)</f>
        <v>0</v>
      </c>
      <c r="M39" s="90">
        <v>250</v>
      </c>
      <c r="N39" s="90">
        <f ca="1">OFFSET(N39,0,-1) * OFFSET(N39,10 - ROW(N39),0)</f>
        <v>4588250</v>
      </c>
      <c r="O39" s="90">
        <v>0</v>
      </c>
      <c r="P39" s="90">
        <f ca="1">OFFSET(P39,0,-1) * OFFSET(P39,10 - ROW(P39),0)</f>
        <v>0</v>
      </c>
      <c r="Q39" s="90"/>
      <c r="R39" s="90">
        <f t="shared" ca="1" si="12"/>
        <v>32279150</v>
      </c>
      <c r="S39" s="90">
        <f t="shared" si="13"/>
        <v>2165</v>
      </c>
      <c r="T39" s="90">
        <f t="shared" ca="1" si="14"/>
        <v>1727670</v>
      </c>
      <c r="U39" s="90">
        <f t="shared" ca="1" si="15"/>
        <v>1727670</v>
      </c>
      <c r="V39" s="90">
        <v>2165</v>
      </c>
      <c r="W39" s="90">
        <f t="shared" ca="1" si="10"/>
        <v>160210</v>
      </c>
      <c r="X39" s="90">
        <f t="shared" ca="1" si="4"/>
        <v>34167030</v>
      </c>
      <c r="Y39" s="90"/>
      <c r="Z39" s="90">
        <f t="shared" ca="1" si="11"/>
        <v>34167030</v>
      </c>
      <c r="AA39" s="92"/>
    </row>
    <row r="40" spans="1:27" ht="30">
      <c r="A40" s="1" t="s">
        <v>221</v>
      </c>
      <c r="B40" s="175" t="s">
        <v>1010</v>
      </c>
      <c r="C40" s="63" t="s">
        <v>216</v>
      </c>
      <c r="D40" s="63" t="s">
        <v>195</v>
      </c>
      <c r="E40" s="90"/>
      <c r="F40" s="90">
        <f ca="1">OFFSET(F40,0,-1) * OFFSET(F40,10 - ROW(F40),0)</f>
        <v>0</v>
      </c>
      <c r="G40" s="90">
        <v>0</v>
      </c>
      <c r="H40" s="90">
        <f ca="1">OFFSET(H40,0,-1) * OFFSET(H40,10 - ROW(H40),0)</f>
        <v>0</v>
      </c>
      <c r="I40" s="90">
        <v>0</v>
      </c>
      <c r="J40" s="90">
        <f ca="1">OFFSET(J40,0,-1) * OFFSET(J40,10 - ROW(J40),0)</f>
        <v>0</v>
      </c>
      <c r="K40" s="90">
        <v>0</v>
      </c>
      <c r="L40" s="90">
        <f ca="1">OFFSET(L40,0,-1) * OFFSET(L40,10 - ROW(L40),0)</f>
        <v>0</v>
      </c>
      <c r="M40" s="90">
        <v>0</v>
      </c>
      <c r="N40" s="90">
        <f ca="1">OFFSET(N40,0,-1) * OFFSET(N40,10 - ROW(N40),0)</f>
        <v>0</v>
      </c>
      <c r="O40" s="90">
        <v>0</v>
      </c>
      <c r="P40" s="90">
        <f ca="1">OFFSET(P40,0,-1) * OFFSET(P40,10 - ROW(P40),0)</f>
        <v>0</v>
      </c>
      <c r="Q40" s="90"/>
      <c r="R40" s="90">
        <f t="shared" ca="1" si="12"/>
        <v>0</v>
      </c>
      <c r="S40" s="90">
        <f t="shared" si="13"/>
        <v>0</v>
      </c>
      <c r="T40" s="90">
        <f t="shared" ca="1" si="14"/>
        <v>0</v>
      </c>
      <c r="U40" s="90">
        <f t="shared" ca="1" si="15"/>
        <v>0</v>
      </c>
      <c r="V40" s="90">
        <v>0</v>
      </c>
      <c r="W40" s="90">
        <f t="shared" ca="1" si="10"/>
        <v>0</v>
      </c>
      <c r="X40" s="90">
        <f t="shared" ca="1" si="4"/>
        <v>0</v>
      </c>
      <c r="Y40" s="90"/>
      <c r="Z40" s="90">
        <f t="shared" ca="1" si="11"/>
        <v>0</v>
      </c>
      <c r="AA40" s="92"/>
    </row>
    <row r="41" spans="1:27" ht="30" hidden="1">
      <c r="A41" s="1" t="s">
        <v>222</v>
      </c>
      <c r="B41" s="175" t="s">
        <v>1011</v>
      </c>
      <c r="C41" s="63" t="s">
        <v>216</v>
      </c>
      <c r="D41" s="63" t="s">
        <v>205</v>
      </c>
      <c r="E41" s="90"/>
      <c r="F41" s="90">
        <f ca="1">OFFSET(F41,0,-1) * OFFSET(F41,11 - ROW(F41),0)</f>
        <v>0</v>
      </c>
      <c r="G41" s="90"/>
      <c r="H41" s="90">
        <f ca="1">OFFSET(H41,0,-1) * OFFSET(H41,11 - ROW(H41),0)</f>
        <v>0</v>
      </c>
      <c r="I41" s="90"/>
      <c r="J41" s="90">
        <f ca="1">OFFSET(J41,0,-1) * OFFSET(J41,11 - ROW(J41),0)</f>
        <v>0</v>
      </c>
      <c r="K41" s="90"/>
      <c r="L41" s="90">
        <f ca="1">OFFSET(L41,0,-1) * OFFSET(L41,11 - ROW(L41),0)</f>
        <v>0</v>
      </c>
      <c r="M41" s="90"/>
      <c r="N41" s="90">
        <f ca="1">OFFSET(N41,0,-1) * OFFSET(N41,11 - ROW(N41),0)</f>
        <v>0</v>
      </c>
      <c r="O41" s="90"/>
      <c r="P41" s="90">
        <f ca="1">OFFSET(P41,0,-1) * OFFSET(P41,11 - ROW(P41),0)</f>
        <v>0</v>
      </c>
      <c r="Q41" s="90"/>
      <c r="R41" s="90">
        <f t="shared" ca="1" si="12"/>
        <v>0</v>
      </c>
      <c r="S41" s="90" t="e">
        <f>SUM(E41,G41,#REF!,#REF!,I41,K41,M41,O41)</f>
        <v>#REF!</v>
      </c>
      <c r="T41" s="90" t="e">
        <f t="shared" ref="T41" ca="1" si="21">OFFSET(T41,0,-1) * OFFSET(T41,11 - ROW(T41),0)</f>
        <v>#REF!</v>
      </c>
      <c r="U41" s="90"/>
      <c r="V41" s="90" t="e">
        <f>SUM(E41,G41,#REF!,#REF!,I41,K41,M41,O41)</f>
        <v>#REF!</v>
      </c>
      <c r="W41" s="90" t="e">
        <f t="shared" ca="1" si="10"/>
        <v>#REF!</v>
      </c>
      <c r="X41" s="90" t="e">
        <f t="shared" ca="1" si="4"/>
        <v>#REF!</v>
      </c>
      <c r="Y41" s="90"/>
      <c r="Z41" s="90" t="e">
        <f ca="1">SUM(R41,T41,W41,Y41)</f>
        <v>#REF!</v>
      </c>
      <c r="AA41" s="92"/>
    </row>
    <row r="44" spans="1:27">
      <c r="G44" s="138"/>
      <c r="H44" s="138"/>
      <c r="I44" s="138"/>
      <c r="J44" s="138"/>
      <c r="K44" s="138"/>
      <c r="L44" s="138"/>
      <c r="M44" s="138"/>
      <c r="N44" s="138"/>
      <c r="O44" s="138"/>
      <c r="P44" s="138"/>
    </row>
  </sheetData>
  <mergeCells count="25">
    <mergeCell ref="Z3:Z6"/>
    <mergeCell ref="Y3:Y6"/>
    <mergeCell ref="X3:X6"/>
    <mergeCell ref="M3:P5"/>
    <mergeCell ref="Q3:Q6"/>
    <mergeCell ref="O6:P6"/>
    <mergeCell ref="M6:N6"/>
    <mergeCell ref="V3:W6"/>
    <mergeCell ref="S5:T6"/>
    <mergeCell ref="S3:U4"/>
    <mergeCell ref="U5:U6"/>
    <mergeCell ref="R3:R6"/>
    <mergeCell ref="B12:D12"/>
    <mergeCell ref="B3:D7"/>
    <mergeCell ref="B8:D8"/>
    <mergeCell ref="B9:D9"/>
    <mergeCell ref="B10:D10"/>
    <mergeCell ref="B11:D11"/>
    <mergeCell ref="E1:P1"/>
    <mergeCell ref="E3:H5"/>
    <mergeCell ref="I3:L5"/>
    <mergeCell ref="E6:F6"/>
    <mergeCell ref="G6:H6"/>
    <mergeCell ref="I6:J6"/>
    <mergeCell ref="K6:L6"/>
  </mergeCells>
  <conditionalFormatting sqref="E3 I3:Q5 B2 S3 S5 V3:Z6 S8:T12 E6:Q11 S7:Z7 U10:U12 V8:Z12 E12:T12">
    <cfRule type="expression" dxfId="58" priority="5">
      <formula>LockedByCondition()</formula>
    </cfRule>
    <cfRule type="expression" dxfId="57" priority="8">
      <formula>HasError()</formula>
    </cfRule>
  </conditionalFormatting>
  <conditionalFormatting sqref="R3:R11">
    <cfRule type="expression" dxfId="56" priority="21">
      <formula>HasError()</formula>
    </cfRule>
    <cfRule type="expression" dxfId="55" priority="22">
      <formula>LockedByCondition()</formula>
    </cfRule>
  </conditionalFormatting>
  <conditionalFormatting sqref="B8:B12 B3:B6">
    <cfRule type="expression" dxfId="54" priority="29">
      <formula>Locked()</formula>
    </cfRule>
    <cfRule type="expression" dxfId="53" priority="31">
      <formula>LockedByCondition()</formula>
    </cfRule>
    <cfRule type="expression" dxfId="52" priority="32">
      <formula>HasError()</formula>
    </cfRule>
  </conditionalFormatting>
  <conditionalFormatting sqref="U8:U9">
    <cfRule type="expression" dxfId="51" priority="1">
      <formula>HasError()</formula>
    </cfRule>
    <cfRule type="expression" dxfId="50" priority="2">
      <formula>LockedByCondition()</formula>
    </cfRule>
  </conditionalFormatting>
  <dataValidations count="1">
    <dataValidation allowBlank="1" showInputMessage="1" showErrorMessage="1" sqref="E1 B8:B12 G8 E8 N10:R11 L10:L11 J10:J11 H10:H11 E12 F10:F12 M7:R8 I8:L8 T8:U8 G12:R12"/>
  </dataValidations>
  <pageMargins left="0.70866141732283472" right="0.70866141732283472" top="0.74803149606299213" bottom="0.35433070866141736" header="0.31496062992125984" footer="0.31496062992125984"/>
  <pageSetup paperSize="9" scale="43" orientation="landscape" horizontalDpi="4294967295" verticalDpi="4294967295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SF52"/>
  <sheetViews>
    <sheetView view="pageBreakPreview" topLeftCell="B3" zoomScale="80" zoomScaleNormal="91" zoomScaleSheetLayoutView="80" workbookViewId="0">
      <selection activeCell="SC3" sqref="SC3:SC7"/>
    </sheetView>
  </sheetViews>
  <sheetFormatPr defaultColWidth="13.85546875" defaultRowHeight="15"/>
  <cols>
    <col min="1" max="1" width="0" style="39" hidden="1" customWidth="1"/>
    <col min="2" max="2" width="40.28515625" style="39" customWidth="1"/>
    <col min="3" max="14" width="0" style="39" hidden="1" customWidth="1"/>
    <col min="15" max="33" width="14" style="39" bestFit="1" customWidth="1"/>
    <col min="34" max="42" width="13.85546875" style="39"/>
    <col min="43" max="58" width="0" style="39" hidden="1" customWidth="1"/>
    <col min="59" max="114" width="13.85546875" style="39"/>
    <col min="115" max="115" width="16.7109375" style="39" customWidth="1"/>
    <col min="116" max="120" width="13.85546875" style="39"/>
    <col min="121" max="121" width="19.140625" style="39" customWidth="1"/>
    <col min="122" max="124" width="13.85546875" style="39"/>
    <col min="125" max="125" width="16.140625" style="39" customWidth="1"/>
    <col min="126" max="151" width="13.85546875" style="39"/>
    <col min="152" max="152" width="18.140625" style="39" customWidth="1"/>
    <col min="153" max="160" width="0" style="39" hidden="1" customWidth="1"/>
    <col min="161" max="194" width="13.85546875" style="39"/>
    <col min="195" max="195" width="19.140625" style="39" hidden="1" customWidth="1"/>
    <col min="196" max="204" width="0" style="39" hidden="1" customWidth="1"/>
    <col min="205" max="205" width="16.85546875" style="39" customWidth="1"/>
    <col min="206" max="306" width="13.85546875" style="39"/>
    <col min="307" max="307" width="15.42578125" style="39" customWidth="1"/>
    <col min="308" max="325" width="13.85546875" style="39"/>
    <col min="326" max="326" width="12.42578125" style="39" customWidth="1"/>
    <col min="327" max="340" width="13.85546875" style="39"/>
    <col min="341" max="341" width="17.28515625" style="39" customWidth="1"/>
    <col min="342" max="484" width="13.85546875" style="39"/>
    <col min="485" max="485" width="0" style="39" hidden="1" customWidth="1"/>
    <col min="486" max="486" width="16.140625" style="39" customWidth="1"/>
    <col min="487" max="496" width="13.85546875" style="39"/>
    <col min="497" max="497" width="18.42578125" style="39" customWidth="1"/>
    <col min="498" max="498" width="0" style="39" hidden="1" customWidth="1"/>
    <col min="499" max="500" width="16.7109375" style="39" hidden="1" customWidth="1"/>
    <col min="501" max="501" width="0" style="39" hidden="1" customWidth="1"/>
    <col min="502" max="16384" width="13.85546875" style="39"/>
  </cols>
  <sheetData>
    <row r="1" spans="1:499" ht="45" customHeight="1">
      <c r="C1" s="154"/>
      <c r="D1" s="154"/>
      <c r="E1" s="366" t="s">
        <v>1015</v>
      </c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  <c r="S1" s="366"/>
      <c r="T1" s="366"/>
      <c r="U1" s="366"/>
      <c r="V1" s="366"/>
      <c r="W1" s="366"/>
      <c r="X1" s="366"/>
      <c r="Y1" s="366"/>
      <c r="Z1" s="366"/>
      <c r="AA1" s="366"/>
      <c r="AB1" s="154"/>
      <c r="AC1" s="154"/>
      <c r="AD1" s="154"/>
      <c r="RO1" s="139">
        <f ca="1">RF13+RO13</f>
        <v>91859762</v>
      </c>
    </row>
    <row r="2" spans="1:499">
      <c r="B2" s="155" t="s">
        <v>356</v>
      </c>
    </row>
    <row r="3" spans="1:499" ht="15.75">
      <c r="A3" s="188" t="s">
        <v>1</v>
      </c>
      <c r="B3" s="188"/>
      <c r="C3" s="188"/>
      <c r="D3" s="103"/>
      <c r="E3" s="374" t="s">
        <v>357</v>
      </c>
      <c r="F3" s="374"/>
      <c r="G3" s="374"/>
      <c r="H3" s="374"/>
      <c r="I3" s="374"/>
      <c r="J3" s="374"/>
      <c r="K3" s="374"/>
      <c r="L3" s="374"/>
      <c r="M3" s="374"/>
      <c r="N3" s="374"/>
      <c r="O3" s="374"/>
      <c r="P3" s="374"/>
      <c r="Q3" s="374"/>
      <c r="R3" s="374"/>
      <c r="S3" s="374"/>
      <c r="T3" s="374"/>
      <c r="U3" s="374"/>
      <c r="V3" s="374"/>
      <c r="W3" s="374"/>
      <c r="X3" s="374"/>
      <c r="Y3" s="374"/>
      <c r="Z3" s="374"/>
      <c r="AA3" s="374"/>
      <c r="AB3" s="374"/>
      <c r="AC3" s="374"/>
      <c r="AD3" s="374"/>
      <c r="AE3" s="374"/>
      <c r="AF3" s="374"/>
      <c r="AG3" s="374"/>
      <c r="AH3" s="374"/>
      <c r="AI3" s="374"/>
      <c r="AJ3" s="374"/>
      <c r="AK3" s="374"/>
      <c r="AL3" s="374"/>
      <c r="AM3" s="374"/>
      <c r="AN3" s="374"/>
      <c r="AO3" s="374"/>
      <c r="AP3" s="374"/>
      <c r="AQ3" s="374"/>
      <c r="AR3" s="374"/>
      <c r="AS3" s="374"/>
      <c r="AT3" s="374"/>
      <c r="AU3" s="374"/>
      <c r="AV3" s="374"/>
      <c r="AW3" s="374"/>
      <c r="AX3" s="374"/>
      <c r="AY3" s="374"/>
      <c r="AZ3" s="374"/>
      <c r="BA3" s="374"/>
      <c r="BB3" s="374"/>
      <c r="BC3" s="374"/>
      <c r="BD3" s="374"/>
      <c r="BE3" s="374"/>
      <c r="BF3" s="374"/>
      <c r="BG3" s="374"/>
      <c r="BH3" s="374"/>
      <c r="BI3" s="374"/>
      <c r="BJ3" s="374"/>
      <c r="BK3" s="374"/>
      <c r="BL3" s="374"/>
      <c r="BM3" s="374"/>
      <c r="BN3" s="374"/>
      <c r="BO3" s="374"/>
      <c r="BP3" s="374"/>
      <c r="BQ3" s="374"/>
      <c r="BR3" s="374"/>
      <c r="BS3" s="374"/>
      <c r="BT3" s="374"/>
      <c r="BU3" s="374"/>
      <c r="BV3" s="374"/>
      <c r="BW3" s="374"/>
      <c r="BX3" s="374"/>
      <c r="BY3" s="374"/>
      <c r="BZ3" s="374"/>
      <c r="CA3" s="374"/>
      <c r="CB3" s="374"/>
      <c r="CC3" s="374"/>
      <c r="CD3" s="374"/>
      <c r="CE3" s="374"/>
      <c r="CF3" s="374"/>
      <c r="CG3" s="374"/>
      <c r="CH3" s="374"/>
      <c r="CI3" s="374"/>
      <c r="CJ3" s="374"/>
      <c r="CK3" s="374"/>
      <c r="CL3" s="374"/>
      <c r="CM3" s="374"/>
      <c r="CN3" s="374"/>
      <c r="CO3" s="374"/>
      <c r="CP3" s="374"/>
      <c r="CQ3" s="374"/>
      <c r="CR3" s="374"/>
      <c r="CS3" s="374"/>
      <c r="CT3" s="374"/>
      <c r="CU3" s="374"/>
      <c r="CV3" s="374"/>
      <c r="CW3" s="374"/>
      <c r="CX3" s="374"/>
      <c r="CY3" s="374"/>
      <c r="CZ3" s="374"/>
      <c r="DA3" s="374"/>
      <c r="DB3" s="374"/>
      <c r="DC3" s="374"/>
      <c r="DD3" s="374"/>
      <c r="DE3" s="374"/>
      <c r="DF3" s="374"/>
      <c r="DG3" s="374"/>
      <c r="DH3" s="374"/>
      <c r="DI3" s="374"/>
      <c r="DJ3" s="374"/>
      <c r="DK3" s="374"/>
      <c r="DL3" s="375"/>
      <c r="DM3" s="375"/>
      <c r="DN3" s="375"/>
      <c r="DO3" s="375"/>
      <c r="DP3" s="374"/>
      <c r="DQ3" s="374"/>
      <c r="DR3" s="374"/>
      <c r="DS3" s="374"/>
      <c r="DT3" s="374"/>
      <c r="DU3" s="374"/>
      <c r="DV3" s="374"/>
      <c r="DW3" s="374"/>
      <c r="DX3" s="375"/>
      <c r="DY3" s="375"/>
      <c r="DZ3" s="375"/>
      <c r="EA3" s="375"/>
      <c r="EB3" s="374"/>
      <c r="EC3" s="374"/>
      <c r="ED3" s="374"/>
      <c r="EE3" s="374"/>
      <c r="EF3" s="374"/>
      <c r="EG3" s="374"/>
      <c r="EH3" s="374"/>
      <c r="EI3" s="374"/>
      <c r="EJ3" s="374"/>
      <c r="EK3" s="374"/>
      <c r="EL3" s="374"/>
      <c r="EM3" s="374"/>
      <c r="EN3" s="374"/>
      <c r="EO3" s="374"/>
      <c r="EP3" s="374"/>
      <c r="EQ3" s="374"/>
      <c r="ER3" s="374"/>
      <c r="ES3" s="374"/>
      <c r="ET3" s="374"/>
      <c r="EU3" s="374"/>
      <c r="EV3" s="374"/>
      <c r="EW3" s="374"/>
      <c r="EX3" s="374"/>
      <c r="EY3" s="374"/>
      <c r="EZ3" s="374"/>
      <c r="FA3" s="374"/>
      <c r="FB3" s="374"/>
      <c r="FC3" s="374"/>
      <c r="FD3" s="374"/>
      <c r="FE3" s="375"/>
      <c r="FF3" s="375"/>
      <c r="FG3" s="374"/>
      <c r="FH3" s="374"/>
      <c r="FI3" s="374"/>
      <c r="FJ3" s="374"/>
      <c r="FK3" s="375"/>
      <c r="FL3" s="375"/>
      <c r="FM3" s="374"/>
      <c r="FN3" s="374"/>
      <c r="FO3" s="374"/>
      <c r="FP3" s="374"/>
      <c r="FQ3" s="375"/>
      <c r="FR3" s="375"/>
      <c r="FS3" s="374"/>
      <c r="FT3" s="374"/>
      <c r="FU3" s="374"/>
      <c r="FV3" s="374"/>
      <c r="FW3" s="375"/>
      <c r="FX3" s="375"/>
      <c r="FY3" s="374"/>
      <c r="FZ3" s="374"/>
      <c r="GA3" s="374"/>
      <c r="GB3" s="374"/>
      <c r="GC3" s="375"/>
      <c r="GD3" s="375"/>
      <c r="GE3" s="375"/>
      <c r="GF3" s="375"/>
      <c r="GG3" s="374"/>
      <c r="GH3" s="375"/>
      <c r="GI3" s="375"/>
      <c r="GJ3" s="375"/>
      <c r="GK3" s="375"/>
      <c r="GL3" s="375"/>
      <c r="GM3" s="374"/>
      <c r="GN3" s="374"/>
      <c r="GO3" s="374"/>
      <c r="GP3" s="374"/>
      <c r="GQ3" s="374"/>
      <c r="GR3" s="374"/>
      <c r="GS3" s="374"/>
      <c r="GT3" s="374"/>
      <c r="GU3" s="374"/>
      <c r="GV3" s="374"/>
      <c r="GW3" s="369" t="s">
        <v>358</v>
      </c>
      <c r="GX3" s="392" t="s">
        <v>359</v>
      </c>
      <c r="GY3" s="393"/>
      <c r="GZ3" s="393"/>
      <c r="HA3" s="393"/>
      <c r="HB3" s="393"/>
      <c r="HC3" s="393"/>
      <c r="HD3" s="393"/>
      <c r="HE3" s="393"/>
      <c r="HF3" s="393"/>
      <c r="HG3" s="393"/>
      <c r="HH3" s="394"/>
      <c r="HI3" s="393"/>
      <c r="HJ3" s="393"/>
      <c r="HK3" s="393"/>
      <c r="HL3" s="393"/>
      <c r="HM3" s="393"/>
      <c r="HN3" s="393"/>
      <c r="HO3" s="393"/>
      <c r="HP3" s="393"/>
      <c r="HQ3" s="393"/>
      <c r="HR3" s="393"/>
      <c r="HS3" s="393"/>
      <c r="HT3" s="393"/>
      <c r="HU3" s="393"/>
      <c r="HV3" s="393"/>
      <c r="HW3" s="393"/>
      <c r="HX3" s="393"/>
      <c r="HY3" s="393"/>
      <c r="HZ3" s="393"/>
      <c r="IA3" s="393"/>
      <c r="IB3" s="393"/>
      <c r="IC3" s="393"/>
      <c r="ID3" s="393"/>
      <c r="IE3" s="393"/>
      <c r="IF3" s="393"/>
      <c r="IG3" s="393"/>
      <c r="IH3" s="393"/>
      <c r="II3" s="393"/>
      <c r="IJ3" s="393"/>
      <c r="IK3" s="393"/>
      <c r="IL3" s="393"/>
      <c r="IM3" s="393"/>
      <c r="IN3" s="393"/>
      <c r="IO3" s="393"/>
      <c r="IP3" s="393"/>
      <c r="IQ3" s="393"/>
      <c r="IR3" s="393"/>
      <c r="IS3" s="393"/>
      <c r="IT3" s="393"/>
      <c r="IU3" s="393"/>
      <c r="IV3" s="393"/>
      <c r="IW3" s="393"/>
      <c r="IX3" s="393"/>
      <c r="IY3" s="393"/>
      <c r="IZ3" s="393"/>
      <c r="JA3" s="393"/>
      <c r="JB3" s="393"/>
      <c r="JC3" s="393"/>
      <c r="JD3" s="393"/>
      <c r="JE3" s="393"/>
      <c r="JF3" s="393"/>
      <c r="JG3" s="395"/>
      <c r="JH3" s="408" t="s">
        <v>360</v>
      </c>
      <c r="JI3" s="392" t="s">
        <v>361</v>
      </c>
      <c r="JJ3" s="393"/>
      <c r="JK3" s="393"/>
      <c r="JL3" s="393"/>
      <c r="JM3" s="393"/>
      <c r="JN3" s="393"/>
      <c r="JO3" s="393"/>
      <c r="JP3" s="393"/>
      <c r="JQ3" s="393"/>
      <c r="JR3" s="393"/>
      <c r="JS3" s="393"/>
      <c r="JT3" s="393"/>
      <c r="JU3" s="393"/>
      <c r="JV3" s="393"/>
      <c r="JW3" s="393"/>
      <c r="JX3" s="393"/>
      <c r="JY3" s="393"/>
      <c r="JZ3" s="393"/>
      <c r="KA3" s="393"/>
      <c r="KB3" s="393"/>
      <c r="KC3" s="393"/>
      <c r="KD3" s="393"/>
      <c r="KE3" s="393"/>
      <c r="KF3" s="393"/>
      <c r="KG3" s="393"/>
      <c r="KH3" s="393"/>
      <c r="KI3" s="393"/>
      <c r="KJ3" s="393"/>
      <c r="KK3" s="393"/>
      <c r="KL3" s="393"/>
      <c r="KM3" s="393"/>
      <c r="KN3" s="393"/>
      <c r="KO3" s="393"/>
      <c r="KP3" s="393"/>
      <c r="KQ3" s="393"/>
      <c r="KR3" s="393"/>
      <c r="KS3" s="393"/>
      <c r="KT3" s="393"/>
      <c r="KU3" s="393"/>
      <c r="KV3" s="393"/>
      <c r="KW3" s="393"/>
      <c r="KX3" s="393"/>
      <c r="KY3" s="393"/>
      <c r="KZ3" s="393"/>
      <c r="LA3" s="393"/>
      <c r="LB3" s="393"/>
      <c r="LC3" s="393"/>
      <c r="LD3" s="393"/>
      <c r="LE3" s="393"/>
      <c r="LF3" s="393"/>
      <c r="LG3" s="393"/>
      <c r="LH3" s="393"/>
      <c r="LI3" s="393"/>
      <c r="LJ3" s="393"/>
      <c r="LK3" s="393"/>
      <c r="LL3" s="393"/>
      <c r="LM3" s="393"/>
      <c r="LN3" s="393"/>
      <c r="LO3" s="393"/>
      <c r="LP3" s="393"/>
      <c r="LQ3" s="393"/>
      <c r="LR3" s="393"/>
      <c r="LS3" s="393"/>
      <c r="LT3" s="393"/>
      <c r="LU3" s="393"/>
      <c r="LV3" s="393"/>
      <c r="LW3" s="393"/>
      <c r="LX3" s="393"/>
      <c r="LY3" s="393"/>
      <c r="LZ3" s="393"/>
      <c r="MA3" s="393"/>
      <c r="MB3" s="409"/>
      <c r="MC3" s="368" t="s">
        <v>362</v>
      </c>
      <c r="MD3" s="411" t="s">
        <v>363</v>
      </c>
      <c r="ME3" s="411"/>
      <c r="MF3" s="411"/>
      <c r="MG3" s="411"/>
      <c r="MH3" s="411"/>
      <c r="MI3" s="411"/>
      <c r="MJ3" s="411"/>
      <c r="MK3" s="411"/>
      <c r="ML3" s="411"/>
      <c r="MM3" s="411"/>
      <c r="MN3" s="411"/>
      <c r="MO3" s="411"/>
      <c r="MP3" s="411"/>
      <c r="MQ3" s="411"/>
      <c r="MR3" s="411"/>
      <c r="MS3" s="411"/>
      <c r="MT3" s="411"/>
      <c r="MU3" s="411"/>
      <c r="MV3" s="411"/>
      <c r="MW3" s="411"/>
      <c r="MX3" s="411"/>
      <c r="MY3" s="411"/>
      <c r="MZ3" s="411"/>
      <c r="NA3" s="411"/>
      <c r="NB3" s="411"/>
      <c r="NC3" s="411"/>
      <c r="ND3" s="411"/>
      <c r="NE3" s="411"/>
      <c r="NF3" s="411"/>
      <c r="NG3" s="411"/>
      <c r="NH3" s="411"/>
      <c r="NI3" s="411"/>
      <c r="NJ3" s="411"/>
      <c r="NK3" s="411"/>
      <c r="NL3" s="411"/>
      <c r="NM3" s="411"/>
      <c r="NN3" s="411"/>
      <c r="NO3" s="411"/>
      <c r="NP3" s="411"/>
      <c r="NQ3" s="411"/>
      <c r="NR3" s="411"/>
      <c r="NS3" s="411"/>
      <c r="NT3" s="411"/>
      <c r="NU3" s="411"/>
      <c r="NV3" s="411"/>
      <c r="NW3" s="411"/>
      <c r="NX3" s="411"/>
      <c r="NY3" s="411"/>
      <c r="NZ3" s="411"/>
      <c r="OA3" s="411"/>
      <c r="OB3" s="411"/>
      <c r="OC3" s="411"/>
      <c r="OD3" s="411"/>
      <c r="OE3" s="411"/>
      <c r="OF3" s="411"/>
      <c r="OG3" s="411"/>
      <c r="OH3" s="411"/>
      <c r="OI3" s="411"/>
      <c r="OJ3" s="412"/>
      <c r="OK3" s="412"/>
      <c r="OL3" s="412"/>
      <c r="OM3" s="412"/>
      <c r="ON3" s="412"/>
      <c r="OO3" s="411"/>
      <c r="OP3" s="411"/>
      <c r="OQ3" s="411"/>
      <c r="OR3" s="411"/>
      <c r="OS3" s="411"/>
      <c r="OT3" s="369" t="s">
        <v>364</v>
      </c>
      <c r="OU3" s="413" t="s">
        <v>365</v>
      </c>
      <c r="OV3" s="413"/>
      <c r="OW3" s="413"/>
      <c r="OX3" s="413"/>
      <c r="OY3" s="413"/>
      <c r="OZ3" s="413"/>
      <c r="PA3" s="413"/>
      <c r="PB3" s="413"/>
      <c r="PC3" s="413"/>
      <c r="PD3" s="413"/>
      <c r="PE3" s="413"/>
      <c r="PF3" s="413"/>
      <c r="PG3" s="413"/>
      <c r="PH3" s="413"/>
      <c r="PI3" s="413"/>
      <c r="PJ3" s="413"/>
      <c r="PK3" s="413"/>
      <c r="PL3" s="413"/>
      <c r="PM3" s="413"/>
      <c r="PN3" s="413"/>
      <c r="PO3" s="413"/>
      <c r="PP3" s="413"/>
      <c r="PQ3" s="413"/>
      <c r="PR3" s="413"/>
      <c r="PS3" s="413"/>
      <c r="PT3" s="413"/>
      <c r="PU3" s="413"/>
      <c r="PV3" s="413"/>
      <c r="PW3" s="413"/>
      <c r="PX3" s="413"/>
      <c r="PY3" s="413"/>
      <c r="PZ3" s="413"/>
      <c r="QA3" s="413"/>
      <c r="QB3" s="413"/>
      <c r="QC3" s="413"/>
      <c r="QD3" s="413"/>
      <c r="QE3" s="413"/>
      <c r="QF3" s="413"/>
      <c r="QG3" s="413"/>
      <c r="QH3" s="413"/>
      <c r="QI3" s="413"/>
      <c r="QJ3" s="413"/>
      <c r="QK3" s="413"/>
      <c r="QL3" s="413"/>
      <c r="QM3" s="413"/>
      <c r="QN3" s="413"/>
      <c r="QO3" s="413"/>
      <c r="QP3" s="413"/>
      <c r="QQ3" s="413"/>
      <c r="QR3" s="413"/>
      <c r="QS3" s="413"/>
      <c r="QT3" s="413"/>
      <c r="QU3" s="413"/>
      <c r="QV3" s="413"/>
      <c r="QW3" s="413"/>
      <c r="QX3" s="413"/>
      <c r="QY3" s="413"/>
      <c r="QZ3" s="413"/>
      <c r="RA3" s="413"/>
      <c r="RB3" s="413"/>
      <c r="RC3" s="413"/>
      <c r="RD3" s="413"/>
      <c r="RE3" s="413"/>
      <c r="RF3" s="413"/>
      <c r="RG3" s="413"/>
      <c r="RH3" s="413"/>
      <c r="RI3" s="413"/>
      <c r="RJ3" s="413"/>
      <c r="RK3" s="413"/>
      <c r="RL3" s="413"/>
      <c r="RM3" s="413"/>
      <c r="RN3" s="413"/>
      <c r="RO3" s="413"/>
      <c r="RP3" s="413"/>
      <c r="RQ3" s="424" t="s">
        <v>227</v>
      </c>
      <c r="RR3" s="425" t="s">
        <v>366</v>
      </c>
      <c r="RS3" s="420"/>
      <c r="RT3" s="420"/>
      <c r="RU3" s="420"/>
      <c r="RV3" s="420"/>
      <c r="RW3" s="420"/>
      <c r="RX3" s="420"/>
      <c r="RY3" s="420"/>
      <c r="RZ3" s="420"/>
      <c r="SA3" s="420"/>
      <c r="SB3" s="420"/>
      <c r="SC3" s="414" t="str">
        <f>CONCATENATE("Всего расходы на ","2024"," год, рублей - 4 часть субвенции")</f>
        <v>Всего расходы на 2024 год, рублей - 4 часть субвенции</v>
      </c>
      <c r="SD3" s="415" t="s">
        <v>232</v>
      </c>
      <c r="SE3" s="414" t="str">
        <f>CONCATENATE("Всего расходы на ","2020"," год, рублей - 4 часть субвенции")</f>
        <v>Всего расходы на 2020 год, рублей - 4 часть субвенции</v>
      </c>
    </row>
    <row r="4" spans="1:499" ht="29.25" customHeight="1">
      <c r="A4" s="188"/>
      <c r="B4" s="188"/>
      <c r="C4" s="188"/>
      <c r="D4" s="103"/>
      <c r="E4" s="365" t="s">
        <v>367</v>
      </c>
      <c r="F4" s="365"/>
      <c r="G4" s="365"/>
      <c r="H4" s="365"/>
      <c r="I4" s="365"/>
      <c r="J4" s="365"/>
      <c r="K4" s="365"/>
      <c r="L4" s="365"/>
      <c r="M4" s="365"/>
      <c r="N4" s="365"/>
      <c r="O4" s="365"/>
      <c r="P4" s="365"/>
      <c r="Q4" s="365"/>
      <c r="R4" s="365"/>
      <c r="S4" s="372" t="s">
        <v>44</v>
      </c>
      <c r="T4" s="371" t="s">
        <v>368</v>
      </c>
      <c r="U4" s="371"/>
      <c r="V4" s="371"/>
      <c r="W4" s="371"/>
      <c r="X4" s="371"/>
      <c r="Y4" s="371"/>
      <c r="Z4" s="371"/>
      <c r="AA4" s="371"/>
      <c r="AB4" s="371"/>
      <c r="AC4" s="371"/>
      <c r="AD4" s="371"/>
      <c r="AE4" s="371"/>
      <c r="AF4" s="371"/>
      <c r="AG4" s="371"/>
      <c r="AH4" s="371"/>
      <c r="AI4" s="371"/>
      <c r="AJ4" s="371"/>
      <c r="AK4" s="371"/>
      <c r="AL4" s="371"/>
      <c r="AM4" s="371"/>
      <c r="AN4" s="371"/>
      <c r="AO4" s="371"/>
      <c r="AP4" s="372" t="s">
        <v>44</v>
      </c>
      <c r="AQ4" s="371" t="s">
        <v>369</v>
      </c>
      <c r="AR4" s="371"/>
      <c r="AS4" s="371"/>
      <c r="AT4" s="371"/>
      <c r="AU4" s="371"/>
      <c r="AV4" s="371"/>
      <c r="AW4" s="371"/>
      <c r="AX4" s="371"/>
      <c r="AY4" s="371"/>
      <c r="AZ4" s="371"/>
      <c r="BA4" s="371"/>
      <c r="BB4" s="371"/>
      <c r="BC4" s="371"/>
      <c r="BD4" s="371"/>
      <c r="BE4" s="371"/>
      <c r="BF4" s="371"/>
      <c r="BG4" s="371"/>
      <c r="BH4" s="371"/>
      <c r="BI4" s="371"/>
      <c r="BJ4" s="371"/>
      <c r="BK4" s="372" t="s">
        <v>44</v>
      </c>
      <c r="BL4" s="371" t="s">
        <v>370</v>
      </c>
      <c r="BM4" s="371"/>
      <c r="BN4" s="371"/>
      <c r="BO4" s="371"/>
      <c r="BP4" s="371"/>
      <c r="BQ4" s="371"/>
      <c r="BR4" s="371"/>
      <c r="BS4" s="371"/>
      <c r="BT4" s="371"/>
      <c r="BU4" s="371"/>
      <c r="BV4" s="371"/>
      <c r="BW4" s="371"/>
      <c r="BX4" s="371"/>
      <c r="BY4" s="371"/>
      <c r="BZ4" s="371"/>
      <c r="CA4" s="371"/>
      <c r="CB4" s="371"/>
      <c r="CC4" s="371"/>
      <c r="CD4" s="371"/>
      <c r="CE4" s="371"/>
      <c r="CF4" s="372" t="s">
        <v>44</v>
      </c>
      <c r="CG4" s="371" t="s">
        <v>371</v>
      </c>
      <c r="CH4" s="371"/>
      <c r="CI4" s="371"/>
      <c r="CJ4" s="371"/>
      <c r="CK4" s="371"/>
      <c r="CL4" s="371"/>
      <c r="CM4" s="371"/>
      <c r="CN4" s="371"/>
      <c r="CO4" s="371"/>
      <c r="CP4" s="371"/>
      <c r="CQ4" s="371"/>
      <c r="CR4" s="371"/>
      <c r="CS4" s="371"/>
      <c r="CT4" s="371"/>
      <c r="CU4" s="371"/>
      <c r="CV4" s="371"/>
      <c r="CW4" s="371"/>
      <c r="CX4" s="371"/>
      <c r="CY4" s="371"/>
      <c r="CZ4" s="371"/>
      <c r="DA4" s="371"/>
      <c r="DB4" s="371"/>
      <c r="DC4" s="371"/>
      <c r="DD4" s="371"/>
      <c r="DE4" s="371"/>
      <c r="DF4" s="371"/>
      <c r="DG4" s="371"/>
      <c r="DH4" s="371"/>
      <c r="DI4" s="371"/>
      <c r="DJ4" s="371"/>
      <c r="DK4" s="371" t="s">
        <v>16</v>
      </c>
      <c r="DL4" s="381" t="s">
        <v>372</v>
      </c>
      <c r="DM4" s="382"/>
      <c r="DN4" s="382"/>
      <c r="DO4" s="382"/>
      <c r="DP4" s="382"/>
      <c r="DQ4" s="382"/>
      <c r="DR4" s="382"/>
      <c r="DS4" s="382"/>
      <c r="DT4" s="382"/>
      <c r="DU4" s="382"/>
      <c r="DV4" s="382"/>
      <c r="DW4" s="382"/>
      <c r="DX4" s="382"/>
      <c r="DY4" s="382"/>
      <c r="DZ4" s="382"/>
      <c r="EA4" s="382"/>
      <c r="EB4" s="382"/>
      <c r="EC4" s="382"/>
      <c r="ED4" s="382"/>
      <c r="EE4" s="382"/>
      <c r="EF4" s="382"/>
      <c r="EG4" s="382"/>
      <c r="EH4" s="382"/>
      <c r="EI4" s="382"/>
      <c r="EJ4" s="382"/>
      <c r="EK4" s="382"/>
      <c r="EL4" s="382"/>
      <c r="EM4" s="382"/>
      <c r="EN4" s="382"/>
      <c r="EO4" s="382"/>
      <c r="EP4" s="382"/>
      <c r="EQ4" s="382"/>
      <c r="ER4" s="382"/>
      <c r="ES4" s="382"/>
      <c r="ET4" s="382"/>
      <c r="EU4" s="383"/>
      <c r="EV4" s="371" t="s">
        <v>16</v>
      </c>
      <c r="EW4" s="426" t="s">
        <v>373</v>
      </c>
      <c r="EX4" s="427"/>
      <c r="EY4" s="427"/>
      <c r="EZ4" s="427"/>
      <c r="FA4" s="427"/>
      <c r="FB4" s="427"/>
      <c r="FC4" s="427"/>
      <c r="FD4" s="427"/>
      <c r="FE4" s="427"/>
      <c r="FF4" s="427"/>
      <c r="FG4" s="427"/>
      <c r="FH4" s="427"/>
      <c r="FI4" s="427"/>
      <c r="FJ4" s="427"/>
      <c r="FK4" s="427"/>
      <c r="FL4" s="427"/>
      <c r="FM4" s="427"/>
      <c r="FN4" s="427"/>
      <c r="FO4" s="427"/>
      <c r="FP4" s="427"/>
      <c r="FQ4" s="427"/>
      <c r="FR4" s="427"/>
      <c r="FS4" s="427"/>
      <c r="FT4" s="427"/>
      <c r="FU4" s="427"/>
      <c r="FV4" s="427"/>
      <c r="FW4" s="427"/>
      <c r="FX4" s="427"/>
      <c r="FY4" s="427"/>
      <c r="FZ4" s="427"/>
      <c r="GA4" s="427"/>
      <c r="GB4" s="427"/>
      <c r="GC4" s="427"/>
      <c r="GD4" s="427"/>
      <c r="GE4" s="427"/>
      <c r="GF4" s="427"/>
      <c r="GG4" s="427"/>
      <c r="GH4" s="427"/>
      <c r="GI4" s="427"/>
      <c r="GJ4" s="427"/>
      <c r="GK4" s="427"/>
      <c r="GL4" s="428"/>
      <c r="GM4" s="376" t="s">
        <v>16</v>
      </c>
      <c r="GN4" s="376" t="s">
        <v>374</v>
      </c>
      <c r="GO4" s="376"/>
      <c r="GP4" s="376"/>
      <c r="GQ4" s="376"/>
      <c r="GR4" s="376"/>
      <c r="GS4" s="376"/>
      <c r="GT4" s="376"/>
      <c r="GU4" s="376"/>
      <c r="GV4" s="376" t="s">
        <v>16</v>
      </c>
      <c r="GW4" s="369"/>
      <c r="GX4" s="365" t="s">
        <v>375</v>
      </c>
      <c r="GY4" s="365"/>
      <c r="GZ4" s="365"/>
      <c r="HA4" s="365"/>
      <c r="HB4" s="365"/>
      <c r="HC4" s="365"/>
      <c r="HD4" s="365"/>
      <c r="HE4" s="365"/>
      <c r="HF4" s="365"/>
      <c r="HG4" s="396"/>
      <c r="HH4" s="389" t="s">
        <v>16</v>
      </c>
      <c r="HI4" s="390" t="s">
        <v>376</v>
      </c>
      <c r="HJ4" s="391"/>
      <c r="HK4" s="397" t="s">
        <v>16</v>
      </c>
      <c r="HL4" s="365" t="s">
        <v>377</v>
      </c>
      <c r="HM4" s="365"/>
      <c r="HN4" s="365"/>
      <c r="HO4" s="365"/>
      <c r="HP4" s="365"/>
      <c r="HQ4" s="365"/>
      <c r="HR4" s="365"/>
      <c r="HS4" s="365"/>
      <c r="HT4" s="365" t="s">
        <v>16</v>
      </c>
      <c r="HU4" s="396" t="s">
        <v>378</v>
      </c>
      <c r="HV4" s="399"/>
      <c r="HW4" s="399"/>
      <c r="HX4" s="399"/>
      <c r="HY4" s="399"/>
      <c r="HZ4" s="399"/>
      <c r="IA4" s="399"/>
      <c r="IB4" s="399"/>
      <c r="IC4" s="399"/>
      <c r="ID4" s="399"/>
      <c r="IE4" s="399"/>
      <c r="IF4" s="399"/>
      <c r="IG4" s="399"/>
      <c r="IH4" s="399"/>
      <c r="II4" s="399"/>
      <c r="IJ4" s="388"/>
      <c r="IK4" s="365" t="s">
        <v>16</v>
      </c>
      <c r="IL4" s="365" t="s">
        <v>379</v>
      </c>
      <c r="IM4" s="365"/>
      <c r="IN4" s="365"/>
      <c r="IO4" s="365"/>
      <c r="IP4" s="365"/>
      <c r="IQ4" s="365"/>
      <c r="IR4" s="365"/>
      <c r="IS4" s="365"/>
      <c r="IT4" s="365"/>
      <c r="IU4" s="365"/>
      <c r="IV4" s="365"/>
      <c r="IW4" s="365"/>
      <c r="IX4" s="365" t="s">
        <v>16</v>
      </c>
      <c r="IY4" s="365" t="s">
        <v>380</v>
      </c>
      <c r="IZ4" s="365"/>
      <c r="JA4" s="365"/>
      <c r="JB4" s="365"/>
      <c r="JC4" s="365"/>
      <c r="JD4" s="365"/>
      <c r="JE4" s="365"/>
      <c r="JF4" s="365"/>
      <c r="JG4" s="365" t="s">
        <v>16</v>
      </c>
      <c r="JH4" s="369"/>
      <c r="JI4" s="410" t="s">
        <v>381</v>
      </c>
      <c r="JJ4" s="410"/>
      <c r="JK4" s="410"/>
      <c r="JL4" s="410"/>
      <c r="JM4" s="367" t="s">
        <v>16</v>
      </c>
      <c r="JN4" s="367" t="s">
        <v>382</v>
      </c>
      <c r="JO4" s="367"/>
      <c r="JP4" s="367"/>
      <c r="JQ4" s="367"/>
      <c r="JR4" s="367"/>
      <c r="JS4" s="367"/>
      <c r="JT4" s="367"/>
      <c r="JU4" s="367"/>
      <c r="JV4" s="367" t="s">
        <v>16</v>
      </c>
      <c r="JW4" s="410" t="s">
        <v>376</v>
      </c>
      <c r="JX4" s="410"/>
      <c r="JY4" s="367" t="s">
        <v>16</v>
      </c>
      <c r="JZ4" s="367" t="s">
        <v>377</v>
      </c>
      <c r="KA4" s="367"/>
      <c r="KB4" s="367"/>
      <c r="KC4" s="367"/>
      <c r="KD4" s="367"/>
      <c r="KE4" s="367"/>
      <c r="KF4" s="367"/>
      <c r="KG4" s="367"/>
      <c r="KH4" s="367" t="s">
        <v>16</v>
      </c>
      <c r="KI4" s="367" t="s">
        <v>378</v>
      </c>
      <c r="KJ4" s="367"/>
      <c r="KK4" s="367"/>
      <c r="KL4" s="367"/>
      <c r="KM4" s="367"/>
      <c r="KN4" s="367"/>
      <c r="KO4" s="367"/>
      <c r="KP4" s="367"/>
      <c r="KQ4" s="367"/>
      <c r="KR4" s="367"/>
      <c r="KS4" s="367" t="s">
        <v>16</v>
      </c>
      <c r="KT4" s="367" t="s">
        <v>379</v>
      </c>
      <c r="KU4" s="367"/>
      <c r="KV4" s="367"/>
      <c r="KW4" s="367"/>
      <c r="KX4" s="367"/>
      <c r="KY4" s="367"/>
      <c r="KZ4" s="367"/>
      <c r="LA4" s="367"/>
      <c r="LB4" s="367"/>
      <c r="LC4" s="367"/>
      <c r="LD4" s="367" t="s">
        <v>16</v>
      </c>
      <c r="LE4" s="367" t="s">
        <v>383</v>
      </c>
      <c r="LF4" s="367"/>
      <c r="LG4" s="367"/>
      <c r="LH4" s="367"/>
      <c r="LI4" s="367"/>
      <c r="LJ4" s="367"/>
      <c r="LK4" s="367"/>
      <c r="LL4" s="367"/>
      <c r="LM4" s="367" t="s">
        <v>16</v>
      </c>
      <c r="LN4" s="367" t="s">
        <v>985</v>
      </c>
      <c r="LO4" s="367"/>
      <c r="LP4" s="367"/>
      <c r="LQ4" s="367"/>
      <c r="LR4" s="367" t="s">
        <v>16</v>
      </c>
      <c r="LS4" s="367" t="s">
        <v>384</v>
      </c>
      <c r="LT4" s="367"/>
      <c r="LU4" s="367"/>
      <c r="LV4" s="367"/>
      <c r="LW4" s="367" t="s">
        <v>16</v>
      </c>
      <c r="LX4" s="367" t="s">
        <v>384</v>
      </c>
      <c r="LY4" s="367"/>
      <c r="LZ4" s="367"/>
      <c r="MA4" s="367"/>
      <c r="MB4" s="367" t="s">
        <v>16</v>
      </c>
      <c r="MC4" s="369"/>
      <c r="MD4" s="365" t="s">
        <v>367</v>
      </c>
      <c r="ME4" s="365"/>
      <c r="MF4" s="365"/>
      <c r="MG4" s="365"/>
      <c r="MH4" s="365"/>
      <c r="MI4" s="365"/>
      <c r="MJ4" s="365"/>
      <c r="MK4" s="365"/>
      <c r="ML4" s="365" t="s">
        <v>16</v>
      </c>
      <c r="MM4" s="365" t="s">
        <v>368</v>
      </c>
      <c r="MN4" s="365"/>
      <c r="MO4" s="365"/>
      <c r="MP4" s="365"/>
      <c r="MQ4" s="365"/>
      <c r="MR4" s="365"/>
      <c r="MS4" s="365" t="s">
        <v>16</v>
      </c>
      <c r="MT4" s="365" t="s">
        <v>385</v>
      </c>
      <c r="MU4" s="365"/>
      <c r="MV4" s="365"/>
      <c r="MW4" s="365"/>
      <c r="MX4" s="365"/>
      <c r="MY4" s="365"/>
      <c r="MZ4" s="365"/>
      <c r="NA4" s="365"/>
      <c r="NB4" s="365" t="s">
        <v>16</v>
      </c>
      <c r="NC4" s="365" t="s">
        <v>378</v>
      </c>
      <c r="ND4" s="365"/>
      <c r="NE4" s="365"/>
      <c r="NF4" s="365"/>
      <c r="NG4" s="365"/>
      <c r="NH4" s="365"/>
      <c r="NI4" s="365"/>
      <c r="NJ4" s="365"/>
      <c r="NK4" s="365"/>
      <c r="NL4" s="365"/>
      <c r="NM4" s="365"/>
      <c r="NN4" s="365"/>
      <c r="NO4" s="365" t="s">
        <v>16</v>
      </c>
      <c r="NP4" s="365" t="s">
        <v>379</v>
      </c>
      <c r="NQ4" s="365"/>
      <c r="NR4" s="365"/>
      <c r="NS4" s="365"/>
      <c r="NT4" s="365"/>
      <c r="NU4" s="365"/>
      <c r="NV4" s="365"/>
      <c r="NW4" s="365"/>
      <c r="NX4" s="365"/>
      <c r="NY4" s="365"/>
      <c r="NZ4" s="365" t="s">
        <v>16</v>
      </c>
      <c r="OA4" s="398" t="s">
        <v>386</v>
      </c>
      <c r="OB4" s="400"/>
      <c r="OC4" s="400"/>
      <c r="OD4" s="400"/>
      <c r="OE4" s="400"/>
      <c r="OF4" s="400"/>
      <c r="OG4" s="400"/>
      <c r="OH4" s="401"/>
      <c r="OI4" s="365" t="s">
        <v>16</v>
      </c>
      <c r="OJ4" s="365" t="s">
        <v>985</v>
      </c>
      <c r="OK4" s="365"/>
      <c r="OL4" s="365"/>
      <c r="OM4" s="365"/>
      <c r="ON4" s="365" t="s">
        <v>16</v>
      </c>
      <c r="OO4" s="365" t="s">
        <v>384</v>
      </c>
      <c r="OP4" s="365"/>
      <c r="OQ4" s="365"/>
      <c r="OR4" s="365"/>
      <c r="OS4" s="365" t="s">
        <v>16</v>
      </c>
      <c r="OT4" s="369"/>
      <c r="OU4" s="370" t="s">
        <v>367</v>
      </c>
      <c r="OV4" s="370"/>
      <c r="OW4" s="370"/>
      <c r="OX4" s="370"/>
      <c r="OY4" s="370"/>
      <c r="OZ4" s="370"/>
      <c r="PA4" s="370"/>
      <c r="PB4" s="370"/>
      <c r="PC4" s="365" t="s">
        <v>16</v>
      </c>
      <c r="PD4" s="365" t="s">
        <v>368</v>
      </c>
      <c r="PE4" s="365"/>
      <c r="PF4" s="365"/>
      <c r="PG4" s="365"/>
      <c r="PH4" s="365"/>
      <c r="PI4" s="365"/>
      <c r="PJ4" s="365"/>
      <c r="PK4" s="365"/>
      <c r="PL4" s="365"/>
      <c r="PM4" s="365"/>
      <c r="PN4" s="365" t="s">
        <v>16</v>
      </c>
      <c r="PO4" s="365" t="s">
        <v>387</v>
      </c>
      <c r="PP4" s="365"/>
      <c r="PQ4" s="365"/>
      <c r="PR4" s="365"/>
      <c r="PS4" s="365"/>
      <c r="PT4" s="365"/>
      <c r="PU4" s="365"/>
      <c r="PV4" s="365"/>
      <c r="PW4" s="365" t="s">
        <v>16</v>
      </c>
      <c r="PX4" s="365" t="s">
        <v>385</v>
      </c>
      <c r="PY4" s="365"/>
      <c r="PZ4" s="365"/>
      <c r="QA4" s="365"/>
      <c r="QB4" s="365"/>
      <c r="QC4" s="365"/>
      <c r="QD4" s="365"/>
      <c r="QE4" s="365"/>
      <c r="QF4" s="365" t="s">
        <v>16</v>
      </c>
      <c r="QG4" s="365" t="s">
        <v>378</v>
      </c>
      <c r="QH4" s="365"/>
      <c r="QI4" s="365"/>
      <c r="QJ4" s="365"/>
      <c r="QK4" s="365"/>
      <c r="QL4" s="365"/>
      <c r="QM4" s="365"/>
      <c r="QN4" s="365"/>
      <c r="QO4" s="365"/>
      <c r="QP4" s="365"/>
      <c r="QQ4" s="365"/>
      <c r="QR4" s="365"/>
      <c r="QS4" s="365" t="s">
        <v>16</v>
      </c>
      <c r="QT4" s="365" t="s">
        <v>388</v>
      </c>
      <c r="QU4" s="365"/>
      <c r="QV4" s="365"/>
      <c r="QW4" s="365"/>
      <c r="QX4" s="365"/>
      <c r="QY4" s="365"/>
      <c r="QZ4" s="365"/>
      <c r="RA4" s="365"/>
      <c r="RB4" s="365"/>
      <c r="RC4" s="365"/>
      <c r="RD4" s="365"/>
      <c r="RE4" s="365"/>
      <c r="RF4" s="365" t="s">
        <v>16</v>
      </c>
      <c r="RG4" s="365" t="s">
        <v>389</v>
      </c>
      <c r="RH4" s="365"/>
      <c r="RI4" s="365"/>
      <c r="RJ4" s="365"/>
      <c r="RK4" s="365"/>
      <c r="RL4" s="365"/>
      <c r="RM4" s="365"/>
      <c r="RN4" s="365"/>
      <c r="RO4" s="365" t="s">
        <v>16</v>
      </c>
      <c r="RP4" s="369" t="s">
        <v>390</v>
      </c>
      <c r="RQ4" s="424"/>
      <c r="RR4" s="418"/>
      <c r="RS4" s="422" t="s">
        <v>391</v>
      </c>
      <c r="RT4" s="422"/>
      <c r="RU4" s="422"/>
      <c r="RV4" s="422"/>
      <c r="RW4" s="421" t="s">
        <v>16</v>
      </c>
      <c r="RX4" s="419" t="s">
        <v>392</v>
      </c>
      <c r="RY4" s="419"/>
      <c r="RZ4" s="419"/>
      <c r="SA4" s="419"/>
      <c r="SB4" s="418" t="s">
        <v>16</v>
      </c>
      <c r="SC4" s="414"/>
      <c r="SD4" s="416"/>
      <c r="SE4" s="414"/>
    </row>
    <row r="5" spans="1:499" ht="29.25" customHeight="1">
      <c r="A5" s="188"/>
      <c r="B5" s="188"/>
      <c r="C5" s="188"/>
      <c r="D5" s="103"/>
      <c r="E5" s="371" t="s">
        <v>393</v>
      </c>
      <c r="F5" s="371"/>
      <c r="G5" s="371" t="s">
        <v>394</v>
      </c>
      <c r="H5" s="371"/>
      <c r="I5" s="371" t="s">
        <v>395</v>
      </c>
      <c r="J5" s="371"/>
      <c r="K5" s="373" t="s">
        <v>396</v>
      </c>
      <c r="L5" s="373"/>
      <c r="M5" s="373"/>
      <c r="N5" s="373"/>
      <c r="O5" s="373" t="s">
        <v>397</v>
      </c>
      <c r="P5" s="373"/>
      <c r="Q5" s="373" t="s">
        <v>398</v>
      </c>
      <c r="R5" s="373"/>
      <c r="S5" s="372"/>
      <c r="T5" s="371" t="s">
        <v>399</v>
      </c>
      <c r="U5" s="371"/>
      <c r="V5" s="371"/>
      <c r="W5" s="371"/>
      <c r="X5" s="371" t="s">
        <v>400</v>
      </c>
      <c r="Y5" s="371"/>
      <c r="Z5" s="371"/>
      <c r="AA5" s="371"/>
      <c r="AB5" s="373" t="s">
        <v>398</v>
      </c>
      <c r="AC5" s="373"/>
      <c r="AD5" s="373"/>
      <c r="AE5" s="373"/>
      <c r="AF5" s="373"/>
      <c r="AG5" s="373"/>
      <c r="AH5" s="373"/>
      <c r="AI5" s="373"/>
      <c r="AJ5" s="373" t="s">
        <v>397</v>
      </c>
      <c r="AK5" s="373"/>
      <c r="AL5" s="373" t="s">
        <v>398</v>
      </c>
      <c r="AM5" s="373"/>
      <c r="AN5" s="373" t="s">
        <v>401</v>
      </c>
      <c r="AO5" s="373"/>
      <c r="AP5" s="372"/>
      <c r="AQ5" s="371" t="s">
        <v>399</v>
      </c>
      <c r="AR5" s="371"/>
      <c r="AS5" s="371"/>
      <c r="AT5" s="371"/>
      <c r="AU5" s="371" t="s">
        <v>400</v>
      </c>
      <c r="AV5" s="371"/>
      <c r="AW5" s="371"/>
      <c r="AX5" s="371"/>
      <c r="AY5" s="373" t="s">
        <v>398</v>
      </c>
      <c r="AZ5" s="373"/>
      <c r="BA5" s="373"/>
      <c r="BB5" s="373"/>
      <c r="BC5" s="373"/>
      <c r="BD5" s="373"/>
      <c r="BE5" s="373"/>
      <c r="BF5" s="373"/>
      <c r="BG5" s="373" t="s">
        <v>397</v>
      </c>
      <c r="BH5" s="373"/>
      <c r="BI5" s="373" t="s">
        <v>398</v>
      </c>
      <c r="BJ5" s="373"/>
      <c r="BK5" s="372"/>
      <c r="BL5" s="371" t="s">
        <v>399</v>
      </c>
      <c r="BM5" s="371"/>
      <c r="BN5" s="371"/>
      <c r="BO5" s="371"/>
      <c r="BP5" s="371" t="s">
        <v>400</v>
      </c>
      <c r="BQ5" s="371"/>
      <c r="BR5" s="371"/>
      <c r="BS5" s="371"/>
      <c r="BT5" s="373" t="s">
        <v>398</v>
      </c>
      <c r="BU5" s="373"/>
      <c r="BV5" s="373"/>
      <c r="BW5" s="373"/>
      <c r="BX5" s="373"/>
      <c r="BY5" s="373"/>
      <c r="BZ5" s="373"/>
      <c r="CA5" s="373"/>
      <c r="CB5" s="373" t="s">
        <v>397</v>
      </c>
      <c r="CC5" s="373"/>
      <c r="CD5" s="373" t="s">
        <v>398</v>
      </c>
      <c r="CE5" s="373"/>
      <c r="CF5" s="372"/>
      <c r="CG5" s="371" t="s">
        <v>399</v>
      </c>
      <c r="CH5" s="371"/>
      <c r="CI5" s="371"/>
      <c r="CJ5" s="371"/>
      <c r="CK5" s="371" t="s">
        <v>400</v>
      </c>
      <c r="CL5" s="371"/>
      <c r="CM5" s="371"/>
      <c r="CN5" s="371"/>
      <c r="CO5" s="373" t="s">
        <v>398</v>
      </c>
      <c r="CP5" s="373"/>
      <c r="CQ5" s="373"/>
      <c r="CR5" s="373"/>
      <c r="CS5" s="373"/>
      <c r="CT5" s="373"/>
      <c r="CU5" s="373"/>
      <c r="CV5" s="373"/>
      <c r="CW5" s="373" t="s">
        <v>402</v>
      </c>
      <c r="CX5" s="373"/>
      <c r="CY5" s="373"/>
      <c r="CZ5" s="373"/>
      <c r="DA5" s="373"/>
      <c r="DB5" s="373"/>
      <c r="DC5" s="373"/>
      <c r="DD5" s="373"/>
      <c r="DE5" s="373" t="s">
        <v>397</v>
      </c>
      <c r="DF5" s="373"/>
      <c r="DG5" s="373" t="s">
        <v>398</v>
      </c>
      <c r="DH5" s="373"/>
      <c r="DI5" s="373" t="s">
        <v>402</v>
      </c>
      <c r="DJ5" s="373"/>
      <c r="DK5" s="371"/>
      <c r="DL5" s="371" t="s">
        <v>950</v>
      </c>
      <c r="DM5" s="371"/>
      <c r="DN5" s="371"/>
      <c r="DO5" s="371"/>
      <c r="DP5" s="371" t="s">
        <v>399</v>
      </c>
      <c r="DQ5" s="371"/>
      <c r="DR5" s="371"/>
      <c r="DS5" s="371"/>
      <c r="DT5" s="371" t="s">
        <v>400</v>
      </c>
      <c r="DU5" s="371"/>
      <c r="DV5" s="371"/>
      <c r="DW5" s="371"/>
      <c r="DX5" s="384" t="s">
        <v>398</v>
      </c>
      <c r="DY5" s="385"/>
      <c r="DZ5" s="385"/>
      <c r="EA5" s="385"/>
      <c r="EB5" s="385"/>
      <c r="EC5" s="385"/>
      <c r="ED5" s="385"/>
      <c r="EE5" s="385"/>
      <c r="EF5" s="385"/>
      <c r="EG5" s="385"/>
      <c r="EH5" s="385"/>
      <c r="EI5" s="386"/>
      <c r="EJ5" s="373" t="s">
        <v>402</v>
      </c>
      <c r="EK5" s="373"/>
      <c r="EL5" s="373"/>
      <c r="EM5" s="373"/>
      <c r="EN5" s="373"/>
      <c r="EO5" s="373"/>
      <c r="EP5" s="373"/>
      <c r="EQ5" s="373"/>
      <c r="ER5" s="373" t="s">
        <v>397</v>
      </c>
      <c r="ES5" s="373"/>
      <c r="ET5" s="373" t="s">
        <v>396</v>
      </c>
      <c r="EU5" s="373"/>
      <c r="EV5" s="371"/>
      <c r="EW5" s="380" t="s">
        <v>403</v>
      </c>
      <c r="EX5" s="380"/>
      <c r="EY5" s="380"/>
      <c r="EZ5" s="380"/>
      <c r="FA5" s="380"/>
      <c r="FB5" s="380"/>
      <c r="FC5" s="380"/>
      <c r="FD5" s="380"/>
      <c r="FE5" s="432" t="s">
        <v>949</v>
      </c>
      <c r="FF5" s="433"/>
      <c r="FG5" s="433"/>
      <c r="FH5" s="433"/>
      <c r="FI5" s="433"/>
      <c r="FJ5" s="433"/>
      <c r="FK5" s="433"/>
      <c r="FL5" s="433"/>
      <c r="FM5" s="433"/>
      <c r="FN5" s="433"/>
      <c r="FO5" s="433"/>
      <c r="FP5" s="434"/>
      <c r="FQ5" s="438" t="s">
        <v>946</v>
      </c>
      <c r="FR5" s="439"/>
      <c r="FS5" s="439"/>
      <c r="FT5" s="439"/>
      <c r="FU5" s="439"/>
      <c r="FV5" s="439"/>
      <c r="FW5" s="439"/>
      <c r="FX5" s="439"/>
      <c r="FY5" s="439"/>
      <c r="FZ5" s="439"/>
      <c r="GA5" s="439"/>
      <c r="GB5" s="439"/>
      <c r="GC5" s="439"/>
      <c r="GD5" s="439"/>
      <c r="GE5" s="439"/>
      <c r="GF5" s="440"/>
      <c r="GG5" s="377" t="s">
        <v>16</v>
      </c>
      <c r="GH5" s="380" t="s">
        <v>947</v>
      </c>
      <c r="GI5" s="380"/>
      <c r="GJ5" s="380"/>
      <c r="GK5" s="380"/>
      <c r="GL5" s="376" t="s">
        <v>16</v>
      </c>
      <c r="GM5" s="376"/>
      <c r="GN5" s="376" t="s">
        <v>400</v>
      </c>
      <c r="GO5" s="376"/>
      <c r="GP5" s="376"/>
      <c r="GQ5" s="376"/>
      <c r="GR5" s="380" t="s">
        <v>398</v>
      </c>
      <c r="GS5" s="380"/>
      <c r="GT5" s="380"/>
      <c r="GU5" s="380"/>
      <c r="GV5" s="376"/>
      <c r="GW5" s="369"/>
      <c r="GX5" s="365" t="s">
        <v>59</v>
      </c>
      <c r="GY5" s="365"/>
      <c r="GZ5" s="365" t="s">
        <v>60</v>
      </c>
      <c r="HA5" s="365"/>
      <c r="HB5" s="370" t="s">
        <v>404</v>
      </c>
      <c r="HC5" s="370"/>
      <c r="HD5" s="370"/>
      <c r="HE5" s="370"/>
      <c r="HF5" s="370" t="s">
        <v>402</v>
      </c>
      <c r="HG5" s="398"/>
      <c r="HH5" s="389"/>
      <c r="HI5" s="387" t="s">
        <v>60</v>
      </c>
      <c r="HJ5" s="367"/>
      <c r="HK5" s="278"/>
      <c r="HL5" s="365" t="s">
        <v>59</v>
      </c>
      <c r="HM5" s="365"/>
      <c r="HN5" s="365" t="s">
        <v>60</v>
      </c>
      <c r="HO5" s="365"/>
      <c r="HP5" s="370" t="s">
        <v>404</v>
      </c>
      <c r="HQ5" s="370"/>
      <c r="HR5" s="370"/>
      <c r="HS5" s="370"/>
      <c r="HT5" s="365"/>
      <c r="HU5" s="365" t="s">
        <v>59</v>
      </c>
      <c r="HV5" s="365"/>
      <c r="HW5" s="365" t="s">
        <v>60</v>
      </c>
      <c r="HX5" s="365"/>
      <c r="HY5" s="370" t="s">
        <v>396</v>
      </c>
      <c r="HZ5" s="370"/>
      <c r="IA5" s="370"/>
      <c r="IB5" s="370"/>
      <c r="IC5" s="370" t="s">
        <v>402</v>
      </c>
      <c r="ID5" s="370"/>
      <c r="IE5" s="370"/>
      <c r="IF5" s="370"/>
      <c r="IG5" s="398" t="s">
        <v>226</v>
      </c>
      <c r="IH5" s="400"/>
      <c r="II5" s="400"/>
      <c r="IJ5" s="401"/>
      <c r="IK5" s="365"/>
      <c r="IL5" s="365" t="s">
        <v>59</v>
      </c>
      <c r="IM5" s="365"/>
      <c r="IN5" s="365" t="s">
        <v>60</v>
      </c>
      <c r="IO5" s="365"/>
      <c r="IP5" s="370" t="s">
        <v>404</v>
      </c>
      <c r="IQ5" s="370"/>
      <c r="IR5" s="370"/>
      <c r="IS5" s="370"/>
      <c r="IT5" s="370" t="s">
        <v>402</v>
      </c>
      <c r="IU5" s="370"/>
      <c r="IV5" s="370"/>
      <c r="IW5" s="370"/>
      <c r="IX5" s="365"/>
      <c r="IY5" s="365" t="s">
        <v>59</v>
      </c>
      <c r="IZ5" s="365"/>
      <c r="JA5" s="365" t="s">
        <v>60</v>
      </c>
      <c r="JB5" s="365"/>
      <c r="JC5" s="370" t="s">
        <v>404</v>
      </c>
      <c r="JD5" s="370"/>
      <c r="JE5" s="370"/>
      <c r="JF5" s="370"/>
      <c r="JG5" s="365"/>
      <c r="JH5" s="369"/>
      <c r="JI5" s="365" t="s">
        <v>59</v>
      </c>
      <c r="JJ5" s="365"/>
      <c r="JK5" s="365" t="s">
        <v>60</v>
      </c>
      <c r="JL5" s="365"/>
      <c r="JM5" s="365"/>
      <c r="JN5" s="365" t="s">
        <v>59</v>
      </c>
      <c r="JO5" s="365"/>
      <c r="JP5" s="365" t="s">
        <v>60</v>
      </c>
      <c r="JQ5" s="365"/>
      <c r="JR5" s="370" t="s">
        <v>396</v>
      </c>
      <c r="JS5" s="370"/>
      <c r="JT5" s="370" t="s">
        <v>402</v>
      </c>
      <c r="JU5" s="370"/>
      <c r="JV5" s="365"/>
      <c r="JW5" s="365" t="s">
        <v>36</v>
      </c>
      <c r="JX5" s="365"/>
      <c r="JY5" s="365"/>
      <c r="JZ5" s="365" t="s">
        <v>59</v>
      </c>
      <c r="KA5" s="365"/>
      <c r="KB5" s="365" t="s">
        <v>60</v>
      </c>
      <c r="KC5" s="365"/>
      <c r="KD5" s="370" t="s">
        <v>404</v>
      </c>
      <c r="KE5" s="370"/>
      <c r="KF5" s="370"/>
      <c r="KG5" s="370"/>
      <c r="KH5" s="365"/>
      <c r="KI5" s="365" t="s">
        <v>59</v>
      </c>
      <c r="KJ5" s="365"/>
      <c r="KK5" s="365" t="s">
        <v>60</v>
      </c>
      <c r="KL5" s="365"/>
      <c r="KM5" s="370" t="s">
        <v>396</v>
      </c>
      <c r="KN5" s="370"/>
      <c r="KO5" s="370"/>
      <c r="KP5" s="370"/>
      <c r="KQ5" s="370" t="s">
        <v>402</v>
      </c>
      <c r="KR5" s="370"/>
      <c r="KS5" s="365"/>
      <c r="KT5" s="365" t="s">
        <v>59</v>
      </c>
      <c r="KU5" s="365"/>
      <c r="KV5" s="365" t="s">
        <v>60</v>
      </c>
      <c r="KW5" s="365"/>
      <c r="KX5" s="370" t="s">
        <v>396</v>
      </c>
      <c r="KY5" s="370"/>
      <c r="KZ5" s="370"/>
      <c r="LA5" s="370"/>
      <c r="LB5" s="370" t="s">
        <v>402</v>
      </c>
      <c r="LC5" s="370"/>
      <c r="LD5" s="365"/>
      <c r="LE5" s="365" t="s">
        <v>59</v>
      </c>
      <c r="LF5" s="365"/>
      <c r="LG5" s="365" t="s">
        <v>60</v>
      </c>
      <c r="LH5" s="365"/>
      <c r="LI5" s="370" t="s">
        <v>396</v>
      </c>
      <c r="LJ5" s="370"/>
      <c r="LK5" s="370"/>
      <c r="LL5" s="370"/>
      <c r="LM5" s="365"/>
      <c r="LN5" s="365" t="s">
        <v>59</v>
      </c>
      <c r="LO5" s="365"/>
      <c r="LP5" s="370" t="s">
        <v>396</v>
      </c>
      <c r="LQ5" s="370"/>
      <c r="LR5" s="365"/>
      <c r="LS5" s="365" t="s">
        <v>59</v>
      </c>
      <c r="LT5" s="365"/>
      <c r="LU5" s="370" t="s">
        <v>396</v>
      </c>
      <c r="LV5" s="370"/>
      <c r="LW5" s="365"/>
      <c r="LX5" s="365" t="s">
        <v>60</v>
      </c>
      <c r="LY5" s="365"/>
      <c r="LZ5" s="370" t="s">
        <v>396</v>
      </c>
      <c r="MA5" s="370"/>
      <c r="MB5" s="365"/>
      <c r="MC5" s="369"/>
      <c r="MD5" s="365" t="s">
        <v>59</v>
      </c>
      <c r="ME5" s="365"/>
      <c r="MF5" s="365" t="s">
        <v>60</v>
      </c>
      <c r="MG5" s="365"/>
      <c r="MH5" s="370" t="s">
        <v>404</v>
      </c>
      <c r="MI5" s="370"/>
      <c r="MJ5" s="370"/>
      <c r="MK5" s="370"/>
      <c r="ML5" s="365"/>
      <c r="MM5" s="365" t="s">
        <v>60</v>
      </c>
      <c r="MN5" s="365"/>
      <c r="MO5" s="370" t="s">
        <v>396</v>
      </c>
      <c r="MP5" s="370"/>
      <c r="MQ5" s="370" t="s">
        <v>402</v>
      </c>
      <c r="MR5" s="370"/>
      <c r="MS5" s="365"/>
      <c r="MT5" s="365" t="s">
        <v>59</v>
      </c>
      <c r="MU5" s="365"/>
      <c r="MV5" s="365" t="s">
        <v>60</v>
      </c>
      <c r="MW5" s="365"/>
      <c r="MX5" s="370" t="s">
        <v>404</v>
      </c>
      <c r="MY5" s="370"/>
      <c r="MZ5" s="370"/>
      <c r="NA5" s="370"/>
      <c r="NB5" s="365"/>
      <c r="NC5" s="365" t="s">
        <v>59</v>
      </c>
      <c r="ND5" s="365"/>
      <c r="NE5" s="365" t="s">
        <v>60</v>
      </c>
      <c r="NF5" s="365"/>
      <c r="NG5" s="370" t="s">
        <v>396</v>
      </c>
      <c r="NH5" s="370"/>
      <c r="NI5" s="370"/>
      <c r="NJ5" s="370"/>
      <c r="NK5" s="370" t="s">
        <v>402</v>
      </c>
      <c r="NL5" s="370"/>
      <c r="NM5" s="370"/>
      <c r="NN5" s="370"/>
      <c r="NO5" s="365"/>
      <c r="NP5" s="365" t="s">
        <v>59</v>
      </c>
      <c r="NQ5" s="365"/>
      <c r="NR5" s="365" t="s">
        <v>60</v>
      </c>
      <c r="NS5" s="365"/>
      <c r="NT5" s="370" t="s">
        <v>396</v>
      </c>
      <c r="NU5" s="370"/>
      <c r="NV5" s="370"/>
      <c r="NW5" s="370"/>
      <c r="NX5" s="370" t="s">
        <v>402</v>
      </c>
      <c r="NY5" s="370"/>
      <c r="NZ5" s="365"/>
      <c r="OA5" s="365" t="s">
        <v>59</v>
      </c>
      <c r="OB5" s="365"/>
      <c r="OC5" s="365" t="s">
        <v>60</v>
      </c>
      <c r="OD5" s="365"/>
      <c r="OE5" s="370" t="s">
        <v>404</v>
      </c>
      <c r="OF5" s="370"/>
      <c r="OG5" s="370"/>
      <c r="OH5" s="370"/>
      <c r="OI5" s="365"/>
      <c r="OJ5" s="365" t="s">
        <v>59</v>
      </c>
      <c r="OK5" s="365"/>
      <c r="OL5" s="370" t="s">
        <v>396</v>
      </c>
      <c r="OM5" s="370"/>
      <c r="ON5" s="365"/>
      <c r="OO5" s="365" t="s">
        <v>59</v>
      </c>
      <c r="OP5" s="365"/>
      <c r="OQ5" s="370" t="s">
        <v>396</v>
      </c>
      <c r="OR5" s="370"/>
      <c r="OS5" s="365"/>
      <c r="OT5" s="369"/>
      <c r="OU5" s="365" t="s">
        <v>59</v>
      </c>
      <c r="OV5" s="365"/>
      <c r="OW5" s="365" t="s">
        <v>60</v>
      </c>
      <c r="OX5" s="365"/>
      <c r="OY5" s="370" t="s">
        <v>404</v>
      </c>
      <c r="OZ5" s="370"/>
      <c r="PA5" s="370"/>
      <c r="PB5" s="370"/>
      <c r="PC5" s="365"/>
      <c r="PD5" s="365" t="s">
        <v>59</v>
      </c>
      <c r="PE5" s="365"/>
      <c r="PF5" s="365" t="s">
        <v>60</v>
      </c>
      <c r="PG5" s="365"/>
      <c r="PH5" s="370" t="s">
        <v>404</v>
      </c>
      <c r="PI5" s="370"/>
      <c r="PJ5" s="370"/>
      <c r="PK5" s="370"/>
      <c r="PL5" s="370" t="s">
        <v>404</v>
      </c>
      <c r="PM5" s="370"/>
      <c r="PN5" s="365"/>
      <c r="PO5" s="365" t="s">
        <v>59</v>
      </c>
      <c r="PP5" s="365"/>
      <c r="PQ5" s="365" t="s">
        <v>60</v>
      </c>
      <c r="PR5" s="365"/>
      <c r="PS5" s="370" t="s">
        <v>404</v>
      </c>
      <c r="PT5" s="370"/>
      <c r="PU5" s="370"/>
      <c r="PV5" s="370"/>
      <c r="PW5" s="365"/>
      <c r="PX5" s="365" t="s">
        <v>59</v>
      </c>
      <c r="PY5" s="365"/>
      <c r="PZ5" s="365" t="s">
        <v>60</v>
      </c>
      <c r="QA5" s="365"/>
      <c r="QB5" s="370" t="s">
        <v>404</v>
      </c>
      <c r="QC5" s="370"/>
      <c r="QD5" s="370"/>
      <c r="QE5" s="370"/>
      <c r="QF5" s="365"/>
      <c r="QG5" s="365" t="s">
        <v>59</v>
      </c>
      <c r="QH5" s="365"/>
      <c r="QI5" s="365" t="s">
        <v>60</v>
      </c>
      <c r="QJ5" s="365"/>
      <c r="QK5" s="370" t="s">
        <v>396</v>
      </c>
      <c r="QL5" s="370"/>
      <c r="QM5" s="370"/>
      <c r="QN5" s="370"/>
      <c r="QO5" s="370" t="s">
        <v>402</v>
      </c>
      <c r="QP5" s="370"/>
      <c r="QQ5" s="370"/>
      <c r="QR5" s="370"/>
      <c r="QS5" s="365"/>
      <c r="QT5" s="365" t="s">
        <v>59</v>
      </c>
      <c r="QU5" s="365"/>
      <c r="QV5" s="365" t="s">
        <v>60</v>
      </c>
      <c r="QW5" s="365"/>
      <c r="QX5" s="370" t="s">
        <v>396</v>
      </c>
      <c r="QY5" s="370"/>
      <c r="QZ5" s="370"/>
      <c r="RA5" s="370"/>
      <c r="RB5" s="370" t="s">
        <v>402</v>
      </c>
      <c r="RC5" s="370"/>
      <c r="RD5" s="370"/>
      <c r="RE5" s="370"/>
      <c r="RF5" s="365"/>
      <c r="RG5" s="365" t="s">
        <v>59</v>
      </c>
      <c r="RH5" s="365"/>
      <c r="RI5" s="365" t="s">
        <v>60</v>
      </c>
      <c r="RJ5" s="365"/>
      <c r="RK5" s="370" t="s">
        <v>404</v>
      </c>
      <c r="RL5" s="370"/>
      <c r="RM5" s="370"/>
      <c r="RN5" s="370"/>
      <c r="RO5" s="365"/>
      <c r="RP5" s="369"/>
      <c r="RQ5" s="424"/>
      <c r="RR5" s="418"/>
      <c r="RS5" s="423"/>
      <c r="RT5" s="423"/>
      <c r="RU5" s="423"/>
      <c r="RV5" s="423"/>
      <c r="RW5" s="418"/>
      <c r="RX5" s="419"/>
      <c r="RY5" s="419"/>
      <c r="RZ5" s="419"/>
      <c r="SA5" s="419"/>
      <c r="SB5" s="418"/>
      <c r="SC5" s="414"/>
      <c r="SD5" s="416"/>
      <c r="SE5" s="414"/>
    </row>
    <row r="6" spans="1:499" ht="25.5" customHeight="1">
      <c r="A6" s="188"/>
      <c r="B6" s="188"/>
      <c r="C6" s="188"/>
      <c r="D6" s="103"/>
      <c r="E6" s="371"/>
      <c r="F6" s="371"/>
      <c r="G6" s="371"/>
      <c r="H6" s="371"/>
      <c r="I6" s="371"/>
      <c r="J6" s="371"/>
      <c r="K6" s="373"/>
      <c r="L6" s="373"/>
      <c r="M6" s="373"/>
      <c r="N6" s="373"/>
      <c r="O6" s="373"/>
      <c r="P6" s="373"/>
      <c r="Q6" s="373"/>
      <c r="R6" s="373"/>
      <c r="S6" s="372"/>
      <c r="T6" s="371"/>
      <c r="U6" s="371"/>
      <c r="V6" s="371"/>
      <c r="W6" s="371"/>
      <c r="X6" s="371"/>
      <c r="Y6" s="371"/>
      <c r="Z6" s="371"/>
      <c r="AA6" s="371"/>
      <c r="AB6" s="371" t="s">
        <v>399</v>
      </c>
      <c r="AC6" s="371"/>
      <c r="AD6" s="371"/>
      <c r="AE6" s="371"/>
      <c r="AF6" s="371" t="s">
        <v>400</v>
      </c>
      <c r="AG6" s="371"/>
      <c r="AH6" s="371"/>
      <c r="AI6" s="371"/>
      <c r="AJ6" s="373"/>
      <c r="AK6" s="373"/>
      <c r="AL6" s="373"/>
      <c r="AM6" s="373"/>
      <c r="AN6" s="373"/>
      <c r="AO6" s="373"/>
      <c r="AP6" s="372"/>
      <c r="AQ6" s="371"/>
      <c r="AR6" s="371"/>
      <c r="AS6" s="371"/>
      <c r="AT6" s="371"/>
      <c r="AU6" s="371"/>
      <c r="AV6" s="371"/>
      <c r="AW6" s="371"/>
      <c r="AX6" s="371"/>
      <c r="AY6" s="371" t="s">
        <v>399</v>
      </c>
      <c r="AZ6" s="371"/>
      <c r="BA6" s="371"/>
      <c r="BB6" s="371"/>
      <c r="BC6" s="371" t="s">
        <v>400</v>
      </c>
      <c r="BD6" s="371"/>
      <c r="BE6" s="371"/>
      <c r="BF6" s="371"/>
      <c r="BG6" s="373"/>
      <c r="BH6" s="373"/>
      <c r="BI6" s="373"/>
      <c r="BJ6" s="373"/>
      <c r="BK6" s="372"/>
      <c r="BL6" s="371"/>
      <c r="BM6" s="371"/>
      <c r="BN6" s="371"/>
      <c r="BO6" s="371"/>
      <c r="BP6" s="371"/>
      <c r="BQ6" s="371"/>
      <c r="BR6" s="371"/>
      <c r="BS6" s="371"/>
      <c r="BT6" s="371" t="s">
        <v>399</v>
      </c>
      <c r="BU6" s="371"/>
      <c r="BV6" s="371"/>
      <c r="BW6" s="371"/>
      <c r="BX6" s="371" t="s">
        <v>400</v>
      </c>
      <c r="BY6" s="371"/>
      <c r="BZ6" s="371"/>
      <c r="CA6" s="371"/>
      <c r="CB6" s="373"/>
      <c r="CC6" s="373"/>
      <c r="CD6" s="373"/>
      <c r="CE6" s="373"/>
      <c r="CF6" s="372"/>
      <c r="CG6" s="371"/>
      <c r="CH6" s="371"/>
      <c r="CI6" s="371"/>
      <c r="CJ6" s="371"/>
      <c r="CK6" s="371"/>
      <c r="CL6" s="371"/>
      <c r="CM6" s="371"/>
      <c r="CN6" s="371"/>
      <c r="CO6" s="371" t="s">
        <v>399</v>
      </c>
      <c r="CP6" s="371"/>
      <c r="CQ6" s="371"/>
      <c r="CR6" s="371"/>
      <c r="CS6" s="371" t="s">
        <v>400</v>
      </c>
      <c r="CT6" s="371"/>
      <c r="CU6" s="371"/>
      <c r="CV6" s="371"/>
      <c r="CW6" s="371" t="s">
        <v>399</v>
      </c>
      <c r="CX6" s="371"/>
      <c r="CY6" s="371"/>
      <c r="CZ6" s="371"/>
      <c r="DA6" s="371" t="s">
        <v>400</v>
      </c>
      <c r="DB6" s="371"/>
      <c r="DC6" s="371"/>
      <c r="DD6" s="371"/>
      <c r="DE6" s="373"/>
      <c r="DF6" s="373"/>
      <c r="DG6" s="373"/>
      <c r="DH6" s="373"/>
      <c r="DI6" s="373"/>
      <c r="DJ6" s="373"/>
      <c r="DK6" s="371"/>
      <c r="DL6" s="371"/>
      <c r="DM6" s="371"/>
      <c r="DN6" s="371"/>
      <c r="DO6" s="371"/>
      <c r="DP6" s="371"/>
      <c r="DQ6" s="371"/>
      <c r="DR6" s="371"/>
      <c r="DS6" s="371"/>
      <c r="DT6" s="371"/>
      <c r="DU6" s="371"/>
      <c r="DV6" s="371"/>
      <c r="DW6" s="371"/>
      <c r="DX6" s="371" t="s">
        <v>951</v>
      </c>
      <c r="DY6" s="371"/>
      <c r="DZ6" s="371"/>
      <c r="EA6" s="371"/>
      <c r="EB6" s="371" t="s">
        <v>399</v>
      </c>
      <c r="EC6" s="371"/>
      <c r="ED6" s="371"/>
      <c r="EE6" s="371"/>
      <c r="EF6" s="371" t="s">
        <v>400</v>
      </c>
      <c r="EG6" s="371"/>
      <c r="EH6" s="371"/>
      <c r="EI6" s="371"/>
      <c r="EJ6" s="371" t="s">
        <v>399</v>
      </c>
      <c r="EK6" s="371"/>
      <c r="EL6" s="371"/>
      <c r="EM6" s="371"/>
      <c r="EN6" s="371" t="s">
        <v>400</v>
      </c>
      <c r="EO6" s="371"/>
      <c r="EP6" s="371"/>
      <c r="EQ6" s="371"/>
      <c r="ER6" s="373"/>
      <c r="ES6" s="373"/>
      <c r="ET6" s="373"/>
      <c r="EU6" s="373"/>
      <c r="EV6" s="371"/>
      <c r="EW6" s="376" t="s">
        <v>399</v>
      </c>
      <c r="EX6" s="376"/>
      <c r="EY6" s="376" t="s">
        <v>400</v>
      </c>
      <c r="EZ6" s="376"/>
      <c r="FA6" s="376" t="s">
        <v>396</v>
      </c>
      <c r="FB6" s="376"/>
      <c r="FC6" s="376"/>
      <c r="FD6" s="376"/>
      <c r="FE6" s="376" t="s">
        <v>955</v>
      </c>
      <c r="FF6" s="376"/>
      <c r="FG6" s="376" t="s">
        <v>399</v>
      </c>
      <c r="FH6" s="376"/>
      <c r="FI6" s="376" t="s">
        <v>400</v>
      </c>
      <c r="FJ6" s="376"/>
      <c r="FK6" s="429" t="s">
        <v>396</v>
      </c>
      <c r="FL6" s="430"/>
      <c r="FM6" s="430"/>
      <c r="FN6" s="430"/>
      <c r="FO6" s="430"/>
      <c r="FP6" s="431"/>
      <c r="FQ6" s="376" t="s">
        <v>955</v>
      </c>
      <c r="FR6" s="376"/>
      <c r="FS6" s="380" t="s">
        <v>399</v>
      </c>
      <c r="FT6" s="380"/>
      <c r="FU6" s="380" t="s">
        <v>400</v>
      </c>
      <c r="FV6" s="380"/>
      <c r="FW6" s="432" t="s">
        <v>396</v>
      </c>
      <c r="FX6" s="433"/>
      <c r="FY6" s="433"/>
      <c r="FZ6" s="433"/>
      <c r="GA6" s="433"/>
      <c r="GB6" s="434"/>
      <c r="GC6" s="435" t="s">
        <v>956</v>
      </c>
      <c r="GD6" s="436"/>
      <c r="GE6" s="436"/>
      <c r="GF6" s="437"/>
      <c r="GG6" s="378"/>
      <c r="GH6" s="380" t="s">
        <v>399</v>
      </c>
      <c r="GI6" s="380"/>
      <c r="GJ6" s="380" t="s">
        <v>396</v>
      </c>
      <c r="GK6" s="380"/>
      <c r="GL6" s="376"/>
      <c r="GM6" s="376"/>
      <c r="GN6" s="376"/>
      <c r="GO6" s="376"/>
      <c r="GP6" s="376"/>
      <c r="GQ6" s="376"/>
      <c r="GR6" s="376" t="s">
        <v>400</v>
      </c>
      <c r="GS6" s="376"/>
      <c r="GT6" s="376"/>
      <c r="GU6" s="376"/>
      <c r="GV6" s="376"/>
      <c r="GW6" s="369"/>
      <c r="GX6" s="365"/>
      <c r="GY6" s="365"/>
      <c r="GZ6" s="365"/>
      <c r="HA6" s="365"/>
      <c r="HB6" s="370"/>
      <c r="HC6" s="370"/>
      <c r="HD6" s="370"/>
      <c r="HE6" s="370"/>
      <c r="HF6" s="370"/>
      <c r="HG6" s="398"/>
      <c r="HH6" s="389"/>
      <c r="HI6" s="388"/>
      <c r="HJ6" s="365"/>
      <c r="HK6" s="278"/>
      <c r="HL6" s="365"/>
      <c r="HM6" s="365"/>
      <c r="HN6" s="365"/>
      <c r="HO6" s="365"/>
      <c r="HP6" s="370"/>
      <c r="HQ6" s="370"/>
      <c r="HR6" s="370"/>
      <c r="HS6" s="370"/>
      <c r="HT6" s="365"/>
      <c r="HU6" s="365"/>
      <c r="HV6" s="365"/>
      <c r="HW6" s="365"/>
      <c r="HX6" s="365"/>
      <c r="HY6" s="370"/>
      <c r="HZ6" s="370"/>
      <c r="IA6" s="370"/>
      <c r="IB6" s="370"/>
      <c r="IC6" s="370"/>
      <c r="ID6" s="370"/>
      <c r="IE6" s="370"/>
      <c r="IF6" s="370"/>
      <c r="IG6" s="402" t="s">
        <v>34</v>
      </c>
      <c r="IH6" s="403"/>
      <c r="II6" s="406" t="s">
        <v>398</v>
      </c>
      <c r="IJ6" s="407"/>
      <c r="IK6" s="365"/>
      <c r="IL6" s="365"/>
      <c r="IM6" s="365"/>
      <c r="IN6" s="365"/>
      <c r="IO6" s="365"/>
      <c r="IP6" s="370"/>
      <c r="IQ6" s="370"/>
      <c r="IR6" s="370"/>
      <c r="IS6" s="370"/>
      <c r="IT6" s="370"/>
      <c r="IU6" s="370"/>
      <c r="IV6" s="370"/>
      <c r="IW6" s="370"/>
      <c r="IX6" s="365"/>
      <c r="IY6" s="365"/>
      <c r="IZ6" s="365"/>
      <c r="JA6" s="365"/>
      <c r="JB6" s="365"/>
      <c r="JC6" s="370"/>
      <c r="JD6" s="370"/>
      <c r="JE6" s="370"/>
      <c r="JF6" s="370"/>
      <c r="JG6" s="365"/>
      <c r="JH6" s="369"/>
      <c r="JI6" s="365"/>
      <c r="JJ6" s="365"/>
      <c r="JK6" s="365"/>
      <c r="JL6" s="365"/>
      <c r="JM6" s="365"/>
      <c r="JN6" s="365"/>
      <c r="JO6" s="365"/>
      <c r="JP6" s="365"/>
      <c r="JQ6" s="365"/>
      <c r="JR6" s="370"/>
      <c r="JS6" s="370"/>
      <c r="JT6" s="370"/>
      <c r="JU6" s="370"/>
      <c r="JV6" s="365"/>
      <c r="JW6" s="365"/>
      <c r="JX6" s="365"/>
      <c r="JY6" s="365"/>
      <c r="JZ6" s="365"/>
      <c r="KA6" s="365"/>
      <c r="KB6" s="365"/>
      <c r="KC6" s="365"/>
      <c r="KD6" s="370"/>
      <c r="KE6" s="370"/>
      <c r="KF6" s="370"/>
      <c r="KG6" s="370"/>
      <c r="KH6" s="365"/>
      <c r="KI6" s="365"/>
      <c r="KJ6" s="365"/>
      <c r="KK6" s="365"/>
      <c r="KL6" s="365"/>
      <c r="KM6" s="370"/>
      <c r="KN6" s="370"/>
      <c r="KO6" s="370"/>
      <c r="KP6" s="370"/>
      <c r="KQ6" s="370"/>
      <c r="KR6" s="370"/>
      <c r="KS6" s="365"/>
      <c r="KT6" s="365"/>
      <c r="KU6" s="365"/>
      <c r="KV6" s="365"/>
      <c r="KW6" s="365"/>
      <c r="KX6" s="370"/>
      <c r="KY6" s="370"/>
      <c r="KZ6" s="370"/>
      <c r="LA6" s="370"/>
      <c r="LB6" s="370"/>
      <c r="LC6" s="370"/>
      <c r="LD6" s="365"/>
      <c r="LE6" s="365"/>
      <c r="LF6" s="365"/>
      <c r="LG6" s="365"/>
      <c r="LH6" s="365"/>
      <c r="LI6" s="370"/>
      <c r="LJ6" s="370"/>
      <c r="LK6" s="370"/>
      <c r="LL6" s="370"/>
      <c r="LM6" s="365"/>
      <c r="LN6" s="365"/>
      <c r="LO6" s="365"/>
      <c r="LP6" s="370"/>
      <c r="LQ6" s="370"/>
      <c r="LR6" s="365"/>
      <c r="LS6" s="365"/>
      <c r="LT6" s="365"/>
      <c r="LU6" s="370"/>
      <c r="LV6" s="370"/>
      <c r="LW6" s="365"/>
      <c r="LX6" s="365"/>
      <c r="LY6" s="365"/>
      <c r="LZ6" s="370"/>
      <c r="MA6" s="370"/>
      <c r="MB6" s="365"/>
      <c r="MC6" s="369"/>
      <c r="MD6" s="365"/>
      <c r="ME6" s="365"/>
      <c r="MF6" s="365"/>
      <c r="MG6" s="365"/>
      <c r="MH6" s="370"/>
      <c r="MI6" s="370"/>
      <c r="MJ6" s="370"/>
      <c r="MK6" s="370"/>
      <c r="ML6" s="365"/>
      <c r="MM6" s="365"/>
      <c r="MN6" s="365"/>
      <c r="MO6" s="370"/>
      <c r="MP6" s="370"/>
      <c r="MQ6" s="370"/>
      <c r="MR6" s="370"/>
      <c r="MS6" s="365"/>
      <c r="MT6" s="365"/>
      <c r="MU6" s="365"/>
      <c r="MV6" s="365"/>
      <c r="MW6" s="365"/>
      <c r="MX6" s="370"/>
      <c r="MY6" s="370"/>
      <c r="MZ6" s="370"/>
      <c r="NA6" s="370"/>
      <c r="NB6" s="365"/>
      <c r="NC6" s="365"/>
      <c r="ND6" s="365"/>
      <c r="NE6" s="365"/>
      <c r="NF6" s="365"/>
      <c r="NG6" s="370"/>
      <c r="NH6" s="370"/>
      <c r="NI6" s="370"/>
      <c r="NJ6" s="370"/>
      <c r="NK6" s="370"/>
      <c r="NL6" s="370"/>
      <c r="NM6" s="370"/>
      <c r="NN6" s="370"/>
      <c r="NO6" s="365"/>
      <c r="NP6" s="365"/>
      <c r="NQ6" s="365"/>
      <c r="NR6" s="365"/>
      <c r="NS6" s="365"/>
      <c r="NT6" s="370"/>
      <c r="NU6" s="370"/>
      <c r="NV6" s="370"/>
      <c r="NW6" s="370"/>
      <c r="NX6" s="370"/>
      <c r="NY6" s="370"/>
      <c r="NZ6" s="365"/>
      <c r="OA6" s="365"/>
      <c r="OB6" s="365"/>
      <c r="OC6" s="365"/>
      <c r="OD6" s="365"/>
      <c r="OE6" s="370"/>
      <c r="OF6" s="370"/>
      <c r="OG6" s="370"/>
      <c r="OH6" s="370"/>
      <c r="OI6" s="365"/>
      <c r="OJ6" s="365"/>
      <c r="OK6" s="365"/>
      <c r="OL6" s="370"/>
      <c r="OM6" s="370"/>
      <c r="ON6" s="365"/>
      <c r="OO6" s="365"/>
      <c r="OP6" s="365"/>
      <c r="OQ6" s="370"/>
      <c r="OR6" s="370"/>
      <c r="OS6" s="365"/>
      <c r="OT6" s="369"/>
      <c r="OU6" s="365"/>
      <c r="OV6" s="365"/>
      <c r="OW6" s="365"/>
      <c r="OX6" s="365"/>
      <c r="OY6" s="370"/>
      <c r="OZ6" s="370"/>
      <c r="PA6" s="370"/>
      <c r="PB6" s="370"/>
      <c r="PC6" s="365"/>
      <c r="PD6" s="365"/>
      <c r="PE6" s="365"/>
      <c r="PF6" s="365"/>
      <c r="PG6" s="365"/>
      <c r="PH6" s="370"/>
      <c r="PI6" s="370"/>
      <c r="PJ6" s="370"/>
      <c r="PK6" s="370"/>
      <c r="PL6" s="370"/>
      <c r="PM6" s="370"/>
      <c r="PN6" s="365"/>
      <c r="PO6" s="365"/>
      <c r="PP6" s="365"/>
      <c r="PQ6" s="365"/>
      <c r="PR6" s="365"/>
      <c r="PS6" s="370"/>
      <c r="PT6" s="370"/>
      <c r="PU6" s="370"/>
      <c r="PV6" s="370"/>
      <c r="PW6" s="365"/>
      <c r="PX6" s="365"/>
      <c r="PY6" s="365"/>
      <c r="PZ6" s="365"/>
      <c r="QA6" s="365"/>
      <c r="QB6" s="370"/>
      <c r="QC6" s="370"/>
      <c r="QD6" s="370"/>
      <c r="QE6" s="370"/>
      <c r="QF6" s="365"/>
      <c r="QG6" s="365"/>
      <c r="QH6" s="365"/>
      <c r="QI6" s="365"/>
      <c r="QJ6" s="365"/>
      <c r="QK6" s="370"/>
      <c r="QL6" s="370"/>
      <c r="QM6" s="370"/>
      <c r="QN6" s="370"/>
      <c r="QO6" s="370"/>
      <c r="QP6" s="370"/>
      <c r="QQ6" s="370"/>
      <c r="QR6" s="370"/>
      <c r="QS6" s="365"/>
      <c r="QT6" s="365"/>
      <c r="QU6" s="365"/>
      <c r="QV6" s="365"/>
      <c r="QW6" s="365"/>
      <c r="QX6" s="370"/>
      <c r="QY6" s="370"/>
      <c r="QZ6" s="370"/>
      <c r="RA6" s="370"/>
      <c r="RB6" s="370"/>
      <c r="RC6" s="370"/>
      <c r="RD6" s="370"/>
      <c r="RE6" s="370"/>
      <c r="RF6" s="365"/>
      <c r="RG6" s="365"/>
      <c r="RH6" s="365"/>
      <c r="RI6" s="365"/>
      <c r="RJ6" s="365"/>
      <c r="RK6" s="370"/>
      <c r="RL6" s="370"/>
      <c r="RM6" s="370"/>
      <c r="RN6" s="370"/>
      <c r="RO6" s="365"/>
      <c r="RP6" s="369"/>
      <c r="RQ6" s="424"/>
      <c r="RR6" s="418"/>
      <c r="RS6" s="423"/>
      <c r="RT6" s="423"/>
      <c r="RU6" s="423"/>
      <c r="RV6" s="423"/>
      <c r="RW6" s="418"/>
      <c r="RX6" s="419"/>
      <c r="RY6" s="419"/>
      <c r="RZ6" s="419"/>
      <c r="SA6" s="419"/>
      <c r="SB6" s="418"/>
      <c r="SC6" s="414"/>
      <c r="SD6" s="416"/>
      <c r="SE6" s="414"/>
    </row>
    <row r="7" spans="1:499">
      <c r="A7" s="188"/>
      <c r="B7" s="188"/>
      <c r="C7" s="188"/>
      <c r="D7" s="103"/>
      <c r="E7" s="371"/>
      <c r="F7" s="371"/>
      <c r="G7" s="371"/>
      <c r="H7" s="371"/>
      <c r="I7" s="371"/>
      <c r="J7" s="371"/>
      <c r="K7" s="371" t="s">
        <v>394</v>
      </c>
      <c r="L7" s="371"/>
      <c r="M7" s="371" t="s">
        <v>405</v>
      </c>
      <c r="N7" s="371"/>
      <c r="O7" s="373"/>
      <c r="P7" s="373"/>
      <c r="Q7" s="371" t="s">
        <v>406</v>
      </c>
      <c r="R7" s="371"/>
      <c r="S7" s="372"/>
      <c r="T7" s="371" t="s">
        <v>34</v>
      </c>
      <c r="U7" s="371"/>
      <c r="V7" s="371" t="s">
        <v>36</v>
      </c>
      <c r="W7" s="371"/>
      <c r="X7" s="371" t="s">
        <v>34</v>
      </c>
      <c r="Y7" s="371"/>
      <c r="Z7" s="371" t="s">
        <v>36</v>
      </c>
      <c r="AA7" s="371"/>
      <c r="AB7" s="371" t="s">
        <v>34</v>
      </c>
      <c r="AC7" s="371"/>
      <c r="AD7" s="371" t="s">
        <v>36</v>
      </c>
      <c r="AE7" s="371"/>
      <c r="AF7" s="371" t="s">
        <v>34</v>
      </c>
      <c r="AG7" s="371"/>
      <c r="AH7" s="371" t="s">
        <v>36</v>
      </c>
      <c r="AI7" s="371"/>
      <c r="AJ7" s="373"/>
      <c r="AK7" s="373"/>
      <c r="AL7" s="371" t="s">
        <v>36</v>
      </c>
      <c r="AM7" s="371"/>
      <c r="AN7" s="371" t="s">
        <v>36</v>
      </c>
      <c r="AO7" s="371"/>
      <c r="AP7" s="372"/>
      <c r="AQ7" s="371" t="s">
        <v>34</v>
      </c>
      <c r="AR7" s="371"/>
      <c r="AS7" s="371" t="s">
        <v>36</v>
      </c>
      <c r="AT7" s="371"/>
      <c r="AU7" s="371" t="s">
        <v>34</v>
      </c>
      <c r="AV7" s="371"/>
      <c r="AW7" s="371" t="s">
        <v>36</v>
      </c>
      <c r="AX7" s="371"/>
      <c r="AY7" s="371" t="s">
        <v>34</v>
      </c>
      <c r="AZ7" s="371"/>
      <c r="BA7" s="371" t="s">
        <v>36</v>
      </c>
      <c r="BB7" s="371"/>
      <c r="BC7" s="371" t="s">
        <v>34</v>
      </c>
      <c r="BD7" s="371"/>
      <c r="BE7" s="371" t="s">
        <v>36</v>
      </c>
      <c r="BF7" s="371"/>
      <c r="BG7" s="373"/>
      <c r="BH7" s="373"/>
      <c r="BI7" s="371" t="s">
        <v>36</v>
      </c>
      <c r="BJ7" s="371"/>
      <c r="BK7" s="372"/>
      <c r="BL7" s="371" t="s">
        <v>34</v>
      </c>
      <c r="BM7" s="371"/>
      <c r="BN7" s="371" t="s">
        <v>36</v>
      </c>
      <c r="BO7" s="371"/>
      <c r="BP7" s="371" t="s">
        <v>34</v>
      </c>
      <c r="BQ7" s="371"/>
      <c r="BR7" s="371" t="s">
        <v>36</v>
      </c>
      <c r="BS7" s="371"/>
      <c r="BT7" s="371" t="s">
        <v>34</v>
      </c>
      <c r="BU7" s="371"/>
      <c r="BV7" s="371" t="s">
        <v>36</v>
      </c>
      <c r="BW7" s="371"/>
      <c r="BX7" s="371" t="s">
        <v>34</v>
      </c>
      <c r="BY7" s="371"/>
      <c r="BZ7" s="371" t="s">
        <v>36</v>
      </c>
      <c r="CA7" s="371"/>
      <c r="CB7" s="373"/>
      <c r="CC7" s="373"/>
      <c r="CD7" s="371" t="s">
        <v>36</v>
      </c>
      <c r="CE7" s="371"/>
      <c r="CF7" s="372"/>
      <c r="CG7" s="371" t="s">
        <v>34</v>
      </c>
      <c r="CH7" s="371"/>
      <c r="CI7" s="371" t="s">
        <v>36</v>
      </c>
      <c r="CJ7" s="371"/>
      <c r="CK7" s="371" t="s">
        <v>34</v>
      </c>
      <c r="CL7" s="371"/>
      <c r="CM7" s="371" t="s">
        <v>36</v>
      </c>
      <c r="CN7" s="371"/>
      <c r="CO7" s="371" t="s">
        <v>34</v>
      </c>
      <c r="CP7" s="371"/>
      <c r="CQ7" s="371" t="s">
        <v>36</v>
      </c>
      <c r="CR7" s="371"/>
      <c r="CS7" s="371" t="s">
        <v>34</v>
      </c>
      <c r="CT7" s="371"/>
      <c r="CU7" s="371" t="s">
        <v>36</v>
      </c>
      <c r="CV7" s="371"/>
      <c r="CW7" s="371" t="s">
        <v>34</v>
      </c>
      <c r="CX7" s="371"/>
      <c r="CY7" s="371" t="s">
        <v>36</v>
      </c>
      <c r="CZ7" s="371"/>
      <c r="DA7" s="371" t="s">
        <v>34</v>
      </c>
      <c r="DB7" s="371"/>
      <c r="DC7" s="371" t="s">
        <v>36</v>
      </c>
      <c r="DD7" s="371"/>
      <c r="DE7" s="373"/>
      <c r="DF7" s="373"/>
      <c r="DG7" s="371" t="s">
        <v>36</v>
      </c>
      <c r="DH7" s="371"/>
      <c r="DI7" s="371" t="s">
        <v>36</v>
      </c>
      <c r="DJ7" s="371"/>
      <c r="DK7" s="371"/>
      <c r="DL7" s="371" t="s">
        <v>34</v>
      </c>
      <c r="DM7" s="371"/>
      <c r="DN7" s="371" t="s">
        <v>36</v>
      </c>
      <c r="DO7" s="371"/>
      <c r="DP7" s="371" t="s">
        <v>34</v>
      </c>
      <c r="DQ7" s="371"/>
      <c r="DR7" s="371" t="s">
        <v>36</v>
      </c>
      <c r="DS7" s="371"/>
      <c r="DT7" s="371" t="s">
        <v>34</v>
      </c>
      <c r="DU7" s="371"/>
      <c r="DV7" s="371" t="s">
        <v>36</v>
      </c>
      <c r="DW7" s="371"/>
      <c r="DX7" s="371" t="s">
        <v>34</v>
      </c>
      <c r="DY7" s="371"/>
      <c r="DZ7" s="371" t="s">
        <v>36</v>
      </c>
      <c r="EA7" s="371"/>
      <c r="EB7" s="371" t="s">
        <v>34</v>
      </c>
      <c r="EC7" s="371"/>
      <c r="ED7" s="371" t="s">
        <v>36</v>
      </c>
      <c r="EE7" s="371"/>
      <c r="EF7" s="371" t="s">
        <v>34</v>
      </c>
      <c r="EG7" s="371"/>
      <c r="EH7" s="371" t="s">
        <v>36</v>
      </c>
      <c r="EI7" s="371"/>
      <c r="EJ7" s="371" t="s">
        <v>34</v>
      </c>
      <c r="EK7" s="371"/>
      <c r="EL7" s="371" t="s">
        <v>36</v>
      </c>
      <c r="EM7" s="371"/>
      <c r="EN7" s="371" t="s">
        <v>34</v>
      </c>
      <c r="EO7" s="371"/>
      <c r="EP7" s="371" t="s">
        <v>36</v>
      </c>
      <c r="EQ7" s="371"/>
      <c r="ER7" s="373"/>
      <c r="ES7" s="373"/>
      <c r="ET7" s="371" t="s">
        <v>36</v>
      </c>
      <c r="EU7" s="371"/>
      <c r="EV7" s="371"/>
      <c r="EW7" s="376"/>
      <c r="EX7" s="376"/>
      <c r="EY7" s="376"/>
      <c r="EZ7" s="376"/>
      <c r="FA7" s="376" t="s">
        <v>399</v>
      </c>
      <c r="FB7" s="376"/>
      <c r="FC7" s="376" t="s">
        <v>400</v>
      </c>
      <c r="FD7" s="376"/>
      <c r="FE7" s="376"/>
      <c r="FF7" s="376"/>
      <c r="FG7" s="376"/>
      <c r="FH7" s="376"/>
      <c r="FI7" s="376"/>
      <c r="FJ7" s="376"/>
      <c r="FK7" s="376" t="s">
        <v>950</v>
      </c>
      <c r="FL7" s="376"/>
      <c r="FM7" s="376" t="s">
        <v>399</v>
      </c>
      <c r="FN7" s="376"/>
      <c r="FO7" s="376" t="s">
        <v>400</v>
      </c>
      <c r="FP7" s="376"/>
      <c r="FQ7" s="376"/>
      <c r="FR7" s="376"/>
      <c r="FS7" s="380"/>
      <c r="FT7" s="380"/>
      <c r="FU7" s="380"/>
      <c r="FV7" s="380"/>
      <c r="FW7" s="376" t="s">
        <v>951</v>
      </c>
      <c r="FX7" s="376"/>
      <c r="FY7" s="376" t="s">
        <v>399</v>
      </c>
      <c r="FZ7" s="376"/>
      <c r="GA7" s="376" t="s">
        <v>400</v>
      </c>
      <c r="GB7" s="376"/>
      <c r="GC7" s="376" t="s">
        <v>399</v>
      </c>
      <c r="GD7" s="376"/>
      <c r="GE7" s="376" t="s">
        <v>400</v>
      </c>
      <c r="GF7" s="376"/>
      <c r="GG7" s="379"/>
      <c r="GH7" s="380"/>
      <c r="GI7" s="380"/>
      <c r="GJ7" s="376" t="s">
        <v>399</v>
      </c>
      <c r="GK7" s="376"/>
      <c r="GL7" s="376"/>
      <c r="GM7" s="376"/>
      <c r="GN7" s="376" t="s">
        <v>34</v>
      </c>
      <c r="GO7" s="376"/>
      <c r="GP7" s="376" t="s">
        <v>36</v>
      </c>
      <c r="GQ7" s="376"/>
      <c r="GR7" s="376" t="s">
        <v>34</v>
      </c>
      <c r="GS7" s="376"/>
      <c r="GT7" s="376" t="s">
        <v>36</v>
      </c>
      <c r="GU7" s="376"/>
      <c r="GV7" s="376"/>
      <c r="GW7" s="369"/>
      <c r="GX7" s="365"/>
      <c r="GY7" s="365"/>
      <c r="GZ7" s="365"/>
      <c r="HA7" s="365"/>
      <c r="HB7" s="365" t="s">
        <v>59</v>
      </c>
      <c r="HC7" s="365"/>
      <c r="HD7" s="365" t="s">
        <v>60</v>
      </c>
      <c r="HE7" s="365"/>
      <c r="HF7" s="365" t="s">
        <v>60</v>
      </c>
      <c r="HG7" s="396"/>
      <c r="HH7" s="389"/>
      <c r="HI7" s="388"/>
      <c r="HJ7" s="365"/>
      <c r="HK7" s="278"/>
      <c r="HL7" s="365"/>
      <c r="HM7" s="365"/>
      <c r="HN7" s="365"/>
      <c r="HO7" s="365"/>
      <c r="HP7" s="365" t="s">
        <v>59</v>
      </c>
      <c r="HQ7" s="365"/>
      <c r="HR7" s="365" t="s">
        <v>60</v>
      </c>
      <c r="HS7" s="365"/>
      <c r="HT7" s="365"/>
      <c r="HU7" s="365"/>
      <c r="HV7" s="365"/>
      <c r="HW7" s="365"/>
      <c r="HX7" s="365"/>
      <c r="HY7" s="365" t="s">
        <v>59</v>
      </c>
      <c r="HZ7" s="365"/>
      <c r="IA7" s="365" t="s">
        <v>60</v>
      </c>
      <c r="IB7" s="365"/>
      <c r="IC7" s="365" t="s">
        <v>59</v>
      </c>
      <c r="ID7" s="365"/>
      <c r="IE7" s="365" t="s">
        <v>60</v>
      </c>
      <c r="IF7" s="365"/>
      <c r="IG7" s="404"/>
      <c r="IH7" s="405"/>
      <c r="II7" s="406"/>
      <c r="IJ7" s="407"/>
      <c r="IK7" s="365"/>
      <c r="IL7" s="365"/>
      <c r="IM7" s="365"/>
      <c r="IN7" s="365"/>
      <c r="IO7" s="365"/>
      <c r="IP7" s="365" t="s">
        <v>59</v>
      </c>
      <c r="IQ7" s="365"/>
      <c r="IR7" s="365" t="s">
        <v>60</v>
      </c>
      <c r="IS7" s="365"/>
      <c r="IT7" s="365" t="s">
        <v>59</v>
      </c>
      <c r="IU7" s="365"/>
      <c r="IV7" s="365" t="s">
        <v>60</v>
      </c>
      <c r="IW7" s="365"/>
      <c r="IX7" s="365"/>
      <c r="IY7" s="365"/>
      <c r="IZ7" s="365"/>
      <c r="JA7" s="365"/>
      <c r="JB7" s="365"/>
      <c r="JC7" s="365" t="s">
        <v>59</v>
      </c>
      <c r="JD7" s="365"/>
      <c r="JE7" s="365" t="s">
        <v>60</v>
      </c>
      <c r="JF7" s="365"/>
      <c r="JG7" s="365"/>
      <c r="JH7" s="369"/>
      <c r="JI7" s="365"/>
      <c r="JJ7" s="365"/>
      <c r="JK7" s="365"/>
      <c r="JL7" s="365"/>
      <c r="JM7" s="365"/>
      <c r="JN7" s="365"/>
      <c r="JO7" s="365"/>
      <c r="JP7" s="365"/>
      <c r="JQ7" s="365"/>
      <c r="JR7" s="370" t="s">
        <v>60</v>
      </c>
      <c r="JS7" s="370"/>
      <c r="JT7" s="370" t="s">
        <v>60</v>
      </c>
      <c r="JU7" s="370"/>
      <c r="JV7" s="365"/>
      <c r="JW7" s="365"/>
      <c r="JX7" s="365"/>
      <c r="JY7" s="365"/>
      <c r="JZ7" s="365"/>
      <c r="KA7" s="365"/>
      <c r="KB7" s="365"/>
      <c r="KC7" s="365"/>
      <c r="KD7" s="365" t="s">
        <v>59</v>
      </c>
      <c r="KE7" s="365"/>
      <c r="KF7" s="365" t="s">
        <v>60</v>
      </c>
      <c r="KG7" s="365"/>
      <c r="KH7" s="365"/>
      <c r="KI7" s="365"/>
      <c r="KJ7" s="365"/>
      <c r="KK7" s="365"/>
      <c r="KL7" s="365"/>
      <c r="KM7" s="365" t="s">
        <v>59</v>
      </c>
      <c r="KN7" s="365"/>
      <c r="KO7" s="365" t="s">
        <v>60</v>
      </c>
      <c r="KP7" s="365"/>
      <c r="KQ7" s="365" t="s">
        <v>60</v>
      </c>
      <c r="KR7" s="365"/>
      <c r="KS7" s="365"/>
      <c r="KT7" s="365"/>
      <c r="KU7" s="365"/>
      <c r="KV7" s="365"/>
      <c r="KW7" s="365"/>
      <c r="KX7" s="365" t="s">
        <v>59</v>
      </c>
      <c r="KY7" s="365"/>
      <c r="KZ7" s="365" t="s">
        <v>60</v>
      </c>
      <c r="LA7" s="365"/>
      <c r="LB7" s="365" t="s">
        <v>59</v>
      </c>
      <c r="LC7" s="365"/>
      <c r="LD7" s="365"/>
      <c r="LE7" s="365"/>
      <c r="LF7" s="365"/>
      <c r="LG7" s="365"/>
      <c r="LH7" s="365"/>
      <c r="LI7" s="365" t="s">
        <v>59</v>
      </c>
      <c r="LJ7" s="365"/>
      <c r="LK7" s="365" t="s">
        <v>60</v>
      </c>
      <c r="LL7" s="365"/>
      <c r="LM7" s="365"/>
      <c r="LN7" s="365"/>
      <c r="LO7" s="365"/>
      <c r="LP7" s="365" t="s">
        <v>59</v>
      </c>
      <c r="LQ7" s="365"/>
      <c r="LR7" s="365"/>
      <c r="LS7" s="365"/>
      <c r="LT7" s="365"/>
      <c r="LU7" s="365" t="s">
        <v>59</v>
      </c>
      <c r="LV7" s="365"/>
      <c r="LW7" s="365"/>
      <c r="LX7" s="365"/>
      <c r="LY7" s="365"/>
      <c r="LZ7" s="365" t="s">
        <v>60</v>
      </c>
      <c r="MA7" s="365"/>
      <c r="MB7" s="365"/>
      <c r="MC7" s="369"/>
      <c r="MD7" s="365"/>
      <c r="ME7" s="365"/>
      <c r="MF7" s="365"/>
      <c r="MG7" s="365"/>
      <c r="MH7" s="365" t="s">
        <v>59</v>
      </c>
      <c r="MI7" s="365"/>
      <c r="MJ7" s="365" t="s">
        <v>60</v>
      </c>
      <c r="MK7" s="365"/>
      <c r="ML7" s="365"/>
      <c r="MM7" s="365"/>
      <c r="MN7" s="365"/>
      <c r="MO7" s="365" t="s">
        <v>60</v>
      </c>
      <c r="MP7" s="365"/>
      <c r="MQ7" s="365" t="s">
        <v>60</v>
      </c>
      <c r="MR7" s="365"/>
      <c r="MS7" s="365"/>
      <c r="MT7" s="365"/>
      <c r="MU7" s="365"/>
      <c r="MV7" s="365"/>
      <c r="MW7" s="365"/>
      <c r="MX7" s="365" t="s">
        <v>59</v>
      </c>
      <c r="MY7" s="365"/>
      <c r="MZ7" s="365" t="s">
        <v>60</v>
      </c>
      <c r="NA7" s="365"/>
      <c r="NB7" s="365"/>
      <c r="NC7" s="365"/>
      <c r="ND7" s="365"/>
      <c r="NE7" s="365"/>
      <c r="NF7" s="365"/>
      <c r="NG7" s="365" t="s">
        <v>59</v>
      </c>
      <c r="NH7" s="365"/>
      <c r="NI7" s="365" t="s">
        <v>60</v>
      </c>
      <c r="NJ7" s="365"/>
      <c r="NK7" s="365" t="s">
        <v>59</v>
      </c>
      <c r="NL7" s="365"/>
      <c r="NM7" s="365" t="s">
        <v>60</v>
      </c>
      <c r="NN7" s="365"/>
      <c r="NO7" s="365"/>
      <c r="NP7" s="365"/>
      <c r="NQ7" s="365"/>
      <c r="NR7" s="365"/>
      <c r="NS7" s="365"/>
      <c r="NT7" s="365" t="s">
        <v>59</v>
      </c>
      <c r="NU7" s="365"/>
      <c r="NV7" s="365" t="s">
        <v>60</v>
      </c>
      <c r="NW7" s="365"/>
      <c r="NX7" s="365" t="s">
        <v>59</v>
      </c>
      <c r="NY7" s="365"/>
      <c r="NZ7" s="365"/>
      <c r="OA7" s="365"/>
      <c r="OB7" s="365"/>
      <c r="OC7" s="365"/>
      <c r="OD7" s="365"/>
      <c r="OE7" s="365" t="s">
        <v>59</v>
      </c>
      <c r="OF7" s="365"/>
      <c r="OG7" s="365" t="s">
        <v>60</v>
      </c>
      <c r="OH7" s="365"/>
      <c r="OI7" s="365"/>
      <c r="OJ7" s="365"/>
      <c r="OK7" s="365"/>
      <c r="OL7" s="365" t="s">
        <v>59</v>
      </c>
      <c r="OM7" s="365"/>
      <c r="ON7" s="365"/>
      <c r="OO7" s="365"/>
      <c r="OP7" s="365"/>
      <c r="OQ7" s="365" t="s">
        <v>59</v>
      </c>
      <c r="OR7" s="365"/>
      <c r="OS7" s="365"/>
      <c r="OT7" s="369"/>
      <c r="OU7" s="365"/>
      <c r="OV7" s="365"/>
      <c r="OW7" s="365"/>
      <c r="OX7" s="365"/>
      <c r="OY7" s="365" t="s">
        <v>59</v>
      </c>
      <c r="OZ7" s="365"/>
      <c r="PA7" s="365" t="s">
        <v>60</v>
      </c>
      <c r="PB7" s="365"/>
      <c r="PC7" s="365"/>
      <c r="PD7" s="365"/>
      <c r="PE7" s="365"/>
      <c r="PF7" s="365"/>
      <c r="PG7" s="365"/>
      <c r="PH7" s="365" t="s">
        <v>59</v>
      </c>
      <c r="PI7" s="365"/>
      <c r="PJ7" s="365" t="s">
        <v>60</v>
      </c>
      <c r="PK7" s="365"/>
      <c r="PL7" s="365" t="s">
        <v>60</v>
      </c>
      <c r="PM7" s="365"/>
      <c r="PN7" s="365"/>
      <c r="PO7" s="365"/>
      <c r="PP7" s="365"/>
      <c r="PQ7" s="365"/>
      <c r="PR7" s="365"/>
      <c r="PS7" s="365" t="s">
        <v>59</v>
      </c>
      <c r="PT7" s="365"/>
      <c r="PU7" s="365" t="s">
        <v>60</v>
      </c>
      <c r="PV7" s="365"/>
      <c r="PW7" s="365"/>
      <c r="PX7" s="365"/>
      <c r="PY7" s="365"/>
      <c r="PZ7" s="365"/>
      <c r="QA7" s="365"/>
      <c r="QB7" s="365" t="s">
        <v>59</v>
      </c>
      <c r="QC7" s="365"/>
      <c r="QD7" s="365" t="s">
        <v>60</v>
      </c>
      <c r="QE7" s="365"/>
      <c r="QF7" s="365"/>
      <c r="QG7" s="365"/>
      <c r="QH7" s="365"/>
      <c r="QI7" s="365"/>
      <c r="QJ7" s="365"/>
      <c r="QK7" s="365" t="s">
        <v>59</v>
      </c>
      <c r="QL7" s="365"/>
      <c r="QM7" s="365" t="s">
        <v>60</v>
      </c>
      <c r="QN7" s="365"/>
      <c r="QO7" s="365" t="s">
        <v>59</v>
      </c>
      <c r="QP7" s="365"/>
      <c r="QQ7" s="365" t="s">
        <v>60</v>
      </c>
      <c r="QR7" s="365"/>
      <c r="QS7" s="365"/>
      <c r="QT7" s="365"/>
      <c r="QU7" s="365"/>
      <c r="QV7" s="365"/>
      <c r="QW7" s="365"/>
      <c r="QX7" s="365" t="s">
        <v>59</v>
      </c>
      <c r="QY7" s="365"/>
      <c r="QZ7" s="365" t="s">
        <v>60</v>
      </c>
      <c r="RA7" s="365"/>
      <c r="RB7" s="365" t="s">
        <v>59</v>
      </c>
      <c r="RC7" s="365"/>
      <c r="RD7" s="365" t="s">
        <v>60</v>
      </c>
      <c r="RE7" s="365"/>
      <c r="RF7" s="365"/>
      <c r="RG7" s="365"/>
      <c r="RH7" s="365"/>
      <c r="RI7" s="365"/>
      <c r="RJ7" s="365"/>
      <c r="RK7" s="365" t="s">
        <v>59</v>
      </c>
      <c r="RL7" s="365"/>
      <c r="RM7" s="365" t="s">
        <v>60</v>
      </c>
      <c r="RN7" s="365"/>
      <c r="RO7" s="365"/>
      <c r="RP7" s="369"/>
      <c r="RQ7" s="424"/>
      <c r="RR7" s="418"/>
      <c r="RS7" s="365" t="s">
        <v>407</v>
      </c>
      <c r="RT7" s="365"/>
      <c r="RU7" s="365" t="s">
        <v>408</v>
      </c>
      <c r="RV7" s="365"/>
      <c r="RW7" s="418"/>
      <c r="RX7" s="365" t="s">
        <v>407</v>
      </c>
      <c r="RY7" s="365"/>
      <c r="RZ7" s="365" t="s">
        <v>408</v>
      </c>
      <c r="SA7" s="365"/>
      <c r="SB7" s="418"/>
      <c r="SC7" s="414"/>
      <c r="SD7" s="417"/>
      <c r="SE7" s="414"/>
    </row>
    <row r="8" spans="1:499" ht="22.5">
      <c r="A8" s="293">
        <v>1</v>
      </c>
      <c r="B8" s="293"/>
      <c r="C8" s="293"/>
      <c r="D8" s="103"/>
      <c r="E8" s="104" t="s">
        <v>329</v>
      </c>
      <c r="F8" s="104" t="s">
        <v>65</v>
      </c>
      <c r="G8" s="104">
        <v>4</v>
      </c>
      <c r="H8" s="104" t="s">
        <v>66</v>
      </c>
      <c r="I8" s="104">
        <v>6</v>
      </c>
      <c r="J8" s="104" t="s">
        <v>67</v>
      </c>
      <c r="K8" s="104">
        <v>8</v>
      </c>
      <c r="L8" s="104" t="s">
        <v>68</v>
      </c>
      <c r="M8" s="104">
        <v>10</v>
      </c>
      <c r="N8" s="104" t="s">
        <v>330</v>
      </c>
      <c r="O8" s="104">
        <v>4</v>
      </c>
      <c r="P8" s="104" t="s">
        <v>66</v>
      </c>
      <c r="Q8" s="104">
        <v>6</v>
      </c>
      <c r="R8" s="104" t="s">
        <v>67</v>
      </c>
      <c r="S8" s="104">
        <v>8</v>
      </c>
      <c r="T8" s="104">
        <v>17</v>
      </c>
      <c r="U8" s="104" t="s">
        <v>239</v>
      </c>
      <c r="V8" s="104">
        <v>19</v>
      </c>
      <c r="W8" s="104" t="s">
        <v>240</v>
      </c>
      <c r="X8" s="104">
        <v>21</v>
      </c>
      <c r="Y8" s="104" t="s">
        <v>409</v>
      </c>
      <c r="Z8" s="104">
        <v>23</v>
      </c>
      <c r="AA8" s="104" t="s">
        <v>410</v>
      </c>
      <c r="AB8" s="104">
        <v>25</v>
      </c>
      <c r="AC8" s="104" t="s">
        <v>411</v>
      </c>
      <c r="AD8" s="104">
        <v>27</v>
      </c>
      <c r="AE8" s="104" t="s">
        <v>412</v>
      </c>
      <c r="AF8" s="104">
        <v>29</v>
      </c>
      <c r="AG8" s="104" t="s">
        <v>241</v>
      </c>
      <c r="AH8" s="104">
        <v>31</v>
      </c>
      <c r="AI8" s="104" t="s">
        <v>242</v>
      </c>
      <c r="AJ8" s="104">
        <v>33</v>
      </c>
      <c r="AK8" s="104" t="s">
        <v>243</v>
      </c>
      <c r="AL8" s="104">
        <v>35</v>
      </c>
      <c r="AM8" s="104" t="s">
        <v>244</v>
      </c>
      <c r="AN8" s="104">
        <v>37</v>
      </c>
      <c r="AO8" s="104" t="s">
        <v>245</v>
      </c>
      <c r="AP8" s="104">
        <v>39</v>
      </c>
      <c r="AQ8" s="104">
        <v>40</v>
      </c>
      <c r="AR8" s="104" t="s">
        <v>413</v>
      </c>
      <c r="AS8" s="104">
        <v>42</v>
      </c>
      <c r="AT8" s="104" t="s">
        <v>85</v>
      </c>
      <c r="AU8" s="104">
        <v>44</v>
      </c>
      <c r="AV8" s="104" t="s">
        <v>86</v>
      </c>
      <c r="AW8" s="104">
        <v>46</v>
      </c>
      <c r="AX8" s="104" t="s">
        <v>87</v>
      </c>
      <c r="AY8" s="104">
        <v>48</v>
      </c>
      <c r="AZ8" s="104" t="s">
        <v>88</v>
      </c>
      <c r="BA8" s="104">
        <v>50</v>
      </c>
      <c r="BB8" s="104" t="s">
        <v>247</v>
      </c>
      <c r="BC8" s="104">
        <v>52</v>
      </c>
      <c r="BD8" s="104" t="s">
        <v>248</v>
      </c>
      <c r="BE8" s="104">
        <v>54</v>
      </c>
      <c r="BF8" s="104" t="s">
        <v>414</v>
      </c>
      <c r="BG8" s="104">
        <v>56</v>
      </c>
      <c r="BH8" s="104" t="s">
        <v>415</v>
      </c>
      <c r="BI8" s="104">
        <v>58</v>
      </c>
      <c r="BJ8" s="104" t="s">
        <v>416</v>
      </c>
      <c r="BK8" s="104">
        <v>60</v>
      </c>
      <c r="BL8" s="104">
        <v>61</v>
      </c>
      <c r="BM8" s="104" t="s">
        <v>94</v>
      </c>
      <c r="BN8" s="104">
        <v>63</v>
      </c>
      <c r="BO8" s="104" t="s">
        <v>95</v>
      </c>
      <c r="BP8" s="104">
        <v>65</v>
      </c>
      <c r="BQ8" s="104" t="s">
        <v>96</v>
      </c>
      <c r="BR8" s="104">
        <v>67</v>
      </c>
      <c r="BS8" s="104" t="s">
        <v>97</v>
      </c>
      <c r="BT8" s="104">
        <v>69</v>
      </c>
      <c r="BU8" s="104" t="s">
        <v>98</v>
      </c>
      <c r="BV8" s="104">
        <v>71</v>
      </c>
      <c r="BW8" s="104" t="s">
        <v>99</v>
      </c>
      <c r="BX8" s="104">
        <v>73</v>
      </c>
      <c r="BY8" s="104" t="s">
        <v>100</v>
      </c>
      <c r="BZ8" s="104">
        <v>75</v>
      </c>
      <c r="CA8" s="104" t="s">
        <v>101</v>
      </c>
      <c r="CB8" s="104">
        <v>77</v>
      </c>
      <c r="CC8" s="104" t="s">
        <v>102</v>
      </c>
      <c r="CD8" s="104">
        <v>79</v>
      </c>
      <c r="CE8" s="104" t="s">
        <v>103</v>
      </c>
      <c r="CF8" s="104">
        <v>81</v>
      </c>
      <c r="CG8" s="104">
        <v>82</v>
      </c>
      <c r="CH8" s="104" t="s">
        <v>417</v>
      </c>
      <c r="CI8" s="104">
        <v>84</v>
      </c>
      <c r="CJ8" s="104" t="s">
        <v>418</v>
      </c>
      <c r="CK8" s="104">
        <v>86</v>
      </c>
      <c r="CL8" s="104" t="s">
        <v>419</v>
      </c>
      <c r="CM8" s="104">
        <v>88</v>
      </c>
      <c r="CN8" s="104" t="s">
        <v>420</v>
      </c>
      <c r="CO8" s="104">
        <v>90</v>
      </c>
      <c r="CP8" s="104" t="s">
        <v>421</v>
      </c>
      <c r="CQ8" s="104">
        <v>92</v>
      </c>
      <c r="CR8" s="104" t="s">
        <v>422</v>
      </c>
      <c r="CS8" s="104">
        <v>94</v>
      </c>
      <c r="CT8" s="104" t="s">
        <v>423</v>
      </c>
      <c r="CU8" s="104">
        <v>96</v>
      </c>
      <c r="CV8" s="104" t="s">
        <v>424</v>
      </c>
      <c r="CW8" s="104">
        <v>98</v>
      </c>
      <c r="CX8" s="104" t="s">
        <v>425</v>
      </c>
      <c r="CY8" s="104">
        <v>100</v>
      </c>
      <c r="CZ8" s="104" t="s">
        <v>426</v>
      </c>
      <c r="DA8" s="104">
        <v>102</v>
      </c>
      <c r="DB8" s="104" t="s">
        <v>427</v>
      </c>
      <c r="DC8" s="104">
        <v>104</v>
      </c>
      <c r="DD8" s="104" t="s">
        <v>115</v>
      </c>
      <c r="DE8" s="104">
        <v>106</v>
      </c>
      <c r="DF8" s="104" t="s">
        <v>116</v>
      </c>
      <c r="DG8" s="104">
        <v>108</v>
      </c>
      <c r="DH8" s="104" t="s">
        <v>117</v>
      </c>
      <c r="DI8" s="105">
        <v>108.1</v>
      </c>
      <c r="DJ8" s="104" t="s">
        <v>428</v>
      </c>
      <c r="DK8" s="104">
        <v>110</v>
      </c>
      <c r="DL8" s="104">
        <v>111</v>
      </c>
      <c r="DM8" s="104" t="s">
        <v>429</v>
      </c>
      <c r="DN8" s="104">
        <v>113</v>
      </c>
      <c r="DO8" s="104" t="s">
        <v>430</v>
      </c>
      <c r="DP8" s="104">
        <v>115</v>
      </c>
      <c r="DQ8" s="104" t="s">
        <v>431</v>
      </c>
      <c r="DR8" s="104">
        <v>117</v>
      </c>
      <c r="DS8" s="104" t="s">
        <v>432</v>
      </c>
      <c r="DT8" s="104">
        <v>119</v>
      </c>
      <c r="DU8" s="104" t="s">
        <v>433</v>
      </c>
      <c r="DV8" s="104">
        <v>121</v>
      </c>
      <c r="DW8" s="104" t="s">
        <v>434</v>
      </c>
      <c r="DX8" s="104">
        <v>123</v>
      </c>
      <c r="DY8" s="104" t="s">
        <v>435</v>
      </c>
      <c r="DZ8" s="104">
        <v>125</v>
      </c>
      <c r="EA8" s="104" t="s">
        <v>436</v>
      </c>
      <c r="EB8" s="104">
        <v>127</v>
      </c>
      <c r="EC8" s="104" t="s">
        <v>441</v>
      </c>
      <c r="ED8" s="104">
        <v>129</v>
      </c>
      <c r="EE8" s="104" t="s">
        <v>442</v>
      </c>
      <c r="EF8" s="107" t="s">
        <v>952</v>
      </c>
      <c r="EG8" s="107" t="s">
        <v>443</v>
      </c>
      <c r="EH8" s="104">
        <v>133</v>
      </c>
      <c r="EI8" s="106" t="s">
        <v>444</v>
      </c>
      <c r="EJ8" s="105" t="s">
        <v>437</v>
      </c>
      <c r="EK8" s="105" t="s">
        <v>438</v>
      </c>
      <c r="EL8" s="105" t="s">
        <v>439</v>
      </c>
      <c r="EM8" s="105" t="s">
        <v>440</v>
      </c>
      <c r="EN8" s="104">
        <v>131</v>
      </c>
      <c r="EO8" s="106" t="s">
        <v>443</v>
      </c>
      <c r="EP8" s="104">
        <v>133</v>
      </c>
      <c r="EQ8" s="106" t="s">
        <v>444</v>
      </c>
      <c r="ER8" s="104">
        <v>135</v>
      </c>
      <c r="ES8" s="106" t="s">
        <v>953</v>
      </c>
      <c r="ET8" s="104">
        <v>137</v>
      </c>
      <c r="EU8" s="106" t="s">
        <v>954</v>
      </c>
      <c r="EV8" s="104">
        <v>139</v>
      </c>
      <c r="EW8" s="106">
        <v>111</v>
      </c>
      <c r="EX8" s="106" t="s">
        <v>429</v>
      </c>
      <c r="EY8" s="106">
        <v>113</v>
      </c>
      <c r="EZ8" s="106" t="s">
        <v>430</v>
      </c>
      <c r="FA8" s="106">
        <v>115</v>
      </c>
      <c r="FB8" s="106" t="s">
        <v>431</v>
      </c>
      <c r="FC8" s="106">
        <v>117</v>
      </c>
      <c r="FD8" s="106" t="s">
        <v>432</v>
      </c>
      <c r="FE8" s="106">
        <v>140</v>
      </c>
      <c r="FF8" s="106" t="s">
        <v>145</v>
      </c>
      <c r="FG8" s="106">
        <v>142</v>
      </c>
      <c r="FH8" s="106" t="s">
        <v>957</v>
      </c>
      <c r="FI8" s="106">
        <v>144</v>
      </c>
      <c r="FJ8" s="106" t="s">
        <v>958</v>
      </c>
      <c r="FK8" s="106">
        <v>146</v>
      </c>
      <c r="FL8" s="106" t="s">
        <v>959</v>
      </c>
      <c r="FM8" s="106">
        <v>148</v>
      </c>
      <c r="FN8" s="106" t="s">
        <v>960</v>
      </c>
      <c r="FO8" s="106">
        <v>150</v>
      </c>
      <c r="FP8" s="106" t="s">
        <v>961</v>
      </c>
      <c r="FQ8" s="106">
        <v>152</v>
      </c>
      <c r="FR8" s="106" t="s">
        <v>962</v>
      </c>
      <c r="FS8" s="106">
        <v>154</v>
      </c>
      <c r="FT8" s="106" t="s">
        <v>963</v>
      </c>
      <c r="FU8" s="106">
        <v>156</v>
      </c>
      <c r="FV8" s="106" t="s">
        <v>964</v>
      </c>
      <c r="FW8" s="107" t="s">
        <v>965</v>
      </c>
      <c r="FX8" s="107" t="s">
        <v>966</v>
      </c>
      <c r="FY8" s="107" t="s">
        <v>967</v>
      </c>
      <c r="FZ8" s="107" t="s">
        <v>968</v>
      </c>
      <c r="GA8" s="107" t="s">
        <v>969</v>
      </c>
      <c r="GB8" s="107" t="s">
        <v>972</v>
      </c>
      <c r="GC8" s="107" t="s">
        <v>970</v>
      </c>
      <c r="GD8" s="107" t="s">
        <v>973</v>
      </c>
      <c r="GE8" s="107" t="s">
        <v>971</v>
      </c>
      <c r="GF8" s="107" t="s">
        <v>974</v>
      </c>
      <c r="GG8" s="107" t="s">
        <v>975</v>
      </c>
      <c r="GH8" s="106">
        <v>169</v>
      </c>
      <c r="GI8" s="106" t="s">
        <v>154</v>
      </c>
      <c r="GJ8" s="106">
        <v>171</v>
      </c>
      <c r="GK8" s="106" t="s">
        <v>155</v>
      </c>
      <c r="GL8" s="106">
        <v>173</v>
      </c>
      <c r="GM8" s="106">
        <v>174</v>
      </c>
      <c r="GN8" s="106">
        <v>157</v>
      </c>
      <c r="GO8" s="106" t="s">
        <v>148</v>
      </c>
      <c r="GP8" s="106">
        <v>159</v>
      </c>
      <c r="GQ8" s="106" t="s">
        <v>149</v>
      </c>
      <c r="GR8" s="106">
        <v>161</v>
      </c>
      <c r="GS8" s="106" t="s">
        <v>150</v>
      </c>
      <c r="GT8" s="106">
        <v>163</v>
      </c>
      <c r="GU8" s="106" t="s">
        <v>151</v>
      </c>
      <c r="GV8" s="106">
        <v>165</v>
      </c>
      <c r="GW8" s="106">
        <v>174</v>
      </c>
      <c r="GX8" s="106">
        <v>167</v>
      </c>
      <c r="GY8" s="106" t="s">
        <v>445</v>
      </c>
      <c r="GZ8" s="106">
        <v>169</v>
      </c>
      <c r="HA8" s="106" t="s">
        <v>154</v>
      </c>
      <c r="HB8" s="106">
        <v>171</v>
      </c>
      <c r="HC8" s="106" t="s">
        <v>155</v>
      </c>
      <c r="HD8" s="106">
        <v>173</v>
      </c>
      <c r="HE8" s="106" t="s">
        <v>156</v>
      </c>
      <c r="HF8" s="107" t="s">
        <v>446</v>
      </c>
      <c r="HG8" s="106" t="s">
        <v>447</v>
      </c>
      <c r="HH8" s="144">
        <v>175</v>
      </c>
      <c r="HI8" s="106" t="s">
        <v>448</v>
      </c>
      <c r="HJ8" s="106" t="s">
        <v>449</v>
      </c>
      <c r="HK8" s="106" t="s">
        <v>450</v>
      </c>
      <c r="HL8" s="106">
        <v>176</v>
      </c>
      <c r="HM8" s="106" t="s">
        <v>157</v>
      </c>
      <c r="HN8" s="106">
        <v>178</v>
      </c>
      <c r="HO8" s="106" t="s">
        <v>158</v>
      </c>
      <c r="HP8" s="106">
        <v>180</v>
      </c>
      <c r="HQ8" s="106" t="s">
        <v>159</v>
      </c>
      <c r="HR8" s="106">
        <v>182</v>
      </c>
      <c r="HS8" s="106" t="s">
        <v>160</v>
      </c>
      <c r="HT8" s="106">
        <v>184</v>
      </c>
      <c r="HU8" s="106">
        <v>185</v>
      </c>
      <c r="HV8" s="106" t="s">
        <v>451</v>
      </c>
      <c r="HW8" s="106">
        <v>187</v>
      </c>
      <c r="HX8" s="106" t="s">
        <v>452</v>
      </c>
      <c r="HY8" s="106">
        <v>189</v>
      </c>
      <c r="HZ8" s="106" t="s">
        <v>163</v>
      </c>
      <c r="IA8" s="106">
        <v>191</v>
      </c>
      <c r="IB8" s="106" t="s">
        <v>164</v>
      </c>
      <c r="IC8" s="107" t="s">
        <v>453</v>
      </c>
      <c r="ID8" s="106" t="s">
        <v>454</v>
      </c>
      <c r="IE8" s="107" t="s">
        <v>455</v>
      </c>
      <c r="IF8" s="106" t="s">
        <v>456</v>
      </c>
      <c r="IG8" s="107" t="s">
        <v>455</v>
      </c>
      <c r="IH8" s="106" t="s">
        <v>456</v>
      </c>
      <c r="II8" s="107" t="s">
        <v>455</v>
      </c>
      <c r="IJ8" s="106" t="s">
        <v>456</v>
      </c>
      <c r="IK8" s="106">
        <v>193</v>
      </c>
      <c r="IL8" s="106">
        <v>194</v>
      </c>
      <c r="IM8" s="106" t="s">
        <v>457</v>
      </c>
      <c r="IN8" s="106">
        <v>196</v>
      </c>
      <c r="IO8" s="106" t="s">
        <v>458</v>
      </c>
      <c r="IP8" s="106">
        <v>198</v>
      </c>
      <c r="IQ8" s="106" t="s">
        <v>459</v>
      </c>
      <c r="IR8" s="106">
        <v>200</v>
      </c>
      <c r="IS8" s="106" t="s">
        <v>460</v>
      </c>
      <c r="IT8" s="107" t="s">
        <v>461</v>
      </c>
      <c r="IU8" s="106" t="s">
        <v>462</v>
      </c>
      <c r="IV8" s="107" t="s">
        <v>463</v>
      </c>
      <c r="IW8" s="106" t="s">
        <v>464</v>
      </c>
      <c r="IX8" s="106">
        <v>202</v>
      </c>
      <c r="IY8" s="106">
        <v>203</v>
      </c>
      <c r="IZ8" s="106" t="s">
        <v>170</v>
      </c>
      <c r="JA8" s="106">
        <v>205</v>
      </c>
      <c r="JB8" s="106" t="s">
        <v>171</v>
      </c>
      <c r="JC8" s="106">
        <v>207</v>
      </c>
      <c r="JD8" s="106" t="s">
        <v>172</v>
      </c>
      <c r="JE8" s="106">
        <v>209</v>
      </c>
      <c r="JF8" s="106" t="s">
        <v>173</v>
      </c>
      <c r="JG8" s="106">
        <v>211</v>
      </c>
      <c r="JH8" s="106">
        <v>212</v>
      </c>
      <c r="JI8" s="106">
        <v>213</v>
      </c>
      <c r="JJ8" s="106" t="s">
        <v>174</v>
      </c>
      <c r="JK8" s="106">
        <v>215</v>
      </c>
      <c r="JL8" s="106" t="s">
        <v>175</v>
      </c>
      <c r="JM8" s="106">
        <v>217</v>
      </c>
      <c r="JN8" s="106">
        <v>218</v>
      </c>
      <c r="JO8" s="106" t="s">
        <v>465</v>
      </c>
      <c r="JP8" s="106">
        <v>220</v>
      </c>
      <c r="JQ8" s="106" t="s">
        <v>466</v>
      </c>
      <c r="JR8" s="106">
        <v>222</v>
      </c>
      <c r="JS8" s="106" t="s">
        <v>467</v>
      </c>
      <c r="JT8" s="107" t="s">
        <v>468</v>
      </c>
      <c r="JU8" s="106" t="s">
        <v>469</v>
      </c>
      <c r="JV8" s="106">
        <v>224</v>
      </c>
      <c r="JW8" s="106">
        <v>225</v>
      </c>
      <c r="JX8" s="106" t="s">
        <v>470</v>
      </c>
      <c r="JY8" s="106">
        <v>227</v>
      </c>
      <c r="JZ8" s="106">
        <v>228</v>
      </c>
      <c r="KA8" s="106">
        <f t="shared" ref="KA8:LF8" si="0">JZ8 + 1</f>
        <v>229</v>
      </c>
      <c r="KB8" s="106">
        <f t="shared" si="0"/>
        <v>230</v>
      </c>
      <c r="KC8" s="106">
        <f t="shared" si="0"/>
        <v>231</v>
      </c>
      <c r="KD8" s="106">
        <f t="shared" si="0"/>
        <v>232</v>
      </c>
      <c r="KE8" s="106">
        <f t="shared" si="0"/>
        <v>233</v>
      </c>
      <c r="KF8" s="106">
        <f t="shared" si="0"/>
        <v>234</v>
      </c>
      <c r="KG8" s="106">
        <f t="shared" si="0"/>
        <v>235</v>
      </c>
      <c r="KH8" s="106">
        <f t="shared" si="0"/>
        <v>236</v>
      </c>
      <c r="KI8" s="106">
        <f t="shared" si="0"/>
        <v>237</v>
      </c>
      <c r="KJ8" s="106">
        <f t="shared" si="0"/>
        <v>238</v>
      </c>
      <c r="KK8" s="106">
        <f t="shared" si="0"/>
        <v>239</v>
      </c>
      <c r="KL8" s="106">
        <f t="shared" si="0"/>
        <v>240</v>
      </c>
      <c r="KM8" s="106">
        <f t="shared" si="0"/>
        <v>241</v>
      </c>
      <c r="KN8" s="106">
        <f t="shared" si="0"/>
        <v>242</v>
      </c>
      <c r="KO8" s="106">
        <f t="shared" si="0"/>
        <v>243</v>
      </c>
      <c r="KP8" s="106">
        <f t="shared" si="0"/>
        <v>244</v>
      </c>
      <c r="KQ8" s="106">
        <f t="shared" si="0"/>
        <v>245</v>
      </c>
      <c r="KR8" s="106">
        <f t="shared" si="0"/>
        <v>246</v>
      </c>
      <c r="KS8" s="106">
        <f t="shared" si="0"/>
        <v>247</v>
      </c>
      <c r="KT8" s="106">
        <f t="shared" si="0"/>
        <v>248</v>
      </c>
      <c r="KU8" s="106">
        <f t="shared" si="0"/>
        <v>249</v>
      </c>
      <c r="KV8" s="106">
        <f t="shared" si="0"/>
        <v>250</v>
      </c>
      <c r="KW8" s="106">
        <f t="shared" si="0"/>
        <v>251</v>
      </c>
      <c r="KX8" s="106">
        <f t="shared" si="0"/>
        <v>252</v>
      </c>
      <c r="KY8" s="106">
        <f t="shared" si="0"/>
        <v>253</v>
      </c>
      <c r="KZ8" s="106">
        <f t="shared" si="0"/>
        <v>254</v>
      </c>
      <c r="LA8" s="106">
        <f t="shared" si="0"/>
        <v>255</v>
      </c>
      <c r="LB8" s="106">
        <f t="shared" si="0"/>
        <v>256</v>
      </c>
      <c r="LC8" s="106">
        <f t="shared" si="0"/>
        <v>257</v>
      </c>
      <c r="LD8" s="106">
        <f t="shared" si="0"/>
        <v>258</v>
      </c>
      <c r="LE8" s="106">
        <f t="shared" si="0"/>
        <v>259</v>
      </c>
      <c r="LF8" s="106">
        <f t="shared" si="0"/>
        <v>260</v>
      </c>
      <c r="LG8" s="106">
        <f t="shared" ref="LG8:MV8" si="1">LF8 + 1</f>
        <v>261</v>
      </c>
      <c r="LH8" s="106">
        <f t="shared" si="1"/>
        <v>262</v>
      </c>
      <c r="LI8" s="106">
        <f t="shared" si="1"/>
        <v>263</v>
      </c>
      <c r="LJ8" s="106">
        <f t="shared" si="1"/>
        <v>264</v>
      </c>
      <c r="LK8" s="106">
        <f t="shared" si="1"/>
        <v>265</v>
      </c>
      <c r="LL8" s="106">
        <f t="shared" si="1"/>
        <v>266</v>
      </c>
      <c r="LM8" s="106">
        <f t="shared" si="1"/>
        <v>267</v>
      </c>
      <c r="LN8" s="106">
        <f>LH8 + 1</f>
        <v>263</v>
      </c>
      <c r="LO8" s="106">
        <f t="shared" ref="LO8" si="2">LN8 + 1</f>
        <v>264</v>
      </c>
      <c r="LP8" s="106">
        <f t="shared" ref="LP8" si="3">LO8 + 1</f>
        <v>265</v>
      </c>
      <c r="LQ8" s="106">
        <f t="shared" ref="LQ8" si="4">LP8 + 1</f>
        <v>266</v>
      </c>
      <c r="LR8" s="106">
        <f t="shared" ref="LR8" si="5">LQ8 + 1</f>
        <v>267</v>
      </c>
      <c r="LS8" s="106">
        <f>LM8 + 1</f>
        <v>268</v>
      </c>
      <c r="LT8" s="106">
        <f t="shared" si="1"/>
        <v>269</v>
      </c>
      <c r="LU8" s="106">
        <f t="shared" si="1"/>
        <v>270</v>
      </c>
      <c r="LV8" s="106">
        <f t="shared" si="1"/>
        <v>271</v>
      </c>
      <c r="LW8" s="106">
        <f t="shared" si="1"/>
        <v>272</v>
      </c>
      <c r="LX8" s="106">
        <f t="shared" ref="LX8" si="6">LW8 + 1</f>
        <v>273</v>
      </c>
      <c r="LY8" s="106">
        <f t="shared" ref="LY8" si="7">LX8 + 1</f>
        <v>274</v>
      </c>
      <c r="LZ8" s="106">
        <f t="shared" ref="LZ8" si="8">LY8 + 1</f>
        <v>275</v>
      </c>
      <c r="MA8" s="106">
        <f t="shared" ref="MA8" si="9">LZ8 + 1</f>
        <v>276</v>
      </c>
      <c r="MB8" s="106">
        <f t="shared" ref="MB8" si="10">MA8 + 1</f>
        <v>277</v>
      </c>
      <c r="MC8" s="106">
        <f>LW8 + 1</f>
        <v>273</v>
      </c>
      <c r="MD8" s="106">
        <f t="shared" si="1"/>
        <v>274</v>
      </c>
      <c r="ME8" s="106">
        <f t="shared" si="1"/>
        <v>275</v>
      </c>
      <c r="MF8" s="106">
        <f t="shared" si="1"/>
        <v>276</v>
      </c>
      <c r="MG8" s="106">
        <f t="shared" si="1"/>
        <v>277</v>
      </c>
      <c r="MH8" s="106">
        <f t="shared" si="1"/>
        <v>278</v>
      </c>
      <c r="MI8" s="106">
        <f t="shared" si="1"/>
        <v>279</v>
      </c>
      <c r="MJ8" s="106">
        <f t="shared" si="1"/>
        <v>280</v>
      </c>
      <c r="MK8" s="106">
        <f t="shared" si="1"/>
        <v>281</v>
      </c>
      <c r="ML8" s="106">
        <f t="shared" si="1"/>
        <v>282</v>
      </c>
      <c r="MM8" s="106">
        <f t="shared" si="1"/>
        <v>283</v>
      </c>
      <c r="MN8" s="106">
        <f t="shared" si="1"/>
        <v>284</v>
      </c>
      <c r="MO8" s="106">
        <f t="shared" si="1"/>
        <v>285</v>
      </c>
      <c r="MP8" s="106">
        <f t="shared" si="1"/>
        <v>286</v>
      </c>
      <c r="MQ8" s="106">
        <f t="shared" si="1"/>
        <v>287</v>
      </c>
      <c r="MR8" s="106">
        <f t="shared" si="1"/>
        <v>288</v>
      </c>
      <c r="MS8" s="106">
        <f t="shared" si="1"/>
        <v>289</v>
      </c>
      <c r="MT8" s="106">
        <f t="shared" si="1"/>
        <v>290</v>
      </c>
      <c r="MU8" s="106">
        <f t="shared" si="1"/>
        <v>291</v>
      </c>
      <c r="MV8" s="106">
        <f t="shared" si="1"/>
        <v>292</v>
      </c>
      <c r="MW8" s="106">
        <f t="shared" ref="MW8:OB8" si="11">MV8 + 1</f>
        <v>293</v>
      </c>
      <c r="MX8" s="106">
        <f t="shared" si="11"/>
        <v>294</v>
      </c>
      <c r="MY8" s="106">
        <f t="shared" si="11"/>
        <v>295</v>
      </c>
      <c r="MZ8" s="106">
        <f t="shared" si="11"/>
        <v>296</v>
      </c>
      <c r="NA8" s="106">
        <f t="shared" si="11"/>
        <v>297</v>
      </c>
      <c r="NB8" s="106">
        <f t="shared" si="11"/>
        <v>298</v>
      </c>
      <c r="NC8" s="106">
        <f t="shared" si="11"/>
        <v>299</v>
      </c>
      <c r="ND8" s="106">
        <f t="shared" si="11"/>
        <v>300</v>
      </c>
      <c r="NE8" s="106">
        <f t="shared" si="11"/>
        <v>301</v>
      </c>
      <c r="NF8" s="106">
        <f t="shared" si="11"/>
        <v>302</v>
      </c>
      <c r="NG8" s="106">
        <f t="shared" si="11"/>
        <v>303</v>
      </c>
      <c r="NH8" s="106">
        <f t="shared" si="11"/>
        <v>304</v>
      </c>
      <c r="NI8" s="106">
        <f t="shared" si="11"/>
        <v>305</v>
      </c>
      <c r="NJ8" s="106">
        <f t="shared" si="11"/>
        <v>306</v>
      </c>
      <c r="NK8" s="106">
        <f t="shared" si="11"/>
        <v>307</v>
      </c>
      <c r="NL8" s="106">
        <f t="shared" si="11"/>
        <v>308</v>
      </c>
      <c r="NM8" s="106">
        <f t="shared" si="11"/>
        <v>309</v>
      </c>
      <c r="NN8" s="106">
        <f t="shared" si="11"/>
        <v>310</v>
      </c>
      <c r="NO8" s="106">
        <f t="shared" si="11"/>
        <v>311</v>
      </c>
      <c r="NP8" s="106">
        <f t="shared" si="11"/>
        <v>312</v>
      </c>
      <c r="NQ8" s="106">
        <f t="shared" si="11"/>
        <v>313</v>
      </c>
      <c r="NR8" s="106">
        <f t="shared" si="11"/>
        <v>314</v>
      </c>
      <c r="NS8" s="106">
        <f t="shared" si="11"/>
        <v>315</v>
      </c>
      <c r="NT8" s="106">
        <f t="shared" si="11"/>
        <v>316</v>
      </c>
      <c r="NU8" s="106">
        <f t="shared" si="11"/>
        <v>317</v>
      </c>
      <c r="NV8" s="106">
        <f t="shared" si="11"/>
        <v>318</v>
      </c>
      <c r="NW8" s="106">
        <f t="shared" si="11"/>
        <v>319</v>
      </c>
      <c r="NX8" s="106">
        <f t="shared" si="11"/>
        <v>320</v>
      </c>
      <c r="NY8" s="106">
        <f t="shared" si="11"/>
        <v>321</v>
      </c>
      <c r="NZ8" s="106">
        <f t="shared" si="11"/>
        <v>322</v>
      </c>
      <c r="OA8" s="106">
        <f t="shared" si="11"/>
        <v>323</v>
      </c>
      <c r="OB8" s="106">
        <f t="shared" si="11"/>
        <v>324</v>
      </c>
      <c r="OC8" s="106">
        <f t="shared" ref="OC8:PM8" si="12">OB8 + 1</f>
        <v>325</v>
      </c>
      <c r="OD8" s="106">
        <f t="shared" si="12"/>
        <v>326</v>
      </c>
      <c r="OE8" s="106">
        <f t="shared" si="12"/>
        <v>327</v>
      </c>
      <c r="OF8" s="106">
        <f t="shared" si="12"/>
        <v>328</v>
      </c>
      <c r="OG8" s="106">
        <f t="shared" si="12"/>
        <v>329</v>
      </c>
      <c r="OH8" s="106">
        <f t="shared" si="12"/>
        <v>330</v>
      </c>
      <c r="OI8" s="106">
        <f t="shared" si="12"/>
        <v>331</v>
      </c>
      <c r="OJ8" s="106">
        <f>OD8 + 1</f>
        <v>327</v>
      </c>
      <c r="OK8" s="106">
        <f t="shared" ref="OK8" si="13">OJ8 + 1</f>
        <v>328</v>
      </c>
      <c r="OL8" s="106">
        <f t="shared" ref="OL8" si="14">OK8 + 1</f>
        <v>329</v>
      </c>
      <c r="OM8" s="106">
        <f t="shared" ref="OM8" si="15">OL8 + 1</f>
        <v>330</v>
      </c>
      <c r="ON8" s="106">
        <f t="shared" ref="ON8" si="16">OM8 + 1</f>
        <v>331</v>
      </c>
      <c r="OO8" s="106">
        <f>OI8 + 1</f>
        <v>332</v>
      </c>
      <c r="OP8" s="106">
        <f t="shared" si="12"/>
        <v>333</v>
      </c>
      <c r="OQ8" s="106">
        <f t="shared" si="12"/>
        <v>334</v>
      </c>
      <c r="OR8" s="106">
        <f t="shared" si="12"/>
        <v>335</v>
      </c>
      <c r="OS8" s="106">
        <f t="shared" si="12"/>
        <v>336</v>
      </c>
      <c r="OT8" s="106">
        <f t="shared" si="12"/>
        <v>337</v>
      </c>
      <c r="OU8" s="106">
        <f t="shared" si="12"/>
        <v>338</v>
      </c>
      <c r="OV8" s="106">
        <f t="shared" si="12"/>
        <v>339</v>
      </c>
      <c r="OW8" s="106">
        <f t="shared" si="12"/>
        <v>340</v>
      </c>
      <c r="OX8" s="106">
        <f t="shared" si="12"/>
        <v>341</v>
      </c>
      <c r="OY8" s="106">
        <f t="shared" si="12"/>
        <v>342</v>
      </c>
      <c r="OZ8" s="106">
        <f t="shared" si="12"/>
        <v>343</v>
      </c>
      <c r="PA8" s="106">
        <f t="shared" si="12"/>
        <v>344</v>
      </c>
      <c r="PB8" s="106">
        <f t="shared" si="12"/>
        <v>345</v>
      </c>
      <c r="PC8" s="106">
        <f t="shared" si="12"/>
        <v>346</v>
      </c>
      <c r="PD8" s="106">
        <f t="shared" si="12"/>
        <v>347</v>
      </c>
      <c r="PE8" s="106">
        <f t="shared" si="12"/>
        <v>348</v>
      </c>
      <c r="PF8" s="106">
        <f t="shared" si="12"/>
        <v>349</v>
      </c>
      <c r="PG8" s="106">
        <f t="shared" si="12"/>
        <v>350</v>
      </c>
      <c r="PH8" s="106">
        <f t="shared" si="12"/>
        <v>351</v>
      </c>
      <c r="PI8" s="106">
        <f t="shared" si="12"/>
        <v>352</v>
      </c>
      <c r="PJ8" s="106">
        <f t="shared" si="12"/>
        <v>353</v>
      </c>
      <c r="PK8" s="106">
        <f t="shared" si="12"/>
        <v>354</v>
      </c>
      <c r="PL8" s="106">
        <f t="shared" si="12"/>
        <v>355</v>
      </c>
      <c r="PM8" s="106">
        <f t="shared" si="12"/>
        <v>356</v>
      </c>
      <c r="PN8" s="106">
        <f t="shared" ref="PN8:QS8" si="17">PM8 + 1</f>
        <v>357</v>
      </c>
      <c r="PO8" s="106">
        <f t="shared" si="17"/>
        <v>358</v>
      </c>
      <c r="PP8" s="106">
        <f t="shared" si="17"/>
        <v>359</v>
      </c>
      <c r="PQ8" s="106">
        <f t="shared" si="17"/>
        <v>360</v>
      </c>
      <c r="PR8" s="106">
        <f t="shared" si="17"/>
        <v>361</v>
      </c>
      <c r="PS8" s="106">
        <f t="shared" si="17"/>
        <v>362</v>
      </c>
      <c r="PT8" s="106">
        <f t="shared" si="17"/>
        <v>363</v>
      </c>
      <c r="PU8" s="106">
        <f t="shared" si="17"/>
        <v>364</v>
      </c>
      <c r="PV8" s="106">
        <f t="shared" si="17"/>
        <v>365</v>
      </c>
      <c r="PW8" s="106">
        <f t="shared" si="17"/>
        <v>366</v>
      </c>
      <c r="PX8" s="106">
        <f t="shared" si="17"/>
        <v>367</v>
      </c>
      <c r="PY8" s="106">
        <f t="shared" si="17"/>
        <v>368</v>
      </c>
      <c r="PZ8" s="106">
        <f t="shared" si="17"/>
        <v>369</v>
      </c>
      <c r="QA8" s="106">
        <f t="shared" si="17"/>
        <v>370</v>
      </c>
      <c r="QB8" s="106">
        <f t="shared" si="17"/>
        <v>371</v>
      </c>
      <c r="QC8" s="106">
        <f t="shared" si="17"/>
        <v>372</v>
      </c>
      <c r="QD8" s="106">
        <f t="shared" si="17"/>
        <v>373</v>
      </c>
      <c r="QE8" s="106">
        <f t="shared" si="17"/>
        <v>374</v>
      </c>
      <c r="QF8" s="106">
        <f t="shared" si="17"/>
        <v>375</v>
      </c>
      <c r="QG8" s="106">
        <f t="shared" si="17"/>
        <v>376</v>
      </c>
      <c r="QH8" s="106">
        <f t="shared" si="17"/>
        <v>377</v>
      </c>
      <c r="QI8" s="106">
        <f t="shared" si="17"/>
        <v>378</v>
      </c>
      <c r="QJ8" s="106">
        <f t="shared" si="17"/>
        <v>379</v>
      </c>
      <c r="QK8" s="106">
        <f t="shared" si="17"/>
        <v>380</v>
      </c>
      <c r="QL8" s="106">
        <f t="shared" si="17"/>
        <v>381</v>
      </c>
      <c r="QM8" s="106">
        <f t="shared" si="17"/>
        <v>382</v>
      </c>
      <c r="QN8" s="106">
        <f t="shared" si="17"/>
        <v>383</v>
      </c>
      <c r="QO8" s="106">
        <f t="shared" si="17"/>
        <v>384</v>
      </c>
      <c r="QP8" s="106">
        <f t="shared" si="17"/>
        <v>385</v>
      </c>
      <c r="QQ8" s="106">
        <f t="shared" si="17"/>
        <v>386</v>
      </c>
      <c r="QR8" s="106">
        <f t="shared" si="17"/>
        <v>387</v>
      </c>
      <c r="QS8" s="106">
        <f t="shared" si="17"/>
        <v>388</v>
      </c>
      <c r="QT8" s="106">
        <f t="shared" ref="QT8:RY8" si="18">QS8 + 1</f>
        <v>389</v>
      </c>
      <c r="QU8" s="106">
        <f t="shared" si="18"/>
        <v>390</v>
      </c>
      <c r="QV8" s="106">
        <f t="shared" si="18"/>
        <v>391</v>
      </c>
      <c r="QW8" s="106">
        <f t="shared" si="18"/>
        <v>392</v>
      </c>
      <c r="QX8" s="106">
        <f t="shared" si="18"/>
        <v>393</v>
      </c>
      <c r="QY8" s="106">
        <f t="shared" si="18"/>
        <v>394</v>
      </c>
      <c r="QZ8" s="106">
        <f t="shared" si="18"/>
        <v>395</v>
      </c>
      <c r="RA8" s="106">
        <f t="shared" si="18"/>
        <v>396</v>
      </c>
      <c r="RB8" s="106">
        <f t="shared" si="18"/>
        <v>397</v>
      </c>
      <c r="RC8" s="106">
        <f t="shared" si="18"/>
        <v>398</v>
      </c>
      <c r="RD8" s="106">
        <f t="shared" si="18"/>
        <v>399</v>
      </c>
      <c r="RE8" s="106">
        <f t="shared" si="18"/>
        <v>400</v>
      </c>
      <c r="RF8" s="106">
        <f t="shared" si="18"/>
        <v>401</v>
      </c>
      <c r="RG8" s="106">
        <f t="shared" si="18"/>
        <v>402</v>
      </c>
      <c r="RH8" s="106">
        <f t="shared" si="18"/>
        <v>403</v>
      </c>
      <c r="RI8" s="106">
        <f t="shared" si="18"/>
        <v>404</v>
      </c>
      <c r="RJ8" s="106">
        <f t="shared" si="18"/>
        <v>405</v>
      </c>
      <c r="RK8" s="106">
        <f t="shared" si="18"/>
        <v>406</v>
      </c>
      <c r="RL8" s="106">
        <f t="shared" si="18"/>
        <v>407</v>
      </c>
      <c r="RM8" s="106">
        <f t="shared" si="18"/>
        <v>408</v>
      </c>
      <c r="RN8" s="106">
        <f t="shared" si="18"/>
        <v>409</v>
      </c>
      <c r="RO8" s="106">
        <f t="shared" si="18"/>
        <v>410</v>
      </c>
      <c r="RP8" s="106">
        <f>RO8 + 1</f>
        <v>411</v>
      </c>
      <c r="RQ8" s="106">
        <f t="shared" si="18"/>
        <v>412</v>
      </c>
      <c r="RR8" s="106">
        <f t="shared" si="18"/>
        <v>413</v>
      </c>
      <c r="RS8" s="106">
        <f t="shared" si="18"/>
        <v>414</v>
      </c>
      <c r="RT8" s="106">
        <f>RS8 + 1</f>
        <v>415</v>
      </c>
      <c r="RU8" s="106">
        <f t="shared" si="18"/>
        <v>416</v>
      </c>
      <c r="RV8" s="106">
        <f t="shared" si="18"/>
        <v>417</v>
      </c>
      <c r="RW8" s="106">
        <f t="shared" si="18"/>
        <v>418</v>
      </c>
      <c r="RX8" s="106">
        <f t="shared" si="18"/>
        <v>419</v>
      </c>
      <c r="RY8" s="106">
        <f t="shared" si="18"/>
        <v>420</v>
      </c>
      <c r="RZ8" s="106">
        <f t="shared" ref="RZ8:SD8" si="19">RY8 + 1</f>
        <v>421</v>
      </c>
      <c r="SA8" s="106">
        <f t="shared" si="19"/>
        <v>422</v>
      </c>
      <c r="SB8" s="106">
        <f t="shared" si="19"/>
        <v>423</v>
      </c>
      <c r="SC8" s="45" t="s">
        <v>924</v>
      </c>
      <c r="SD8" s="106" t="e">
        <f t="shared" si="19"/>
        <v>#VALUE!</v>
      </c>
      <c r="SE8" s="95" t="s">
        <v>332</v>
      </c>
    </row>
    <row r="9" spans="1:499">
      <c r="A9" s="285"/>
      <c r="B9" s="285"/>
      <c r="C9" s="285"/>
      <c r="D9" s="103"/>
      <c r="E9" s="35" t="s">
        <v>333</v>
      </c>
      <c r="F9" s="36" t="s">
        <v>177</v>
      </c>
      <c r="G9" s="35" t="s">
        <v>333</v>
      </c>
      <c r="H9" s="36" t="s">
        <v>177</v>
      </c>
      <c r="I9" s="35" t="s">
        <v>333</v>
      </c>
      <c r="J9" s="36" t="s">
        <v>177</v>
      </c>
      <c r="K9" s="35" t="s">
        <v>333</v>
      </c>
      <c r="L9" s="36" t="s">
        <v>177</v>
      </c>
      <c r="M9" s="35" t="s">
        <v>333</v>
      </c>
      <c r="N9" s="36" t="s">
        <v>177</v>
      </c>
      <c r="O9" s="35" t="s">
        <v>471</v>
      </c>
      <c r="P9" s="36" t="s">
        <v>177</v>
      </c>
      <c r="Q9" s="35" t="s">
        <v>471</v>
      </c>
      <c r="R9" s="36" t="s">
        <v>177</v>
      </c>
      <c r="S9" s="36" t="s">
        <v>177</v>
      </c>
      <c r="T9" s="35" t="s">
        <v>333</v>
      </c>
      <c r="U9" s="36" t="s">
        <v>177</v>
      </c>
      <c r="V9" s="35" t="s">
        <v>333</v>
      </c>
      <c r="W9" s="36" t="s">
        <v>177</v>
      </c>
      <c r="X9" s="35" t="s">
        <v>333</v>
      </c>
      <c r="Y9" s="36" t="s">
        <v>177</v>
      </c>
      <c r="Z9" s="35" t="s">
        <v>333</v>
      </c>
      <c r="AA9" s="36" t="s">
        <v>177</v>
      </c>
      <c r="AB9" s="35" t="s">
        <v>333</v>
      </c>
      <c r="AC9" s="36" t="s">
        <v>177</v>
      </c>
      <c r="AD9" s="35" t="s">
        <v>333</v>
      </c>
      <c r="AE9" s="36" t="s">
        <v>177</v>
      </c>
      <c r="AF9" s="35" t="s">
        <v>333</v>
      </c>
      <c r="AG9" s="36" t="s">
        <v>177</v>
      </c>
      <c r="AH9" s="35" t="s">
        <v>333</v>
      </c>
      <c r="AI9" s="36" t="s">
        <v>177</v>
      </c>
      <c r="AJ9" s="35" t="s">
        <v>471</v>
      </c>
      <c r="AK9" s="36" t="s">
        <v>177</v>
      </c>
      <c r="AL9" s="35" t="s">
        <v>333</v>
      </c>
      <c r="AM9" s="36" t="s">
        <v>177</v>
      </c>
      <c r="AN9" s="35" t="s">
        <v>333</v>
      </c>
      <c r="AO9" s="36" t="s">
        <v>177</v>
      </c>
      <c r="AP9" s="36" t="s">
        <v>177</v>
      </c>
      <c r="AQ9" s="35" t="s">
        <v>333</v>
      </c>
      <c r="AR9" s="36" t="s">
        <v>177</v>
      </c>
      <c r="AS9" s="35" t="s">
        <v>333</v>
      </c>
      <c r="AT9" s="36" t="s">
        <v>177</v>
      </c>
      <c r="AU9" s="35" t="s">
        <v>333</v>
      </c>
      <c r="AV9" s="36" t="s">
        <v>177</v>
      </c>
      <c r="AW9" s="35" t="s">
        <v>333</v>
      </c>
      <c r="AX9" s="36" t="s">
        <v>177</v>
      </c>
      <c r="AY9" s="35" t="s">
        <v>333</v>
      </c>
      <c r="AZ9" s="36" t="s">
        <v>177</v>
      </c>
      <c r="BA9" s="35" t="s">
        <v>333</v>
      </c>
      <c r="BB9" s="36" t="s">
        <v>177</v>
      </c>
      <c r="BC9" s="35" t="s">
        <v>333</v>
      </c>
      <c r="BD9" s="36" t="s">
        <v>177</v>
      </c>
      <c r="BE9" s="35" t="s">
        <v>333</v>
      </c>
      <c r="BF9" s="36" t="s">
        <v>177</v>
      </c>
      <c r="BG9" s="35" t="s">
        <v>471</v>
      </c>
      <c r="BH9" s="36" t="s">
        <v>177</v>
      </c>
      <c r="BI9" s="35" t="s">
        <v>333</v>
      </c>
      <c r="BJ9" s="36" t="s">
        <v>177</v>
      </c>
      <c r="BK9" s="36" t="s">
        <v>177</v>
      </c>
      <c r="BL9" s="35" t="s">
        <v>333</v>
      </c>
      <c r="BM9" s="36" t="s">
        <v>177</v>
      </c>
      <c r="BN9" s="35" t="s">
        <v>333</v>
      </c>
      <c r="BO9" s="36" t="s">
        <v>177</v>
      </c>
      <c r="BP9" s="35" t="s">
        <v>333</v>
      </c>
      <c r="BQ9" s="36" t="s">
        <v>177</v>
      </c>
      <c r="BR9" s="35" t="s">
        <v>333</v>
      </c>
      <c r="BS9" s="36" t="s">
        <v>177</v>
      </c>
      <c r="BT9" s="35" t="s">
        <v>333</v>
      </c>
      <c r="BU9" s="36" t="s">
        <v>177</v>
      </c>
      <c r="BV9" s="35" t="s">
        <v>333</v>
      </c>
      <c r="BW9" s="36" t="s">
        <v>177</v>
      </c>
      <c r="BX9" s="35" t="s">
        <v>333</v>
      </c>
      <c r="BY9" s="36" t="s">
        <v>177</v>
      </c>
      <c r="BZ9" s="35" t="s">
        <v>333</v>
      </c>
      <c r="CA9" s="36" t="s">
        <v>177</v>
      </c>
      <c r="CB9" s="35" t="s">
        <v>471</v>
      </c>
      <c r="CC9" s="36" t="s">
        <v>177</v>
      </c>
      <c r="CD9" s="35" t="s">
        <v>333</v>
      </c>
      <c r="CE9" s="36" t="s">
        <v>177</v>
      </c>
      <c r="CF9" s="36" t="s">
        <v>177</v>
      </c>
      <c r="CG9" s="35" t="s">
        <v>333</v>
      </c>
      <c r="CH9" s="36" t="s">
        <v>177</v>
      </c>
      <c r="CI9" s="35" t="s">
        <v>333</v>
      </c>
      <c r="CJ9" s="36" t="s">
        <v>177</v>
      </c>
      <c r="CK9" s="35" t="s">
        <v>333</v>
      </c>
      <c r="CL9" s="36" t="s">
        <v>177</v>
      </c>
      <c r="CM9" s="35" t="s">
        <v>333</v>
      </c>
      <c r="CN9" s="36" t="s">
        <v>177</v>
      </c>
      <c r="CO9" s="35" t="s">
        <v>333</v>
      </c>
      <c r="CP9" s="36" t="s">
        <v>177</v>
      </c>
      <c r="CQ9" s="35" t="s">
        <v>333</v>
      </c>
      <c r="CR9" s="36" t="s">
        <v>177</v>
      </c>
      <c r="CS9" s="35" t="s">
        <v>333</v>
      </c>
      <c r="CT9" s="36" t="s">
        <v>177</v>
      </c>
      <c r="CU9" s="35" t="s">
        <v>333</v>
      </c>
      <c r="CV9" s="36" t="s">
        <v>177</v>
      </c>
      <c r="CW9" s="35" t="s">
        <v>333</v>
      </c>
      <c r="CX9" s="36" t="s">
        <v>177</v>
      </c>
      <c r="CY9" s="35" t="s">
        <v>333</v>
      </c>
      <c r="CZ9" s="36" t="s">
        <v>177</v>
      </c>
      <c r="DA9" s="35" t="s">
        <v>333</v>
      </c>
      <c r="DB9" s="36" t="s">
        <v>177</v>
      </c>
      <c r="DC9" s="35" t="s">
        <v>333</v>
      </c>
      <c r="DD9" s="36" t="s">
        <v>177</v>
      </c>
      <c r="DE9" s="35" t="s">
        <v>471</v>
      </c>
      <c r="DF9" s="36" t="s">
        <v>177</v>
      </c>
      <c r="DG9" s="35" t="s">
        <v>471</v>
      </c>
      <c r="DH9" s="36" t="s">
        <v>177</v>
      </c>
      <c r="DI9" s="35" t="s">
        <v>471</v>
      </c>
      <c r="DJ9" s="36" t="s">
        <v>177</v>
      </c>
      <c r="DK9" s="36" t="s">
        <v>177</v>
      </c>
      <c r="DL9" s="35" t="s">
        <v>333</v>
      </c>
      <c r="DM9" s="36" t="s">
        <v>177</v>
      </c>
      <c r="DN9" s="35" t="s">
        <v>333</v>
      </c>
      <c r="DO9" s="36" t="s">
        <v>177</v>
      </c>
      <c r="DP9" s="35" t="s">
        <v>333</v>
      </c>
      <c r="DQ9" s="36" t="s">
        <v>177</v>
      </c>
      <c r="DR9" s="35" t="s">
        <v>333</v>
      </c>
      <c r="DS9" s="36" t="s">
        <v>177</v>
      </c>
      <c r="DT9" s="35" t="s">
        <v>333</v>
      </c>
      <c r="DU9" s="36" t="s">
        <v>177</v>
      </c>
      <c r="DV9" s="35" t="s">
        <v>333</v>
      </c>
      <c r="DW9" s="36" t="s">
        <v>177</v>
      </c>
      <c r="DX9" s="35" t="s">
        <v>333</v>
      </c>
      <c r="DY9" s="36" t="s">
        <v>177</v>
      </c>
      <c r="DZ9" s="35" t="s">
        <v>333</v>
      </c>
      <c r="EA9" s="36" t="s">
        <v>177</v>
      </c>
      <c r="EB9" s="35" t="s">
        <v>333</v>
      </c>
      <c r="EC9" s="36" t="s">
        <v>177</v>
      </c>
      <c r="ED9" s="35" t="s">
        <v>333</v>
      </c>
      <c r="EE9" s="36" t="s">
        <v>177</v>
      </c>
      <c r="EF9" s="35" t="s">
        <v>333</v>
      </c>
      <c r="EG9" s="36" t="s">
        <v>177</v>
      </c>
      <c r="EH9" s="35" t="s">
        <v>333</v>
      </c>
      <c r="EI9" s="36" t="s">
        <v>177</v>
      </c>
      <c r="EJ9" s="35" t="s">
        <v>333</v>
      </c>
      <c r="EK9" s="36" t="s">
        <v>177</v>
      </c>
      <c r="EL9" s="35" t="s">
        <v>333</v>
      </c>
      <c r="EM9" s="36" t="s">
        <v>177</v>
      </c>
      <c r="EN9" s="35" t="s">
        <v>333</v>
      </c>
      <c r="EO9" s="36" t="s">
        <v>177</v>
      </c>
      <c r="EP9" s="35" t="s">
        <v>333</v>
      </c>
      <c r="EQ9" s="36" t="s">
        <v>177</v>
      </c>
      <c r="ER9" s="35" t="s">
        <v>471</v>
      </c>
      <c r="ES9" s="36" t="s">
        <v>177</v>
      </c>
      <c r="ET9" s="35" t="s">
        <v>333</v>
      </c>
      <c r="EU9" s="36" t="s">
        <v>177</v>
      </c>
      <c r="EV9" s="36" t="s">
        <v>177</v>
      </c>
      <c r="EW9" s="35" t="s">
        <v>333</v>
      </c>
      <c r="EX9" s="36" t="s">
        <v>177</v>
      </c>
      <c r="EY9" s="35" t="s">
        <v>333</v>
      </c>
      <c r="EZ9" s="36" t="s">
        <v>177</v>
      </c>
      <c r="FA9" s="35" t="s">
        <v>333</v>
      </c>
      <c r="FB9" s="36" t="s">
        <v>177</v>
      </c>
      <c r="FC9" s="35" t="s">
        <v>333</v>
      </c>
      <c r="FD9" s="36" t="s">
        <v>177</v>
      </c>
      <c r="FE9" s="35" t="s">
        <v>333</v>
      </c>
      <c r="FF9" s="36" t="s">
        <v>177</v>
      </c>
      <c r="FG9" s="35" t="s">
        <v>333</v>
      </c>
      <c r="FH9" s="36" t="s">
        <v>177</v>
      </c>
      <c r="FI9" s="35" t="s">
        <v>333</v>
      </c>
      <c r="FJ9" s="36" t="s">
        <v>177</v>
      </c>
      <c r="FK9" s="35" t="s">
        <v>333</v>
      </c>
      <c r="FL9" s="36" t="s">
        <v>177</v>
      </c>
      <c r="FM9" s="35" t="s">
        <v>333</v>
      </c>
      <c r="FN9" s="36" t="s">
        <v>177</v>
      </c>
      <c r="FO9" s="35" t="s">
        <v>333</v>
      </c>
      <c r="FP9" s="36" t="s">
        <v>177</v>
      </c>
      <c r="FQ9" s="35" t="s">
        <v>333</v>
      </c>
      <c r="FR9" s="36" t="s">
        <v>177</v>
      </c>
      <c r="FS9" s="35" t="s">
        <v>333</v>
      </c>
      <c r="FT9" s="36" t="s">
        <v>177</v>
      </c>
      <c r="FU9" s="35" t="s">
        <v>333</v>
      </c>
      <c r="FV9" s="36" t="s">
        <v>177</v>
      </c>
      <c r="FW9" s="35" t="s">
        <v>333</v>
      </c>
      <c r="FX9" s="36" t="s">
        <v>177</v>
      </c>
      <c r="FY9" s="35" t="s">
        <v>333</v>
      </c>
      <c r="FZ9" s="36" t="s">
        <v>177</v>
      </c>
      <c r="GA9" s="35" t="s">
        <v>333</v>
      </c>
      <c r="GB9" s="36" t="s">
        <v>177</v>
      </c>
      <c r="GC9" s="35" t="s">
        <v>333</v>
      </c>
      <c r="GD9" s="36" t="s">
        <v>177</v>
      </c>
      <c r="GE9" s="35" t="s">
        <v>333</v>
      </c>
      <c r="GF9" s="36" t="s">
        <v>177</v>
      </c>
      <c r="GG9" s="36" t="s">
        <v>177</v>
      </c>
      <c r="GH9" s="35" t="s">
        <v>333</v>
      </c>
      <c r="GI9" s="36" t="s">
        <v>177</v>
      </c>
      <c r="GJ9" s="35" t="s">
        <v>333</v>
      </c>
      <c r="GK9" s="36" t="s">
        <v>177</v>
      </c>
      <c r="GL9" s="36" t="s">
        <v>177</v>
      </c>
      <c r="GM9" s="36" t="s">
        <v>177</v>
      </c>
      <c r="GN9" s="35" t="s">
        <v>333</v>
      </c>
      <c r="GO9" s="36" t="s">
        <v>177</v>
      </c>
      <c r="GP9" s="35" t="s">
        <v>333</v>
      </c>
      <c r="GQ9" s="36" t="s">
        <v>177</v>
      </c>
      <c r="GR9" s="35" t="s">
        <v>333</v>
      </c>
      <c r="GS9" s="36" t="s">
        <v>177</v>
      </c>
      <c r="GT9" s="35" t="s">
        <v>333</v>
      </c>
      <c r="GU9" s="36" t="s">
        <v>177</v>
      </c>
      <c r="GV9" s="36" t="s">
        <v>177</v>
      </c>
      <c r="GW9" s="36" t="s">
        <v>177</v>
      </c>
      <c r="GX9" s="35" t="s">
        <v>333</v>
      </c>
      <c r="GY9" s="36" t="s">
        <v>177</v>
      </c>
      <c r="GZ9" s="35" t="s">
        <v>333</v>
      </c>
      <c r="HA9" s="36" t="s">
        <v>177</v>
      </c>
      <c r="HB9" s="35" t="s">
        <v>333</v>
      </c>
      <c r="HC9" s="36" t="s">
        <v>177</v>
      </c>
      <c r="HD9" s="35" t="s">
        <v>333</v>
      </c>
      <c r="HE9" s="36" t="s">
        <v>177</v>
      </c>
      <c r="HF9" s="35" t="s">
        <v>333</v>
      </c>
      <c r="HG9" s="36" t="s">
        <v>177</v>
      </c>
      <c r="HH9" s="36" t="s">
        <v>177</v>
      </c>
      <c r="HI9" s="35" t="s">
        <v>333</v>
      </c>
      <c r="HJ9" s="36" t="s">
        <v>177</v>
      </c>
      <c r="HK9" s="36" t="s">
        <v>177</v>
      </c>
      <c r="HL9" s="35" t="s">
        <v>333</v>
      </c>
      <c r="HM9" s="36" t="s">
        <v>177</v>
      </c>
      <c r="HN9" s="35" t="s">
        <v>333</v>
      </c>
      <c r="HO9" s="36" t="s">
        <v>177</v>
      </c>
      <c r="HP9" s="35" t="s">
        <v>333</v>
      </c>
      <c r="HQ9" s="36" t="s">
        <v>177</v>
      </c>
      <c r="HR9" s="35" t="s">
        <v>333</v>
      </c>
      <c r="HS9" s="36" t="s">
        <v>177</v>
      </c>
      <c r="HT9" s="36" t="s">
        <v>177</v>
      </c>
      <c r="HU9" s="35" t="s">
        <v>333</v>
      </c>
      <c r="HV9" s="36" t="s">
        <v>177</v>
      </c>
      <c r="HW9" s="35" t="s">
        <v>333</v>
      </c>
      <c r="HX9" s="36" t="s">
        <v>177</v>
      </c>
      <c r="HY9" s="35" t="s">
        <v>333</v>
      </c>
      <c r="HZ9" s="36" t="s">
        <v>177</v>
      </c>
      <c r="IA9" s="35" t="s">
        <v>333</v>
      </c>
      <c r="IB9" s="36" t="s">
        <v>177</v>
      </c>
      <c r="IC9" s="35" t="s">
        <v>333</v>
      </c>
      <c r="ID9" s="36" t="s">
        <v>177</v>
      </c>
      <c r="IE9" s="35" t="s">
        <v>333</v>
      </c>
      <c r="IF9" s="36" t="s">
        <v>177</v>
      </c>
      <c r="IG9" s="35" t="s">
        <v>333</v>
      </c>
      <c r="IH9" s="36" t="s">
        <v>177</v>
      </c>
      <c r="II9" s="35" t="s">
        <v>333</v>
      </c>
      <c r="IJ9" s="36" t="s">
        <v>177</v>
      </c>
      <c r="IK9" s="36" t="s">
        <v>177</v>
      </c>
      <c r="IL9" s="35" t="s">
        <v>333</v>
      </c>
      <c r="IM9" s="36" t="s">
        <v>177</v>
      </c>
      <c r="IN9" s="35" t="s">
        <v>333</v>
      </c>
      <c r="IO9" s="36" t="s">
        <v>177</v>
      </c>
      <c r="IP9" s="35" t="s">
        <v>333</v>
      </c>
      <c r="IQ9" s="36" t="s">
        <v>177</v>
      </c>
      <c r="IR9" s="35" t="s">
        <v>333</v>
      </c>
      <c r="IS9" s="36" t="s">
        <v>177</v>
      </c>
      <c r="IT9" s="35" t="s">
        <v>333</v>
      </c>
      <c r="IU9" s="36" t="s">
        <v>177</v>
      </c>
      <c r="IV9" s="35" t="s">
        <v>333</v>
      </c>
      <c r="IW9" s="36" t="s">
        <v>177</v>
      </c>
      <c r="IX9" s="36" t="s">
        <v>177</v>
      </c>
      <c r="IY9" s="35" t="s">
        <v>333</v>
      </c>
      <c r="IZ9" s="36" t="s">
        <v>177</v>
      </c>
      <c r="JA9" s="35" t="s">
        <v>333</v>
      </c>
      <c r="JB9" s="36" t="s">
        <v>177</v>
      </c>
      <c r="JC9" s="35" t="s">
        <v>333</v>
      </c>
      <c r="JD9" s="36" t="s">
        <v>177</v>
      </c>
      <c r="JE9" s="35" t="s">
        <v>333</v>
      </c>
      <c r="JF9" s="36" t="s">
        <v>177</v>
      </c>
      <c r="JG9" s="36" t="s">
        <v>177</v>
      </c>
      <c r="JH9" s="36" t="s">
        <v>177</v>
      </c>
      <c r="JI9" s="35" t="s">
        <v>333</v>
      </c>
      <c r="JJ9" s="36" t="s">
        <v>177</v>
      </c>
      <c r="JK9" s="35" t="s">
        <v>333</v>
      </c>
      <c r="JL9" s="36" t="s">
        <v>177</v>
      </c>
      <c r="JM9" s="36" t="s">
        <v>177</v>
      </c>
      <c r="JN9" s="35" t="s">
        <v>333</v>
      </c>
      <c r="JO9" s="36" t="s">
        <v>177</v>
      </c>
      <c r="JP9" s="35" t="s">
        <v>333</v>
      </c>
      <c r="JQ9" s="36" t="s">
        <v>177</v>
      </c>
      <c r="JR9" s="35" t="s">
        <v>333</v>
      </c>
      <c r="JS9" s="36" t="s">
        <v>177</v>
      </c>
      <c r="JT9" s="35" t="s">
        <v>333</v>
      </c>
      <c r="JU9" s="36" t="s">
        <v>177</v>
      </c>
      <c r="JV9" s="36" t="s">
        <v>177</v>
      </c>
      <c r="JW9" s="35" t="s">
        <v>333</v>
      </c>
      <c r="JX9" s="36" t="s">
        <v>177</v>
      </c>
      <c r="JY9" s="36" t="s">
        <v>177</v>
      </c>
      <c r="JZ9" s="35" t="s">
        <v>333</v>
      </c>
      <c r="KA9" s="36" t="s">
        <v>177</v>
      </c>
      <c r="KB9" s="35" t="s">
        <v>333</v>
      </c>
      <c r="KC9" s="36" t="s">
        <v>177</v>
      </c>
      <c r="KD9" s="35" t="s">
        <v>333</v>
      </c>
      <c r="KE9" s="36" t="s">
        <v>177</v>
      </c>
      <c r="KF9" s="35" t="s">
        <v>333</v>
      </c>
      <c r="KG9" s="36" t="s">
        <v>177</v>
      </c>
      <c r="KH9" s="36" t="s">
        <v>177</v>
      </c>
      <c r="KI9" s="35" t="s">
        <v>333</v>
      </c>
      <c r="KJ9" s="36" t="s">
        <v>177</v>
      </c>
      <c r="KK9" s="35" t="s">
        <v>333</v>
      </c>
      <c r="KL9" s="36" t="s">
        <v>177</v>
      </c>
      <c r="KM9" s="35" t="s">
        <v>333</v>
      </c>
      <c r="KN9" s="36" t="s">
        <v>177</v>
      </c>
      <c r="KO9" s="35" t="s">
        <v>333</v>
      </c>
      <c r="KP9" s="36" t="s">
        <v>177</v>
      </c>
      <c r="KQ9" s="35" t="s">
        <v>333</v>
      </c>
      <c r="KR9" s="36" t="s">
        <v>177</v>
      </c>
      <c r="KS9" s="36" t="s">
        <v>177</v>
      </c>
      <c r="KT9" s="35" t="s">
        <v>333</v>
      </c>
      <c r="KU9" s="36" t="s">
        <v>177</v>
      </c>
      <c r="KV9" s="35" t="s">
        <v>333</v>
      </c>
      <c r="KW9" s="36" t="s">
        <v>177</v>
      </c>
      <c r="KX9" s="35" t="s">
        <v>333</v>
      </c>
      <c r="KY9" s="36" t="s">
        <v>177</v>
      </c>
      <c r="KZ9" s="35" t="s">
        <v>333</v>
      </c>
      <c r="LA9" s="36" t="s">
        <v>177</v>
      </c>
      <c r="LB9" s="35" t="s">
        <v>333</v>
      </c>
      <c r="LC9" s="36" t="s">
        <v>177</v>
      </c>
      <c r="LD9" s="36" t="s">
        <v>177</v>
      </c>
      <c r="LE9" s="35" t="s">
        <v>333</v>
      </c>
      <c r="LF9" s="36" t="s">
        <v>177</v>
      </c>
      <c r="LG9" s="35" t="s">
        <v>333</v>
      </c>
      <c r="LH9" s="36" t="s">
        <v>177</v>
      </c>
      <c r="LI9" s="35" t="s">
        <v>333</v>
      </c>
      <c r="LJ9" s="36" t="s">
        <v>177</v>
      </c>
      <c r="LK9" s="35" t="s">
        <v>333</v>
      </c>
      <c r="LL9" s="36" t="s">
        <v>177</v>
      </c>
      <c r="LM9" s="36" t="s">
        <v>177</v>
      </c>
      <c r="LN9" s="35" t="s">
        <v>333</v>
      </c>
      <c r="LO9" s="36" t="s">
        <v>177</v>
      </c>
      <c r="LP9" s="35" t="s">
        <v>333</v>
      </c>
      <c r="LQ9" s="36" t="s">
        <v>177</v>
      </c>
      <c r="LR9" s="36" t="s">
        <v>177</v>
      </c>
      <c r="LS9" s="35" t="s">
        <v>333</v>
      </c>
      <c r="LT9" s="36" t="s">
        <v>177</v>
      </c>
      <c r="LU9" s="35" t="s">
        <v>333</v>
      </c>
      <c r="LV9" s="36" t="s">
        <v>177</v>
      </c>
      <c r="LW9" s="36" t="s">
        <v>177</v>
      </c>
      <c r="LX9" s="35" t="s">
        <v>333</v>
      </c>
      <c r="LY9" s="36" t="s">
        <v>177</v>
      </c>
      <c r="LZ9" s="35" t="s">
        <v>333</v>
      </c>
      <c r="MA9" s="36" t="s">
        <v>177</v>
      </c>
      <c r="MB9" s="36" t="s">
        <v>177</v>
      </c>
      <c r="MC9" s="36" t="s">
        <v>177</v>
      </c>
      <c r="MD9" s="35" t="s">
        <v>333</v>
      </c>
      <c r="ME9" s="36" t="s">
        <v>177</v>
      </c>
      <c r="MF9" s="35" t="s">
        <v>333</v>
      </c>
      <c r="MG9" s="36" t="s">
        <v>177</v>
      </c>
      <c r="MH9" s="35" t="s">
        <v>333</v>
      </c>
      <c r="MI9" s="36" t="s">
        <v>177</v>
      </c>
      <c r="MJ9" s="35" t="s">
        <v>333</v>
      </c>
      <c r="MK9" s="36" t="s">
        <v>177</v>
      </c>
      <c r="ML9" s="36" t="s">
        <v>177</v>
      </c>
      <c r="MM9" s="35" t="s">
        <v>333</v>
      </c>
      <c r="MN9" s="36" t="s">
        <v>177</v>
      </c>
      <c r="MO9" s="35" t="s">
        <v>333</v>
      </c>
      <c r="MP9" s="36" t="s">
        <v>177</v>
      </c>
      <c r="MQ9" s="35" t="s">
        <v>333</v>
      </c>
      <c r="MR9" s="36" t="s">
        <v>177</v>
      </c>
      <c r="MS9" s="36" t="s">
        <v>177</v>
      </c>
      <c r="MT9" s="35" t="s">
        <v>333</v>
      </c>
      <c r="MU9" s="36" t="s">
        <v>177</v>
      </c>
      <c r="MV9" s="35" t="s">
        <v>333</v>
      </c>
      <c r="MW9" s="36" t="s">
        <v>177</v>
      </c>
      <c r="MX9" s="35" t="s">
        <v>333</v>
      </c>
      <c r="MY9" s="36" t="s">
        <v>177</v>
      </c>
      <c r="MZ9" s="35" t="s">
        <v>333</v>
      </c>
      <c r="NA9" s="36" t="s">
        <v>177</v>
      </c>
      <c r="NB9" s="36" t="s">
        <v>177</v>
      </c>
      <c r="NC9" s="35" t="s">
        <v>333</v>
      </c>
      <c r="ND9" s="36" t="s">
        <v>177</v>
      </c>
      <c r="NE9" s="35" t="s">
        <v>333</v>
      </c>
      <c r="NF9" s="36" t="s">
        <v>177</v>
      </c>
      <c r="NG9" s="35" t="s">
        <v>333</v>
      </c>
      <c r="NH9" s="36" t="s">
        <v>177</v>
      </c>
      <c r="NI9" s="35" t="s">
        <v>333</v>
      </c>
      <c r="NJ9" s="36" t="s">
        <v>177</v>
      </c>
      <c r="NK9" s="35" t="s">
        <v>333</v>
      </c>
      <c r="NL9" s="36" t="s">
        <v>177</v>
      </c>
      <c r="NM9" s="35" t="s">
        <v>333</v>
      </c>
      <c r="NN9" s="36" t="s">
        <v>177</v>
      </c>
      <c r="NO9" s="36" t="s">
        <v>177</v>
      </c>
      <c r="NP9" s="35" t="s">
        <v>333</v>
      </c>
      <c r="NQ9" s="36" t="s">
        <v>177</v>
      </c>
      <c r="NR9" s="35" t="s">
        <v>333</v>
      </c>
      <c r="NS9" s="36" t="s">
        <v>177</v>
      </c>
      <c r="NT9" s="35" t="s">
        <v>333</v>
      </c>
      <c r="NU9" s="36" t="s">
        <v>177</v>
      </c>
      <c r="NV9" s="35" t="s">
        <v>333</v>
      </c>
      <c r="NW9" s="36" t="s">
        <v>177</v>
      </c>
      <c r="NX9" s="35" t="s">
        <v>333</v>
      </c>
      <c r="NY9" s="36" t="s">
        <v>177</v>
      </c>
      <c r="NZ9" s="36" t="s">
        <v>177</v>
      </c>
      <c r="OA9" s="35" t="s">
        <v>333</v>
      </c>
      <c r="OB9" s="36" t="s">
        <v>177</v>
      </c>
      <c r="OC9" s="35" t="s">
        <v>333</v>
      </c>
      <c r="OD9" s="36" t="s">
        <v>177</v>
      </c>
      <c r="OE9" s="35" t="s">
        <v>333</v>
      </c>
      <c r="OF9" s="36" t="s">
        <v>177</v>
      </c>
      <c r="OG9" s="35" t="s">
        <v>333</v>
      </c>
      <c r="OH9" s="36" t="s">
        <v>177</v>
      </c>
      <c r="OI9" s="36" t="s">
        <v>177</v>
      </c>
      <c r="OJ9" s="35" t="s">
        <v>333</v>
      </c>
      <c r="OK9" s="36" t="s">
        <v>177</v>
      </c>
      <c r="OL9" s="35" t="s">
        <v>333</v>
      </c>
      <c r="OM9" s="36" t="s">
        <v>177</v>
      </c>
      <c r="ON9" s="36" t="s">
        <v>177</v>
      </c>
      <c r="OO9" s="35" t="s">
        <v>333</v>
      </c>
      <c r="OP9" s="36" t="s">
        <v>177</v>
      </c>
      <c r="OQ9" s="35" t="s">
        <v>333</v>
      </c>
      <c r="OR9" s="36" t="s">
        <v>177</v>
      </c>
      <c r="OS9" s="36" t="s">
        <v>177</v>
      </c>
      <c r="OT9" s="36" t="s">
        <v>177</v>
      </c>
      <c r="OU9" s="35" t="s">
        <v>333</v>
      </c>
      <c r="OV9" s="36" t="s">
        <v>177</v>
      </c>
      <c r="OW9" s="35" t="s">
        <v>333</v>
      </c>
      <c r="OX9" s="36" t="s">
        <v>177</v>
      </c>
      <c r="OY9" s="35" t="s">
        <v>333</v>
      </c>
      <c r="OZ9" s="36" t="s">
        <v>177</v>
      </c>
      <c r="PA9" s="35" t="s">
        <v>333</v>
      </c>
      <c r="PB9" s="36" t="s">
        <v>177</v>
      </c>
      <c r="PC9" s="36" t="s">
        <v>177</v>
      </c>
      <c r="PD9" s="35" t="s">
        <v>333</v>
      </c>
      <c r="PE9" s="36" t="s">
        <v>177</v>
      </c>
      <c r="PF9" s="35" t="s">
        <v>333</v>
      </c>
      <c r="PG9" s="36" t="s">
        <v>177</v>
      </c>
      <c r="PH9" s="35" t="s">
        <v>333</v>
      </c>
      <c r="PI9" s="36" t="s">
        <v>177</v>
      </c>
      <c r="PJ9" s="35" t="s">
        <v>333</v>
      </c>
      <c r="PK9" s="36" t="s">
        <v>177</v>
      </c>
      <c r="PL9" s="35" t="s">
        <v>333</v>
      </c>
      <c r="PM9" s="36" t="s">
        <v>177</v>
      </c>
      <c r="PN9" s="36" t="s">
        <v>177</v>
      </c>
      <c r="PO9" s="35" t="s">
        <v>333</v>
      </c>
      <c r="PP9" s="36" t="s">
        <v>177</v>
      </c>
      <c r="PQ9" s="35" t="s">
        <v>333</v>
      </c>
      <c r="PR9" s="36" t="s">
        <v>177</v>
      </c>
      <c r="PS9" s="35" t="s">
        <v>333</v>
      </c>
      <c r="PT9" s="36" t="s">
        <v>177</v>
      </c>
      <c r="PU9" s="35" t="s">
        <v>333</v>
      </c>
      <c r="PV9" s="36" t="s">
        <v>177</v>
      </c>
      <c r="PW9" s="36" t="s">
        <v>177</v>
      </c>
      <c r="PX9" s="35" t="s">
        <v>333</v>
      </c>
      <c r="PY9" s="36" t="s">
        <v>177</v>
      </c>
      <c r="PZ9" s="35" t="s">
        <v>333</v>
      </c>
      <c r="QA9" s="36" t="s">
        <v>177</v>
      </c>
      <c r="QB9" s="35" t="s">
        <v>333</v>
      </c>
      <c r="QC9" s="36" t="s">
        <v>177</v>
      </c>
      <c r="QD9" s="35" t="s">
        <v>333</v>
      </c>
      <c r="QE9" s="36" t="s">
        <v>177</v>
      </c>
      <c r="QF9" s="36" t="s">
        <v>177</v>
      </c>
      <c r="QG9" s="35" t="s">
        <v>333</v>
      </c>
      <c r="QH9" s="36" t="s">
        <v>177</v>
      </c>
      <c r="QI9" s="35" t="s">
        <v>333</v>
      </c>
      <c r="QJ9" s="36" t="s">
        <v>177</v>
      </c>
      <c r="QK9" s="35" t="s">
        <v>333</v>
      </c>
      <c r="QL9" s="36" t="s">
        <v>177</v>
      </c>
      <c r="QM9" s="35" t="s">
        <v>333</v>
      </c>
      <c r="QN9" s="36" t="s">
        <v>177</v>
      </c>
      <c r="QO9" s="35" t="s">
        <v>333</v>
      </c>
      <c r="QP9" s="36" t="s">
        <v>177</v>
      </c>
      <c r="QQ9" s="35" t="s">
        <v>333</v>
      </c>
      <c r="QR9" s="36" t="s">
        <v>177</v>
      </c>
      <c r="QS9" s="36" t="s">
        <v>177</v>
      </c>
      <c r="QT9" s="35" t="s">
        <v>333</v>
      </c>
      <c r="QU9" s="36" t="s">
        <v>177</v>
      </c>
      <c r="QV9" s="35" t="s">
        <v>333</v>
      </c>
      <c r="QW9" s="36" t="s">
        <v>177</v>
      </c>
      <c r="QX9" s="35" t="s">
        <v>333</v>
      </c>
      <c r="QY9" s="36" t="s">
        <v>177</v>
      </c>
      <c r="QZ9" s="35" t="s">
        <v>333</v>
      </c>
      <c r="RA9" s="36" t="s">
        <v>177</v>
      </c>
      <c r="RB9" s="35" t="s">
        <v>333</v>
      </c>
      <c r="RC9" s="36" t="s">
        <v>177</v>
      </c>
      <c r="RD9" s="35" t="s">
        <v>333</v>
      </c>
      <c r="RE9" s="36" t="s">
        <v>177</v>
      </c>
      <c r="RF9" s="36" t="s">
        <v>177</v>
      </c>
      <c r="RG9" s="35" t="s">
        <v>333</v>
      </c>
      <c r="RH9" s="36" t="s">
        <v>177</v>
      </c>
      <c r="RI9" s="35" t="s">
        <v>333</v>
      </c>
      <c r="RJ9" s="36" t="s">
        <v>177</v>
      </c>
      <c r="RK9" s="35" t="s">
        <v>333</v>
      </c>
      <c r="RL9" s="36" t="s">
        <v>177</v>
      </c>
      <c r="RM9" s="35" t="s">
        <v>333</v>
      </c>
      <c r="RN9" s="36" t="s">
        <v>177</v>
      </c>
      <c r="RO9" s="36" t="s">
        <v>177</v>
      </c>
      <c r="RP9" s="36" t="s">
        <v>177</v>
      </c>
      <c r="RQ9" s="36" t="s">
        <v>177</v>
      </c>
      <c r="RR9" s="36" t="s">
        <v>177</v>
      </c>
      <c r="RS9" s="35" t="s">
        <v>333</v>
      </c>
      <c r="RT9" s="36" t="s">
        <v>177</v>
      </c>
      <c r="RU9" s="35" t="s">
        <v>472</v>
      </c>
      <c r="RV9" s="36" t="s">
        <v>177</v>
      </c>
      <c r="RW9" s="36" t="s">
        <v>177</v>
      </c>
      <c r="RX9" s="35" t="s">
        <v>333</v>
      </c>
      <c r="RY9" s="36" t="s">
        <v>177</v>
      </c>
      <c r="RZ9" s="35" t="s">
        <v>472</v>
      </c>
      <c r="SA9" s="36" t="s">
        <v>177</v>
      </c>
      <c r="SB9" s="36" t="s">
        <v>177</v>
      </c>
      <c r="SC9" s="36" t="s">
        <v>177</v>
      </c>
      <c r="SD9" s="36" t="s">
        <v>177</v>
      </c>
      <c r="SE9" s="36" t="s">
        <v>177</v>
      </c>
    </row>
    <row r="10" spans="1:499" ht="25.5" customHeight="1">
      <c r="A10" s="286" t="s">
        <v>181</v>
      </c>
      <c r="B10" s="286"/>
      <c r="C10" s="286"/>
      <c r="D10" s="103"/>
      <c r="E10" s="108"/>
      <c r="F10" s="109">
        <f>E15</f>
        <v>33995</v>
      </c>
      <c r="G10" s="110"/>
      <c r="H10" s="109">
        <f>G15</f>
        <v>53476</v>
      </c>
      <c r="I10" s="110"/>
      <c r="J10" s="109">
        <f>I15</f>
        <v>45918</v>
      </c>
      <c r="K10" s="110"/>
      <c r="L10" s="109">
        <f>K15</f>
        <v>5348</v>
      </c>
      <c r="M10" s="110"/>
      <c r="N10" s="109">
        <f>M15</f>
        <v>4592</v>
      </c>
      <c r="O10" s="110"/>
      <c r="P10" s="109">
        <f>O15</f>
        <v>888214</v>
      </c>
      <c r="Q10" s="110"/>
      <c r="R10" s="109">
        <f>Q15</f>
        <v>88821</v>
      </c>
      <c r="S10" s="109"/>
      <c r="T10" s="110"/>
      <c r="U10" s="109">
        <f>T15</f>
        <v>75126</v>
      </c>
      <c r="V10" s="110"/>
      <c r="W10" s="109">
        <f>V15</f>
        <v>102553</v>
      </c>
      <c r="X10" s="110"/>
      <c r="Y10" s="109">
        <f>X15</f>
        <v>65312</v>
      </c>
      <c r="Z10" s="110"/>
      <c r="AA10" s="109">
        <f>Z15</f>
        <v>86863</v>
      </c>
      <c r="AB10" s="110"/>
      <c r="AC10" s="109">
        <f>AB15</f>
        <v>7513</v>
      </c>
      <c r="AD10" s="110"/>
      <c r="AE10" s="109">
        <f>AD15</f>
        <v>10255</v>
      </c>
      <c r="AF10" s="110"/>
      <c r="AG10" s="109">
        <f>AF15</f>
        <v>6531</v>
      </c>
      <c r="AH10" s="110"/>
      <c r="AI10" s="109">
        <f>AH15</f>
        <v>8686</v>
      </c>
      <c r="AJ10" s="110"/>
      <c r="AK10" s="109">
        <f>AJ15</f>
        <v>1599511</v>
      </c>
      <c r="AL10" s="110"/>
      <c r="AM10" s="109">
        <f>AL15</f>
        <v>159951</v>
      </c>
      <c r="AN10" s="110"/>
      <c r="AO10" s="109">
        <f>AN15</f>
        <v>319902</v>
      </c>
      <c r="AP10" s="109"/>
      <c r="AQ10" s="110"/>
      <c r="AR10" s="109">
        <f>AQ15</f>
        <v>0</v>
      </c>
      <c r="AS10" s="110"/>
      <c r="AT10" s="109">
        <f>AS15</f>
        <v>0</v>
      </c>
      <c r="AU10" s="110"/>
      <c r="AV10" s="109">
        <f>AU15</f>
        <v>0</v>
      </c>
      <c r="AW10" s="110"/>
      <c r="AX10" s="109">
        <f>AW15</f>
        <v>0</v>
      </c>
      <c r="AY10" s="110"/>
      <c r="AZ10" s="109">
        <f>AY15</f>
        <v>0</v>
      </c>
      <c r="BA10" s="110"/>
      <c r="BB10" s="109">
        <f>BA15</f>
        <v>0</v>
      </c>
      <c r="BC10" s="110"/>
      <c r="BD10" s="109">
        <f>BC15</f>
        <v>0</v>
      </c>
      <c r="BE10" s="110"/>
      <c r="BF10" s="109">
        <f>BE15</f>
        <v>0</v>
      </c>
      <c r="BG10" s="110"/>
      <c r="BH10" s="109">
        <f>BG15</f>
        <v>1687845</v>
      </c>
      <c r="BI10" s="110"/>
      <c r="BJ10" s="109">
        <f>BI15</f>
        <v>168784</v>
      </c>
      <c r="BK10" s="109"/>
      <c r="BL10" s="110"/>
      <c r="BM10" s="109">
        <f>BL15</f>
        <v>83886</v>
      </c>
      <c r="BN10" s="110"/>
      <c r="BO10" s="109">
        <f>BN15</f>
        <v>114132</v>
      </c>
      <c r="BP10" s="110"/>
      <c r="BQ10" s="109">
        <f>BP15</f>
        <v>71938</v>
      </c>
      <c r="BR10" s="110"/>
      <c r="BS10" s="109">
        <f>BR15</f>
        <v>95837</v>
      </c>
      <c r="BT10" s="110"/>
      <c r="BU10" s="109">
        <f>BT15</f>
        <v>8389</v>
      </c>
      <c r="BV10" s="110"/>
      <c r="BW10" s="109">
        <f>BV15</f>
        <v>11413</v>
      </c>
      <c r="BX10" s="110"/>
      <c r="BY10" s="109">
        <f>BX15</f>
        <v>7194</v>
      </c>
      <c r="BZ10" s="110"/>
      <c r="CA10" s="109">
        <f>BZ15</f>
        <v>9584</v>
      </c>
      <c r="CB10" s="110"/>
      <c r="CC10" s="109">
        <f>CB15</f>
        <v>1777398</v>
      </c>
      <c r="CD10" s="110"/>
      <c r="CE10" s="109">
        <f>CD15</f>
        <v>177740</v>
      </c>
      <c r="CF10" s="109"/>
      <c r="CG10" s="110"/>
      <c r="CH10" s="109">
        <f>CG15</f>
        <v>88127</v>
      </c>
      <c r="CI10" s="110"/>
      <c r="CJ10" s="109">
        <f>CI15</f>
        <v>119594</v>
      </c>
      <c r="CK10" s="110"/>
      <c r="CL10" s="109">
        <f>CK15</f>
        <v>75126</v>
      </c>
      <c r="CM10" s="110"/>
      <c r="CN10" s="109">
        <f>CM15</f>
        <v>101299</v>
      </c>
      <c r="CO10" s="110"/>
      <c r="CP10" s="109">
        <f>CO15</f>
        <v>8813</v>
      </c>
      <c r="CQ10" s="110"/>
      <c r="CR10" s="109">
        <f>CQ15</f>
        <v>11959</v>
      </c>
      <c r="CS10" s="110"/>
      <c r="CT10" s="109">
        <f>CS15</f>
        <v>7513</v>
      </c>
      <c r="CU10" s="110"/>
      <c r="CV10" s="109">
        <f>CU15</f>
        <v>10130</v>
      </c>
      <c r="CW10" s="110"/>
      <c r="CX10" s="109">
        <f>CW15</f>
        <v>17625</v>
      </c>
      <c r="CY10" s="110"/>
      <c r="CZ10" s="109">
        <f>CY15</f>
        <v>23919</v>
      </c>
      <c r="DA10" s="110"/>
      <c r="DB10" s="109">
        <f>DA15</f>
        <v>15025</v>
      </c>
      <c r="DC10" s="110"/>
      <c r="DD10" s="109">
        <f>DC15</f>
        <v>20260</v>
      </c>
      <c r="DE10" s="110"/>
      <c r="DF10" s="109">
        <f>DE15</f>
        <v>1865732</v>
      </c>
      <c r="DG10" s="110"/>
      <c r="DH10" s="109">
        <f>DG15</f>
        <v>186573</v>
      </c>
      <c r="DI10" s="110"/>
      <c r="DJ10" s="109">
        <f>DI15</f>
        <v>373146</v>
      </c>
      <c r="DK10" s="109"/>
      <c r="DL10" s="110"/>
      <c r="DM10" s="109">
        <f>DL15</f>
        <v>148543</v>
      </c>
      <c r="DN10" s="110"/>
      <c r="DO10" s="109">
        <f>DN15</f>
        <v>178373</v>
      </c>
      <c r="DP10" s="110"/>
      <c r="DQ10" s="109">
        <f>DP15</f>
        <v>101128</v>
      </c>
      <c r="DR10" s="110"/>
      <c r="DS10" s="109">
        <f>DR15</f>
        <v>136537</v>
      </c>
      <c r="DT10" s="110"/>
      <c r="DU10" s="109">
        <f>DT15</f>
        <v>85992</v>
      </c>
      <c r="DV10" s="110"/>
      <c r="DW10" s="109">
        <f>DV15</f>
        <v>115734</v>
      </c>
      <c r="DX10" s="110"/>
      <c r="DY10" s="109">
        <f>DX15</f>
        <v>10113</v>
      </c>
      <c r="DZ10" s="110"/>
      <c r="EA10" s="109">
        <f>DZ15</f>
        <v>13654</v>
      </c>
      <c r="EB10" s="110"/>
      <c r="EC10" s="109">
        <f>EB15</f>
        <v>10113</v>
      </c>
      <c r="ED10" s="110"/>
      <c r="EE10" s="109">
        <f>ED15</f>
        <v>13654</v>
      </c>
      <c r="EF10" s="110"/>
      <c r="EG10" s="109">
        <f>EF15</f>
        <v>8599</v>
      </c>
      <c r="EH10" s="110"/>
      <c r="EI10" s="109">
        <f>EH15</f>
        <v>11573</v>
      </c>
      <c r="EJ10" s="110"/>
      <c r="EK10" s="109">
        <f>EJ15</f>
        <v>17198</v>
      </c>
      <c r="EL10" s="110"/>
      <c r="EM10" s="109">
        <f>EL15</f>
        <v>23147</v>
      </c>
      <c r="EN10" s="110"/>
      <c r="EO10" s="109">
        <f>EN15</f>
        <v>2132922</v>
      </c>
      <c r="EP10" s="110"/>
      <c r="EQ10" s="109">
        <f>EP15</f>
        <v>213292</v>
      </c>
      <c r="ER10" s="110"/>
      <c r="ES10" s="109">
        <f>ER15</f>
        <v>2132922</v>
      </c>
      <c r="ET10" s="110"/>
      <c r="EU10" s="109">
        <f>ET15</f>
        <v>213292</v>
      </c>
      <c r="EV10" s="110"/>
      <c r="EW10" s="109"/>
      <c r="EX10" s="109">
        <f>EW15</f>
        <v>61977</v>
      </c>
      <c r="EY10" s="110"/>
      <c r="EZ10" s="109">
        <f>EY15</f>
        <v>53155</v>
      </c>
      <c r="FA10" s="110"/>
      <c r="FB10" s="109">
        <f>FA15</f>
        <v>6198</v>
      </c>
      <c r="FC10" s="111"/>
      <c r="FD10" s="109">
        <f>FC15</f>
        <v>5316</v>
      </c>
      <c r="FE10" s="110"/>
      <c r="FF10" s="109">
        <f>FE15</f>
        <v>0</v>
      </c>
      <c r="FG10" s="110"/>
      <c r="FH10" s="109">
        <f>FG15</f>
        <v>88127</v>
      </c>
      <c r="FI10" s="110"/>
      <c r="FJ10" s="109">
        <f>FI15</f>
        <v>75126</v>
      </c>
      <c r="FK10" s="111"/>
      <c r="FL10" s="109">
        <f>FK15</f>
        <v>0</v>
      </c>
      <c r="FM10" s="111"/>
      <c r="FN10" s="109">
        <f>FM15</f>
        <v>8813</v>
      </c>
      <c r="FO10" s="110"/>
      <c r="FP10" s="109">
        <f>FO15</f>
        <v>7513</v>
      </c>
      <c r="FQ10" s="110"/>
      <c r="FR10" s="109">
        <f>FQ15</f>
        <v>148543</v>
      </c>
      <c r="FS10" s="110"/>
      <c r="FT10" s="109">
        <f>FS15</f>
        <v>101128</v>
      </c>
      <c r="FU10" s="111"/>
      <c r="FV10" s="109">
        <f>FU15</f>
        <v>85992</v>
      </c>
      <c r="FW10" s="110"/>
      <c r="FX10" s="109">
        <f>FW15</f>
        <v>0</v>
      </c>
      <c r="FY10" s="110"/>
      <c r="FZ10" s="109">
        <f>FY15</f>
        <v>10113</v>
      </c>
      <c r="GA10" s="110"/>
      <c r="GB10" s="109">
        <f>GA15</f>
        <v>8599</v>
      </c>
      <c r="GC10" s="110"/>
      <c r="GD10" s="109">
        <f>GC15</f>
        <v>20226</v>
      </c>
      <c r="GE10" s="110"/>
      <c r="GF10" s="109">
        <f>GE15</f>
        <v>17198</v>
      </c>
      <c r="GG10" s="60"/>
      <c r="GH10" s="110"/>
      <c r="GI10" s="109">
        <f>GH15</f>
        <v>136537</v>
      </c>
      <c r="GJ10" s="110"/>
      <c r="GK10" s="109">
        <f>GJ15</f>
        <v>13654</v>
      </c>
      <c r="GL10" s="60"/>
      <c r="GM10" s="60"/>
      <c r="GN10" s="111"/>
      <c r="GO10" s="109">
        <f>GN15</f>
        <v>0</v>
      </c>
      <c r="GP10" s="110"/>
      <c r="GQ10" s="109">
        <f>GP15</f>
        <v>0</v>
      </c>
      <c r="GR10" s="111"/>
      <c r="GS10" s="109">
        <f>GR15</f>
        <v>0</v>
      </c>
      <c r="GT10" s="110"/>
      <c r="GU10" s="109">
        <f>GT15</f>
        <v>0</v>
      </c>
      <c r="GV10" s="60"/>
      <c r="GW10" s="60"/>
      <c r="GX10" s="111"/>
      <c r="GY10" s="109">
        <f>GX15</f>
        <v>154762</v>
      </c>
      <c r="GZ10" s="110"/>
      <c r="HA10" s="109">
        <f>GZ15</f>
        <v>188645</v>
      </c>
      <c r="HB10" s="111"/>
      <c r="HC10" s="109">
        <f>HB15</f>
        <v>15476</v>
      </c>
      <c r="HD10" s="110"/>
      <c r="HE10" s="109">
        <f>HD15</f>
        <v>18864</v>
      </c>
      <c r="HF10" s="111"/>
      <c r="HG10" s="109">
        <f>HF15</f>
        <v>37729</v>
      </c>
      <c r="HH10" s="110"/>
      <c r="HI10" s="109"/>
      <c r="HJ10" s="109">
        <f>HI15</f>
        <v>198721</v>
      </c>
      <c r="HK10" s="60"/>
      <c r="HL10" s="111"/>
      <c r="HM10" s="109">
        <f>HL15</f>
        <v>172336</v>
      </c>
      <c r="HN10" s="111"/>
      <c r="HO10" s="109">
        <f>HN15</f>
        <v>210051</v>
      </c>
      <c r="HP10" s="111"/>
      <c r="HQ10" s="109">
        <f>HP15</f>
        <v>17234</v>
      </c>
      <c r="HR10" s="111"/>
      <c r="HS10" s="109">
        <f>HR15</f>
        <v>21005</v>
      </c>
      <c r="HT10" s="60"/>
      <c r="HU10" s="111"/>
      <c r="HV10" s="109">
        <f>HU15</f>
        <v>180597</v>
      </c>
      <c r="HW10" s="111"/>
      <c r="HX10" s="109">
        <f>HW15</f>
        <v>220127</v>
      </c>
      <c r="HY10" s="111"/>
      <c r="HZ10" s="109">
        <f>HY15</f>
        <v>18060</v>
      </c>
      <c r="IA10" s="111"/>
      <c r="IB10" s="109">
        <f>IA15</f>
        <v>22013</v>
      </c>
      <c r="IC10" s="111"/>
      <c r="ID10" s="109">
        <f>IC15</f>
        <v>36119</v>
      </c>
      <c r="IE10" s="111"/>
      <c r="IF10" s="109">
        <f>IE15</f>
        <v>44025</v>
      </c>
      <c r="IG10" s="111"/>
      <c r="IH10" s="109">
        <f>IG15</f>
        <v>180597</v>
      </c>
      <c r="II10" s="111"/>
      <c r="IJ10" s="109">
        <f>II15</f>
        <v>18060</v>
      </c>
      <c r="IK10" s="60"/>
      <c r="IL10" s="111"/>
      <c r="IM10" s="109">
        <f>IL15</f>
        <v>206432</v>
      </c>
      <c r="IN10" s="111"/>
      <c r="IO10" s="109">
        <f>IN15</f>
        <v>251610</v>
      </c>
      <c r="IP10" s="111"/>
      <c r="IQ10" s="109">
        <f>IP15</f>
        <v>20643</v>
      </c>
      <c r="IR10" s="111"/>
      <c r="IS10" s="109">
        <f>IR15</f>
        <v>25161</v>
      </c>
      <c r="IT10" s="111"/>
      <c r="IU10" s="109">
        <f>IT15</f>
        <v>41286</v>
      </c>
      <c r="IV10" s="111"/>
      <c r="IW10" s="109">
        <f>IV15</f>
        <v>50322</v>
      </c>
      <c r="IX10" s="60"/>
      <c r="IY10" s="111"/>
      <c r="IZ10" s="109">
        <f>IY15</f>
        <v>0</v>
      </c>
      <c r="JA10" s="111"/>
      <c r="JB10" s="109">
        <f>JA15</f>
        <v>0</v>
      </c>
      <c r="JC10" s="111"/>
      <c r="JD10" s="109">
        <f>JC15</f>
        <v>0</v>
      </c>
      <c r="JE10" s="111"/>
      <c r="JF10" s="109">
        <f>JE15</f>
        <v>0</v>
      </c>
      <c r="JG10" s="60"/>
      <c r="JH10" s="60"/>
      <c r="JI10" s="111"/>
      <c r="JJ10" s="109">
        <f>JI15</f>
        <v>0</v>
      </c>
      <c r="JK10" s="111"/>
      <c r="JL10" s="109">
        <f>JK15</f>
        <v>75215</v>
      </c>
      <c r="JM10" s="60"/>
      <c r="JN10" s="111"/>
      <c r="JO10" s="109">
        <f>JN15</f>
        <v>132255</v>
      </c>
      <c r="JP10" s="111"/>
      <c r="JQ10" s="109">
        <f>JP15</f>
        <v>226593</v>
      </c>
      <c r="JR10" s="111"/>
      <c r="JS10" s="109">
        <f>JR15</f>
        <v>22659</v>
      </c>
      <c r="JT10" s="111"/>
      <c r="JU10" s="109">
        <f>JT15</f>
        <v>45319</v>
      </c>
      <c r="JV10" s="60"/>
      <c r="JW10" s="111"/>
      <c r="JX10" s="109">
        <f>JW15</f>
        <v>238927</v>
      </c>
      <c r="JY10" s="60"/>
      <c r="JZ10" s="60"/>
      <c r="KA10" s="109">
        <f>JZ15</f>
        <v>206432</v>
      </c>
      <c r="KB10" s="60"/>
      <c r="KC10" s="109">
        <f>KB15</f>
        <v>251610</v>
      </c>
      <c r="KD10" s="111"/>
      <c r="KE10" s="109">
        <f>KD15</f>
        <v>20643</v>
      </c>
      <c r="KF10" s="60"/>
      <c r="KG10" s="109">
        <f>KF15</f>
        <v>25161</v>
      </c>
      <c r="KH10" s="60"/>
      <c r="KI10" s="60"/>
      <c r="KJ10" s="109">
        <f>KI15</f>
        <v>216828</v>
      </c>
      <c r="KK10" s="109"/>
      <c r="KL10" s="109">
        <f>KK15</f>
        <v>264292</v>
      </c>
      <c r="KM10" s="60"/>
      <c r="KN10" s="109">
        <f>KM15</f>
        <v>21683</v>
      </c>
      <c r="KO10" s="109"/>
      <c r="KP10" s="109">
        <f>KO15</f>
        <v>26429</v>
      </c>
      <c r="KQ10" s="60"/>
      <c r="KR10" s="109">
        <f>KQ15</f>
        <v>52858</v>
      </c>
      <c r="KS10" s="109"/>
      <c r="KT10" s="109"/>
      <c r="KU10" s="109">
        <f>KT15</f>
        <v>247457</v>
      </c>
      <c r="KV10" s="60"/>
      <c r="KW10" s="109">
        <f>KV15</f>
        <v>301643</v>
      </c>
      <c r="KX10" s="60"/>
      <c r="KY10" s="109">
        <f>KX15</f>
        <v>24746</v>
      </c>
      <c r="KZ10" s="60"/>
      <c r="LA10" s="109">
        <f>KZ15</f>
        <v>30164</v>
      </c>
      <c r="LB10" s="60"/>
      <c r="LC10" s="109">
        <f>LB15</f>
        <v>49491</v>
      </c>
      <c r="LD10" s="60"/>
      <c r="LE10" s="60"/>
      <c r="LF10" s="109">
        <f>LE15</f>
        <v>495443</v>
      </c>
      <c r="LG10" s="60"/>
      <c r="LH10" s="109">
        <f>LG15</f>
        <v>603883</v>
      </c>
      <c r="LI10" s="60"/>
      <c r="LJ10" s="109">
        <f>LI15</f>
        <v>49544</v>
      </c>
      <c r="LK10" s="60"/>
      <c r="LL10" s="109">
        <f>LK15</f>
        <v>60388</v>
      </c>
      <c r="LM10" s="60"/>
      <c r="LN10" s="109"/>
      <c r="LO10" s="109">
        <f>LN15</f>
        <v>216828</v>
      </c>
      <c r="LP10" s="60"/>
      <c r="LQ10" s="109">
        <f>LP15</f>
        <v>21683</v>
      </c>
      <c r="LR10" s="109"/>
      <c r="LS10" s="109"/>
      <c r="LT10" s="109">
        <f>LS15</f>
        <v>247457</v>
      </c>
      <c r="LU10" s="60"/>
      <c r="LV10" s="109">
        <f>LU15</f>
        <v>24746</v>
      </c>
      <c r="LW10" s="109"/>
      <c r="LX10" s="109"/>
      <c r="LY10" s="109">
        <f>LX15</f>
        <v>301643</v>
      </c>
      <c r="LZ10" s="60"/>
      <c r="MA10" s="109">
        <f>LZ15</f>
        <v>30164</v>
      </c>
      <c r="MB10" s="109"/>
      <c r="MC10" s="60"/>
      <c r="MD10" s="60"/>
      <c r="ME10" s="109">
        <f>MD15</f>
        <v>182527</v>
      </c>
      <c r="MF10" s="60"/>
      <c r="MG10" s="109">
        <f>MF15</f>
        <v>18253</v>
      </c>
      <c r="MH10" s="60"/>
      <c r="MI10" s="109">
        <f>MH15</f>
        <v>18253</v>
      </c>
      <c r="MJ10" s="60"/>
      <c r="MK10" s="109">
        <f>MJ15</f>
        <v>31985</v>
      </c>
      <c r="ML10" s="60"/>
      <c r="MM10" s="60"/>
      <c r="MN10" s="109">
        <f>MM15</f>
        <v>452937</v>
      </c>
      <c r="MO10" s="60"/>
      <c r="MP10" s="109">
        <f>MO15</f>
        <v>45294</v>
      </c>
      <c r="MQ10" s="109"/>
      <c r="MR10" s="109">
        <f>MQ15</f>
        <v>90587</v>
      </c>
      <c r="MS10" s="109"/>
      <c r="MT10" s="109"/>
      <c r="MU10" s="109">
        <f>MT15</f>
        <v>412864</v>
      </c>
      <c r="MV10" s="109"/>
      <c r="MW10" s="109">
        <f>MV15</f>
        <v>503219</v>
      </c>
      <c r="MX10" s="109"/>
      <c r="MY10" s="109">
        <f>MX15</f>
        <v>41286</v>
      </c>
      <c r="MZ10" s="109"/>
      <c r="NA10" s="109">
        <f>MZ15</f>
        <v>50322</v>
      </c>
      <c r="NB10" s="109"/>
      <c r="NC10" s="109"/>
      <c r="ND10" s="109">
        <f>NC15</f>
        <v>433377</v>
      </c>
      <c r="NE10" s="109"/>
      <c r="NF10" s="109">
        <f>NE15</f>
        <v>528236</v>
      </c>
      <c r="NG10" s="109"/>
      <c r="NH10" s="109">
        <f>NG15</f>
        <v>43338</v>
      </c>
      <c r="NI10" s="109"/>
      <c r="NJ10" s="109">
        <f>NI15</f>
        <v>52824</v>
      </c>
      <c r="NK10" s="109"/>
      <c r="NL10" s="109">
        <f>NK15</f>
        <v>86675</v>
      </c>
      <c r="NM10" s="109"/>
      <c r="NN10" s="109">
        <f>NM15</f>
        <v>105647</v>
      </c>
      <c r="NO10" s="109"/>
      <c r="NP10" s="109"/>
      <c r="NQ10" s="109">
        <f>NP15</f>
        <v>495443</v>
      </c>
      <c r="NR10" s="109"/>
      <c r="NS10" s="109">
        <f>NR15</f>
        <v>603883</v>
      </c>
      <c r="NT10" s="109"/>
      <c r="NU10" s="109">
        <f>NT15</f>
        <v>49544</v>
      </c>
      <c r="NV10" s="109"/>
      <c r="NW10" s="109">
        <f>NV15</f>
        <v>60388</v>
      </c>
      <c r="NX10" s="109"/>
      <c r="NY10" s="109">
        <f>NX15</f>
        <v>99089</v>
      </c>
      <c r="NZ10" s="109"/>
      <c r="OA10" s="109"/>
      <c r="OB10" s="109">
        <f>OA15</f>
        <v>990635</v>
      </c>
      <c r="OC10" s="109"/>
      <c r="OD10" s="109">
        <f>OC15</f>
        <v>1207516</v>
      </c>
      <c r="OE10" s="109"/>
      <c r="OF10" s="109">
        <f>OE15</f>
        <v>99064</v>
      </c>
      <c r="OG10" s="109"/>
      <c r="OH10" s="109">
        <f>OG15</f>
        <v>120752</v>
      </c>
      <c r="OI10" s="109"/>
      <c r="OJ10" s="109"/>
      <c r="OK10" s="109">
        <f>OJ15</f>
        <v>433377</v>
      </c>
      <c r="OL10" s="109"/>
      <c r="OM10" s="109">
        <f>OL15</f>
        <v>43338</v>
      </c>
      <c r="ON10" s="109"/>
      <c r="OO10" s="109"/>
      <c r="OP10" s="109">
        <f>OO15</f>
        <v>495443</v>
      </c>
      <c r="OQ10" s="109"/>
      <c r="OR10" s="109">
        <f>OQ15</f>
        <v>49544</v>
      </c>
      <c r="OS10" s="109"/>
      <c r="OT10" s="109"/>
      <c r="OU10" s="109"/>
      <c r="OV10" s="109">
        <f>OU15</f>
        <v>37612</v>
      </c>
      <c r="OW10" s="109"/>
      <c r="OX10" s="109">
        <f>OW15</f>
        <v>58135</v>
      </c>
      <c r="OY10" s="109"/>
      <c r="OZ10" s="109">
        <f>OY15</f>
        <v>3761</v>
      </c>
      <c r="PA10" s="109"/>
      <c r="PB10" s="109">
        <f>PA15</f>
        <v>5814</v>
      </c>
      <c r="PC10" s="109"/>
      <c r="PD10" s="109"/>
      <c r="PE10" s="109">
        <f>PD15</f>
        <v>75126</v>
      </c>
      <c r="PF10" s="109"/>
      <c r="PG10" s="109">
        <f>PF15</f>
        <v>116988</v>
      </c>
      <c r="PH10" s="109"/>
      <c r="PI10" s="109">
        <f>PH15</f>
        <v>7513</v>
      </c>
      <c r="PJ10" s="109"/>
      <c r="PK10" s="109">
        <f>PJ15</f>
        <v>11699</v>
      </c>
      <c r="PL10" s="109"/>
      <c r="PM10" s="109">
        <f>PL15</f>
        <v>23398</v>
      </c>
      <c r="PN10" s="109"/>
      <c r="PO10" s="109"/>
      <c r="PP10" s="109">
        <f>PO15</f>
        <v>79367</v>
      </c>
      <c r="PQ10" s="109"/>
      <c r="PR10" s="109">
        <f>PQ15</f>
        <v>123704</v>
      </c>
      <c r="PS10" s="109"/>
      <c r="PT10" s="109">
        <f>PS15</f>
        <v>7937</v>
      </c>
      <c r="PU10" s="109"/>
      <c r="PV10" s="109">
        <f>PU15</f>
        <v>12370</v>
      </c>
      <c r="PW10" s="109"/>
      <c r="PX10" s="109"/>
      <c r="PY10" s="109">
        <f>PX15</f>
        <v>83886</v>
      </c>
      <c r="PZ10" s="109"/>
      <c r="QA10" s="109">
        <f>PZ15</f>
        <v>130170</v>
      </c>
      <c r="QB10" s="109"/>
      <c r="QC10" s="109">
        <f>QB15</f>
        <v>8389</v>
      </c>
      <c r="QD10" s="109"/>
      <c r="QE10" s="109">
        <f>QD15</f>
        <v>13017</v>
      </c>
      <c r="QF10" s="109"/>
      <c r="QG10" s="109"/>
      <c r="QH10" s="109">
        <f>QG15</f>
        <v>88127</v>
      </c>
      <c r="QI10" s="109"/>
      <c r="QJ10" s="109">
        <f>QI15</f>
        <v>136537</v>
      </c>
      <c r="QK10" s="109"/>
      <c r="QL10" s="109">
        <f>QK15</f>
        <v>8813</v>
      </c>
      <c r="QM10" s="109"/>
      <c r="QN10" s="109">
        <f>QM15</f>
        <v>13654</v>
      </c>
      <c r="QO10" s="109"/>
      <c r="QP10" s="109">
        <f>QO15</f>
        <v>17625</v>
      </c>
      <c r="QQ10" s="109"/>
      <c r="QR10" s="109">
        <f>QQ15</f>
        <v>27307</v>
      </c>
      <c r="QS10" s="109"/>
      <c r="QT10" s="109"/>
      <c r="QU10" s="109">
        <f>QT15</f>
        <v>101128</v>
      </c>
      <c r="QV10" s="109"/>
      <c r="QW10" s="109">
        <f>QV15</f>
        <v>156435</v>
      </c>
      <c r="QX10" s="109"/>
      <c r="QY10" s="109">
        <f>QX15</f>
        <v>10113</v>
      </c>
      <c r="QZ10" s="109"/>
      <c r="RA10" s="109">
        <f>QZ15</f>
        <v>15643</v>
      </c>
      <c r="RB10" s="109"/>
      <c r="RC10" s="109">
        <f>RB15</f>
        <v>20226</v>
      </c>
      <c r="RD10" s="109"/>
      <c r="RE10" s="109">
        <f>RD15</f>
        <v>31287</v>
      </c>
      <c r="RF10" s="109"/>
      <c r="RG10" s="109"/>
      <c r="RH10" s="109">
        <f>RG15</f>
        <v>201481</v>
      </c>
      <c r="RI10" s="109"/>
      <c r="RJ10" s="109">
        <f>RI15</f>
        <v>20148</v>
      </c>
      <c r="RK10" s="109"/>
      <c r="RL10" s="109">
        <f>RK15</f>
        <v>20148</v>
      </c>
      <c r="RM10" s="109"/>
      <c r="RN10" s="109">
        <f>RM15</f>
        <v>0</v>
      </c>
      <c r="RO10" s="109"/>
      <c r="RP10" s="109"/>
      <c r="RQ10" s="109"/>
      <c r="RR10" s="109"/>
      <c r="RS10" s="109"/>
      <c r="RT10" s="109">
        <f>RS15</f>
        <v>798</v>
      </c>
      <c r="RU10" s="109"/>
      <c r="RV10" s="109">
        <f>RU15</f>
        <v>14370</v>
      </c>
      <c r="RW10" s="109"/>
      <c r="RX10" s="109"/>
      <c r="RY10" s="109">
        <f>RX15</f>
        <v>74</v>
      </c>
      <c r="RZ10" s="109"/>
      <c r="SA10" s="109">
        <f>RZ15</f>
        <v>1324</v>
      </c>
      <c r="SB10" s="109"/>
      <c r="SC10" s="109"/>
      <c r="SD10" s="109"/>
      <c r="SE10" s="109"/>
    </row>
    <row r="11" spans="1:499">
      <c r="A11" s="286" t="s">
        <v>182</v>
      </c>
      <c r="B11" s="286"/>
      <c r="C11" s="286"/>
      <c r="D11" s="103"/>
      <c r="E11" s="108"/>
      <c r="F11" s="109">
        <f>E16</f>
        <v>43994</v>
      </c>
      <c r="G11" s="110"/>
      <c r="H11" s="109">
        <f>G16</f>
        <v>69204</v>
      </c>
      <c r="I11" s="110"/>
      <c r="J11" s="109">
        <f>I16</f>
        <v>59423</v>
      </c>
      <c r="K11" s="110"/>
      <c r="L11" s="109">
        <f>K16</f>
        <v>6920</v>
      </c>
      <c r="M11" s="110"/>
      <c r="N11" s="109">
        <f>M16</f>
        <v>5942</v>
      </c>
      <c r="O11" s="110"/>
      <c r="P11" s="109">
        <f>O16</f>
        <v>1149454</v>
      </c>
      <c r="Q11" s="110"/>
      <c r="R11" s="109">
        <f>Q16</f>
        <v>114945</v>
      </c>
      <c r="S11" s="109"/>
      <c r="T11" s="110"/>
      <c r="U11" s="109">
        <f>T16</f>
        <v>97221</v>
      </c>
      <c r="V11" s="110"/>
      <c r="W11" s="109">
        <f>V16</f>
        <v>132715</v>
      </c>
      <c r="X11" s="110"/>
      <c r="Y11" s="109">
        <f>X16</f>
        <v>84522</v>
      </c>
      <c r="Z11" s="110"/>
      <c r="AA11" s="109">
        <f>Z16</f>
        <v>112411</v>
      </c>
      <c r="AB11" s="110"/>
      <c r="AC11" s="109">
        <f>AB16</f>
        <v>9722</v>
      </c>
      <c r="AD11" s="110"/>
      <c r="AE11" s="109">
        <f>AD16</f>
        <v>13272</v>
      </c>
      <c r="AF11" s="110"/>
      <c r="AG11" s="109">
        <f>AF16</f>
        <v>8452</v>
      </c>
      <c r="AH11" s="110"/>
      <c r="AI11" s="109">
        <f>AH16</f>
        <v>11241</v>
      </c>
      <c r="AJ11" s="110"/>
      <c r="AK11" s="109">
        <f>AJ16</f>
        <v>2069956</v>
      </c>
      <c r="AL11" s="110"/>
      <c r="AM11" s="109">
        <f>AL16</f>
        <v>206996</v>
      </c>
      <c r="AN11" s="110"/>
      <c r="AO11" s="109">
        <f>AN16</f>
        <v>413991</v>
      </c>
      <c r="AP11" s="109"/>
      <c r="AQ11" s="110"/>
      <c r="AR11" s="109">
        <f>AQ16</f>
        <v>0</v>
      </c>
      <c r="AS11" s="110"/>
      <c r="AT11" s="109">
        <f>AS16</f>
        <v>0</v>
      </c>
      <c r="AU11" s="110"/>
      <c r="AV11" s="109">
        <f>AU16</f>
        <v>0</v>
      </c>
      <c r="AW11" s="110"/>
      <c r="AX11" s="109">
        <f>AW16</f>
        <v>0</v>
      </c>
      <c r="AY11" s="110"/>
      <c r="AZ11" s="109">
        <f>AY16</f>
        <v>0</v>
      </c>
      <c r="BA11" s="110"/>
      <c r="BB11" s="109">
        <f>BA16</f>
        <v>0</v>
      </c>
      <c r="BC11" s="110"/>
      <c r="BD11" s="109">
        <f>BC16</f>
        <v>0</v>
      </c>
      <c r="BE11" s="110"/>
      <c r="BF11" s="109">
        <f>BE16</f>
        <v>0</v>
      </c>
      <c r="BG11" s="110"/>
      <c r="BH11" s="109">
        <f>BG16</f>
        <v>2184270</v>
      </c>
      <c r="BI11" s="110"/>
      <c r="BJ11" s="109">
        <f>BI16</f>
        <v>218427</v>
      </c>
      <c r="BK11" s="109"/>
      <c r="BL11" s="110"/>
      <c r="BM11" s="109">
        <f>BL16</f>
        <v>108558</v>
      </c>
      <c r="BN11" s="110"/>
      <c r="BO11" s="109">
        <f>BN16</f>
        <v>147701</v>
      </c>
      <c r="BP11" s="110"/>
      <c r="BQ11" s="109">
        <f>BP16</f>
        <v>93096</v>
      </c>
      <c r="BR11" s="110"/>
      <c r="BS11" s="109">
        <f>BR16</f>
        <v>124024</v>
      </c>
      <c r="BT11" s="110"/>
      <c r="BU11" s="109">
        <f>BT16</f>
        <v>10856</v>
      </c>
      <c r="BV11" s="110"/>
      <c r="BW11" s="109">
        <f>BV16</f>
        <v>14770</v>
      </c>
      <c r="BX11" s="110"/>
      <c r="BY11" s="109">
        <f>BX16</f>
        <v>9310</v>
      </c>
      <c r="BZ11" s="110"/>
      <c r="CA11" s="109">
        <f>BZ16</f>
        <v>12402</v>
      </c>
      <c r="CB11" s="110"/>
      <c r="CC11" s="109">
        <f>CB16</f>
        <v>2300162</v>
      </c>
      <c r="CD11" s="110"/>
      <c r="CE11" s="109">
        <f>CD16</f>
        <v>230016</v>
      </c>
      <c r="CF11" s="109"/>
      <c r="CG11" s="110"/>
      <c r="CH11" s="109">
        <f>CG16</f>
        <v>114046</v>
      </c>
      <c r="CI11" s="110"/>
      <c r="CJ11" s="109">
        <f>CI16</f>
        <v>154769</v>
      </c>
      <c r="CK11" s="110"/>
      <c r="CL11" s="109">
        <f>CK16</f>
        <v>97221</v>
      </c>
      <c r="CM11" s="110"/>
      <c r="CN11" s="109">
        <f>CM16</f>
        <v>131092</v>
      </c>
      <c r="CO11" s="110"/>
      <c r="CP11" s="109">
        <f>CO16</f>
        <v>11405</v>
      </c>
      <c r="CQ11" s="110"/>
      <c r="CR11" s="109">
        <f>CQ16</f>
        <v>15477</v>
      </c>
      <c r="CS11" s="110"/>
      <c r="CT11" s="109">
        <f>CS16</f>
        <v>9722</v>
      </c>
      <c r="CU11" s="110"/>
      <c r="CV11" s="109">
        <f>CU16</f>
        <v>13109</v>
      </c>
      <c r="CW11" s="110"/>
      <c r="CX11" s="109">
        <f>CW16</f>
        <v>22809</v>
      </c>
      <c r="CY11" s="110"/>
      <c r="CZ11" s="109">
        <f>CY16</f>
        <v>30954</v>
      </c>
      <c r="DA11" s="110"/>
      <c r="DB11" s="109">
        <f>DA16</f>
        <v>19444</v>
      </c>
      <c r="DC11" s="110"/>
      <c r="DD11" s="109">
        <f>DC16</f>
        <v>26218</v>
      </c>
      <c r="DE11" s="110"/>
      <c r="DF11" s="109">
        <f>DE16</f>
        <v>2414476</v>
      </c>
      <c r="DG11" s="110"/>
      <c r="DH11" s="109">
        <f>DG16</f>
        <v>241448</v>
      </c>
      <c r="DI11" s="110"/>
      <c r="DJ11" s="109">
        <f>DI16</f>
        <v>482895</v>
      </c>
      <c r="DK11" s="109"/>
      <c r="DL11" s="110"/>
      <c r="DM11" s="109">
        <f>DL16</f>
        <v>192232</v>
      </c>
      <c r="DN11" s="110"/>
      <c r="DO11" s="109">
        <f>DN16</f>
        <v>230836</v>
      </c>
      <c r="DP11" s="110"/>
      <c r="DQ11" s="109">
        <f>DP16</f>
        <v>130871</v>
      </c>
      <c r="DR11" s="110"/>
      <c r="DS11" s="109">
        <f>DR16</f>
        <v>176696</v>
      </c>
      <c r="DT11" s="110"/>
      <c r="DU11" s="109">
        <f>DT16</f>
        <v>111284</v>
      </c>
      <c r="DV11" s="110"/>
      <c r="DW11" s="109">
        <f>DV16</f>
        <v>149774</v>
      </c>
      <c r="DX11" s="110"/>
      <c r="DY11" s="109">
        <f>DX16</f>
        <v>13087</v>
      </c>
      <c r="DZ11" s="110"/>
      <c r="EA11" s="109">
        <f>DZ16</f>
        <v>17670</v>
      </c>
      <c r="EB11" s="110"/>
      <c r="EC11" s="109">
        <f>EB16</f>
        <v>13087</v>
      </c>
      <c r="ED11" s="110"/>
      <c r="EE11" s="109">
        <f>ED16</f>
        <v>17670</v>
      </c>
      <c r="EF11" s="110"/>
      <c r="EG11" s="109">
        <f>EF16</f>
        <v>11128</v>
      </c>
      <c r="EH11" s="110"/>
      <c r="EI11" s="109">
        <f>EH16</f>
        <v>14977</v>
      </c>
      <c r="EJ11" s="110"/>
      <c r="EK11" s="109">
        <f>EJ16</f>
        <v>22257</v>
      </c>
      <c r="EL11" s="110"/>
      <c r="EM11" s="109">
        <f>EL16</f>
        <v>29955</v>
      </c>
      <c r="EN11" s="110"/>
      <c r="EO11" s="109">
        <f>EN16</f>
        <v>2760251</v>
      </c>
      <c r="EP11" s="110"/>
      <c r="EQ11" s="109">
        <f>EP16</f>
        <v>276025</v>
      </c>
      <c r="ER11" s="110"/>
      <c r="ES11" s="109">
        <f>ER16</f>
        <v>2760251</v>
      </c>
      <c r="ET11" s="110"/>
      <c r="EU11" s="109">
        <f>ET16</f>
        <v>276025</v>
      </c>
      <c r="EV11" s="110"/>
      <c r="EW11" s="109"/>
      <c r="EX11" s="109">
        <f>EW16</f>
        <v>80206</v>
      </c>
      <c r="EY11" s="110"/>
      <c r="EZ11" s="109">
        <f>EY16</f>
        <v>68789</v>
      </c>
      <c r="FA11" s="110"/>
      <c r="FB11" s="109">
        <f>FA16</f>
        <v>8021</v>
      </c>
      <c r="FC11" s="111"/>
      <c r="FD11" s="109">
        <f>FC16</f>
        <v>6879</v>
      </c>
      <c r="FE11" s="110"/>
      <c r="FF11" s="109">
        <f>FE16</f>
        <v>0</v>
      </c>
      <c r="FG11" s="110"/>
      <c r="FH11" s="109">
        <f>FG16</f>
        <v>114046</v>
      </c>
      <c r="FI11" s="110"/>
      <c r="FJ11" s="109">
        <f>FI16</f>
        <v>97221</v>
      </c>
      <c r="FK11" s="111"/>
      <c r="FL11" s="109">
        <f>FK16</f>
        <v>0</v>
      </c>
      <c r="FM11" s="111"/>
      <c r="FN11" s="109">
        <f>FM16</f>
        <v>11405</v>
      </c>
      <c r="FO11" s="110"/>
      <c r="FP11" s="109">
        <f>FO16</f>
        <v>9722</v>
      </c>
      <c r="FQ11" s="110"/>
      <c r="FR11" s="109">
        <f>FQ16</f>
        <v>192232</v>
      </c>
      <c r="FS11" s="110"/>
      <c r="FT11" s="109">
        <f>FS16</f>
        <v>130871</v>
      </c>
      <c r="FU11" s="111"/>
      <c r="FV11" s="109">
        <f>FU16</f>
        <v>111284</v>
      </c>
      <c r="FW11" s="110"/>
      <c r="FX11" s="109">
        <f>FW16</f>
        <v>0</v>
      </c>
      <c r="FY11" s="110"/>
      <c r="FZ11" s="109">
        <f>FY16</f>
        <v>13087</v>
      </c>
      <c r="GA11" s="110"/>
      <c r="GB11" s="109">
        <f>GA16</f>
        <v>11128</v>
      </c>
      <c r="GC11" s="110"/>
      <c r="GD11" s="109">
        <f>GC16</f>
        <v>26174</v>
      </c>
      <c r="GE11" s="110"/>
      <c r="GF11" s="109">
        <f>GE16</f>
        <v>22257</v>
      </c>
      <c r="GG11" s="60"/>
      <c r="GH11" s="110"/>
      <c r="GI11" s="109">
        <f>GH16</f>
        <v>176696</v>
      </c>
      <c r="GJ11" s="110"/>
      <c r="GK11" s="109">
        <f>GJ16</f>
        <v>17670</v>
      </c>
      <c r="GL11" s="60"/>
      <c r="GM11" s="60"/>
      <c r="GN11" s="111"/>
      <c r="GO11" s="109">
        <f>GN16</f>
        <v>0</v>
      </c>
      <c r="GP11" s="110"/>
      <c r="GQ11" s="109">
        <f>GP16</f>
        <v>0</v>
      </c>
      <c r="GR11" s="111"/>
      <c r="GS11" s="109">
        <f>GR16</f>
        <v>0</v>
      </c>
      <c r="GT11" s="110"/>
      <c r="GU11" s="109">
        <f>GT16</f>
        <v>0</v>
      </c>
      <c r="GV11" s="60"/>
      <c r="GW11" s="60"/>
      <c r="GX11" s="111"/>
      <c r="GY11" s="109">
        <f>GX16</f>
        <v>200280</v>
      </c>
      <c r="GZ11" s="110"/>
      <c r="HA11" s="109">
        <f>GZ16</f>
        <v>244129</v>
      </c>
      <c r="HB11" s="111"/>
      <c r="HC11" s="109">
        <f>HB16</f>
        <v>20028</v>
      </c>
      <c r="HD11" s="110"/>
      <c r="HE11" s="109">
        <f>HD16</f>
        <v>24413</v>
      </c>
      <c r="HF11" s="111"/>
      <c r="HG11" s="109">
        <f>HF16</f>
        <v>48826</v>
      </c>
      <c r="HH11" s="110"/>
      <c r="HI11" s="109"/>
      <c r="HJ11" s="109">
        <f>HI16</f>
        <v>257168</v>
      </c>
      <c r="HK11" s="60"/>
      <c r="HL11" s="111"/>
      <c r="HM11" s="109">
        <f>HL16</f>
        <v>223023</v>
      </c>
      <c r="HN11" s="111"/>
      <c r="HO11" s="109">
        <f>HN16</f>
        <v>271831</v>
      </c>
      <c r="HP11" s="111"/>
      <c r="HQ11" s="109">
        <f>HP16</f>
        <v>22302</v>
      </c>
      <c r="HR11" s="111"/>
      <c r="HS11" s="109">
        <f>HR16</f>
        <v>27183</v>
      </c>
      <c r="HT11" s="60"/>
      <c r="HU11" s="111"/>
      <c r="HV11" s="109">
        <f>HU16</f>
        <v>233714</v>
      </c>
      <c r="HW11" s="111"/>
      <c r="HX11" s="109">
        <f>HW16</f>
        <v>284870</v>
      </c>
      <c r="HY11" s="111"/>
      <c r="HZ11" s="109">
        <f>HY16</f>
        <v>23371</v>
      </c>
      <c r="IA11" s="111"/>
      <c r="IB11" s="109">
        <f>IA16</f>
        <v>28487</v>
      </c>
      <c r="IC11" s="111"/>
      <c r="ID11" s="109">
        <f>IC16</f>
        <v>46743</v>
      </c>
      <c r="IE11" s="111"/>
      <c r="IF11" s="109">
        <f>IE16</f>
        <v>56974</v>
      </c>
      <c r="IG11" s="111"/>
      <c r="IH11" s="109">
        <f>IG16</f>
        <v>233714</v>
      </c>
      <c r="II11" s="111"/>
      <c r="IJ11" s="109">
        <f>II16</f>
        <v>23371</v>
      </c>
      <c r="IK11" s="60"/>
      <c r="IL11" s="111"/>
      <c r="IM11" s="109">
        <f>IL16</f>
        <v>267147</v>
      </c>
      <c r="IN11" s="111"/>
      <c r="IO11" s="109">
        <f>IN16</f>
        <v>325612</v>
      </c>
      <c r="IP11" s="111"/>
      <c r="IQ11" s="109">
        <f>IP16</f>
        <v>26715</v>
      </c>
      <c r="IR11" s="111"/>
      <c r="IS11" s="109">
        <f>IR16</f>
        <v>32561</v>
      </c>
      <c r="IT11" s="111"/>
      <c r="IU11" s="109">
        <f>IT16</f>
        <v>53429</v>
      </c>
      <c r="IV11" s="111"/>
      <c r="IW11" s="109">
        <f>IV16</f>
        <v>65122</v>
      </c>
      <c r="IX11" s="60"/>
      <c r="IY11" s="111"/>
      <c r="IZ11" s="109">
        <f>IY16</f>
        <v>0</v>
      </c>
      <c r="JA11" s="111"/>
      <c r="JB11" s="109">
        <f>JA16</f>
        <v>0</v>
      </c>
      <c r="JC11" s="111"/>
      <c r="JD11" s="109">
        <f>JC16</f>
        <v>0</v>
      </c>
      <c r="JE11" s="111"/>
      <c r="JF11" s="109">
        <f>JE16</f>
        <v>0</v>
      </c>
      <c r="JG11" s="60"/>
      <c r="JH11" s="60"/>
      <c r="JI11" s="111"/>
      <c r="JJ11" s="109">
        <f>JI16</f>
        <v>0</v>
      </c>
      <c r="JK11" s="111"/>
      <c r="JL11" s="109">
        <f>JK16</f>
        <v>97337</v>
      </c>
      <c r="JM11" s="60"/>
      <c r="JN11" s="111"/>
      <c r="JO11" s="109">
        <f>JN16</f>
        <v>171154</v>
      </c>
      <c r="JP11" s="111"/>
      <c r="JQ11" s="109">
        <f>JP16</f>
        <v>293238</v>
      </c>
      <c r="JR11" s="111"/>
      <c r="JS11" s="109">
        <f>JR16</f>
        <v>29324</v>
      </c>
      <c r="JT11" s="111"/>
      <c r="JU11" s="109">
        <f>JT16</f>
        <v>58648</v>
      </c>
      <c r="JV11" s="60"/>
      <c r="JW11" s="111"/>
      <c r="JX11" s="109">
        <f>JW16</f>
        <v>309200</v>
      </c>
      <c r="JY11" s="60"/>
      <c r="JZ11" s="60"/>
      <c r="KA11" s="109">
        <f>JZ16</f>
        <v>267147</v>
      </c>
      <c r="KB11" s="60"/>
      <c r="KC11" s="109">
        <f>KB16</f>
        <v>325612</v>
      </c>
      <c r="KD11" s="111"/>
      <c r="KE11" s="109">
        <f>KD16</f>
        <v>26715</v>
      </c>
      <c r="KF11" s="60"/>
      <c r="KG11" s="109">
        <f>KF16</f>
        <v>32561</v>
      </c>
      <c r="KH11" s="60"/>
      <c r="KI11" s="60"/>
      <c r="KJ11" s="109">
        <f>KI16</f>
        <v>280600</v>
      </c>
      <c r="KK11" s="109"/>
      <c r="KL11" s="109">
        <f>KK16</f>
        <v>342025</v>
      </c>
      <c r="KM11" s="60"/>
      <c r="KN11" s="109">
        <f>KM16</f>
        <v>28060</v>
      </c>
      <c r="KO11" s="109"/>
      <c r="KP11" s="109">
        <f>KO16</f>
        <v>34202</v>
      </c>
      <c r="KQ11" s="60"/>
      <c r="KR11" s="109">
        <f>KQ16</f>
        <v>68405</v>
      </c>
      <c r="KS11" s="109"/>
      <c r="KT11" s="109"/>
      <c r="KU11" s="109">
        <f>KT16</f>
        <v>320239</v>
      </c>
      <c r="KV11" s="60"/>
      <c r="KW11" s="109">
        <f>KV16</f>
        <v>390361</v>
      </c>
      <c r="KX11" s="60"/>
      <c r="KY11" s="109">
        <f>KX16</f>
        <v>32024</v>
      </c>
      <c r="KZ11" s="60"/>
      <c r="LA11" s="109">
        <f>KZ16</f>
        <v>39036</v>
      </c>
      <c r="LB11" s="60"/>
      <c r="LC11" s="109">
        <f>LB16</f>
        <v>64048</v>
      </c>
      <c r="LD11" s="60"/>
      <c r="LE11" s="60"/>
      <c r="LF11" s="109">
        <f>LE16</f>
        <v>641161</v>
      </c>
      <c r="LG11" s="60"/>
      <c r="LH11" s="109">
        <f>LG16</f>
        <v>781495</v>
      </c>
      <c r="LI11" s="60"/>
      <c r="LJ11" s="109">
        <f>LI16</f>
        <v>64116</v>
      </c>
      <c r="LK11" s="60"/>
      <c r="LL11" s="109">
        <f>LK16</f>
        <v>78150</v>
      </c>
      <c r="LM11" s="60"/>
      <c r="LN11" s="109"/>
      <c r="LO11" s="109">
        <f>LN16</f>
        <v>1.302</v>
      </c>
      <c r="LP11" s="60"/>
      <c r="LQ11" s="109">
        <f>LP16</f>
        <v>1.302</v>
      </c>
      <c r="LR11" s="109"/>
      <c r="LS11" s="109"/>
      <c r="LT11" s="109">
        <f>LS16</f>
        <v>320239</v>
      </c>
      <c r="LU11" s="60"/>
      <c r="LV11" s="109">
        <f>LU16</f>
        <v>32024</v>
      </c>
      <c r="LW11" s="109"/>
      <c r="LX11" s="109"/>
      <c r="LY11" s="109">
        <f>LX16</f>
        <v>798.45600000000013</v>
      </c>
      <c r="LZ11" s="60"/>
      <c r="MA11" s="109">
        <f>LZ16</f>
        <v>0</v>
      </c>
      <c r="MB11" s="109"/>
      <c r="MC11" s="60"/>
      <c r="MD11" s="60"/>
      <c r="ME11" s="109">
        <f>MD16</f>
        <v>236212</v>
      </c>
      <c r="MF11" s="60"/>
      <c r="MG11" s="109">
        <f>MF16</f>
        <v>23621</v>
      </c>
      <c r="MH11" s="60"/>
      <c r="MI11" s="109">
        <f>MH16</f>
        <v>23621</v>
      </c>
      <c r="MJ11" s="60"/>
      <c r="MK11" s="109">
        <f>MJ16</f>
        <v>41393</v>
      </c>
      <c r="ML11" s="60"/>
      <c r="MM11" s="60"/>
      <c r="MN11" s="109">
        <f>MM16</f>
        <v>586153</v>
      </c>
      <c r="MO11" s="60"/>
      <c r="MP11" s="109">
        <f>MO16</f>
        <v>58615</v>
      </c>
      <c r="MQ11" s="109"/>
      <c r="MR11" s="109">
        <f>MQ16</f>
        <v>117231</v>
      </c>
      <c r="MS11" s="109"/>
      <c r="MT11" s="109"/>
      <c r="MU11" s="109">
        <f>MT16</f>
        <v>534295</v>
      </c>
      <c r="MV11" s="109"/>
      <c r="MW11" s="109">
        <f>MV16</f>
        <v>651225</v>
      </c>
      <c r="MX11" s="109"/>
      <c r="MY11" s="109">
        <f>MX16</f>
        <v>53429</v>
      </c>
      <c r="MZ11" s="109"/>
      <c r="NA11" s="109">
        <f>MZ16</f>
        <v>65122</v>
      </c>
      <c r="NB11" s="109"/>
      <c r="NC11" s="109"/>
      <c r="ND11" s="109">
        <f>NC16</f>
        <v>560840</v>
      </c>
      <c r="NE11" s="109"/>
      <c r="NF11" s="109">
        <f>NE16</f>
        <v>683599</v>
      </c>
      <c r="NG11" s="109"/>
      <c r="NH11" s="109">
        <f>NG16</f>
        <v>56084</v>
      </c>
      <c r="NI11" s="109"/>
      <c r="NJ11" s="109">
        <f>NI16</f>
        <v>68360</v>
      </c>
      <c r="NK11" s="109"/>
      <c r="NL11" s="109">
        <f>NK16</f>
        <v>112168</v>
      </c>
      <c r="NM11" s="109"/>
      <c r="NN11" s="109">
        <f>NM16</f>
        <v>136720</v>
      </c>
      <c r="NO11" s="109"/>
      <c r="NP11" s="109"/>
      <c r="NQ11" s="109">
        <f>NP16</f>
        <v>641161</v>
      </c>
      <c r="NR11" s="109"/>
      <c r="NS11" s="109">
        <f>NR16</f>
        <v>781495</v>
      </c>
      <c r="NT11" s="109"/>
      <c r="NU11" s="109">
        <f>NT16</f>
        <v>64116</v>
      </c>
      <c r="NV11" s="109"/>
      <c r="NW11" s="109">
        <f>NV16</f>
        <v>78150</v>
      </c>
      <c r="NX11" s="109"/>
      <c r="NY11" s="109">
        <f>NX16</f>
        <v>128232</v>
      </c>
      <c r="NZ11" s="109"/>
      <c r="OA11" s="109"/>
      <c r="OB11" s="109">
        <f>OA16</f>
        <v>1281999</v>
      </c>
      <c r="OC11" s="109"/>
      <c r="OD11" s="109">
        <f>OC16</f>
        <v>1562667</v>
      </c>
      <c r="OE11" s="109"/>
      <c r="OF11" s="109">
        <f>OE16</f>
        <v>128200</v>
      </c>
      <c r="OG11" s="109"/>
      <c r="OH11" s="109">
        <f>OG16</f>
        <v>156267</v>
      </c>
      <c r="OI11" s="109"/>
      <c r="OJ11" s="109"/>
      <c r="OK11" s="109">
        <f>OJ16</f>
        <v>1.302</v>
      </c>
      <c r="OL11" s="109"/>
      <c r="OM11" s="109">
        <f>OL16</f>
        <v>1.302</v>
      </c>
      <c r="ON11" s="109"/>
      <c r="OO11" s="109"/>
      <c r="OP11" s="109">
        <f>OO16</f>
        <v>641161</v>
      </c>
      <c r="OQ11" s="109"/>
      <c r="OR11" s="109">
        <f>OQ16</f>
        <v>64116</v>
      </c>
      <c r="OS11" s="109"/>
      <c r="OT11" s="109"/>
      <c r="OU11" s="109"/>
      <c r="OV11" s="109">
        <f>OU16</f>
        <v>48675</v>
      </c>
      <c r="OW11" s="109"/>
      <c r="OX11" s="109">
        <f>OW16</f>
        <v>75234</v>
      </c>
      <c r="OY11" s="109"/>
      <c r="OZ11" s="109">
        <f>OY16</f>
        <v>4867</v>
      </c>
      <c r="PA11" s="109"/>
      <c r="PB11" s="109">
        <f>PA16</f>
        <v>7523</v>
      </c>
      <c r="PC11" s="109"/>
      <c r="PD11" s="109"/>
      <c r="PE11" s="109">
        <f>PD16</f>
        <v>97221</v>
      </c>
      <c r="PF11" s="109"/>
      <c r="PG11" s="109">
        <f>PF16</f>
        <v>151396</v>
      </c>
      <c r="PH11" s="109"/>
      <c r="PI11" s="109">
        <f>PH16</f>
        <v>9722</v>
      </c>
      <c r="PJ11" s="109"/>
      <c r="PK11" s="109">
        <f>PJ16</f>
        <v>15140</v>
      </c>
      <c r="PL11" s="109"/>
      <c r="PM11" s="109">
        <f>PL16</f>
        <v>30279</v>
      </c>
      <c r="PN11" s="109"/>
      <c r="PO11" s="109"/>
      <c r="PP11" s="109">
        <f>PO16</f>
        <v>102710</v>
      </c>
      <c r="PQ11" s="109"/>
      <c r="PR11" s="109">
        <f>PQ16</f>
        <v>160087</v>
      </c>
      <c r="PS11" s="109"/>
      <c r="PT11" s="109">
        <f>PS16</f>
        <v>10271</v>
      </c>
      <c r="PU11" s="109"/>
      <c r="PV11" s="109">
        <f>PU16</f>
        <v>16009</v>
      </c>
      <c r="PW11" s="109"/>
      <c r="PX11" s="109"/>
      <c r="PY11" s="109">
        <f>PX16</f>
        <v>108558</v>
      </c>
      <c r="PZ11" s="109"/>
      <c r="QA11" s="109">
        <f>PZ16</f>
        <v>168455</v>
      </c>
      <c r="QB11" s="109"/>
      <c r="QC11" s="109">
        <f>QB16</f>
        <v>10856</v>
      </c>
      <c r="QD11" s="109"/>
      <c r="QE11" s="109">
        <f>QD16</f>
        <v>16845</v>
      </c>
      <c r="QF11" s="109"/>
      <c r="QG11" s="109"/>
      <c r="QH11" s="109">
        <f>QG16</f>
        <v>114046</v>
      </c>
      <c r="QI11" s="109"/>
      <c r="QJ11" s="109">
        <f>QI16</f>
        <v>176696</v>
      </c>
      <c r="QK11" s="109"/>
      <c r="QL11" s="109">
        <f>QK16</f>
        <v>11405</v>
      </c>
      <c r="QM11" s="109"/>
      <c r="QN11" s="109">
        <f>QM16</f>
        <v>17670</v>
      </c>
      <c r="QO11" s="109"/>
      <c r="QP11" s="109">
        <f>QO16</f>
        <v>22809</v>
      </c>
      <c r="QQ11" s="109"/>
      <c r="QR11" s="109">
        <f>QQ16</f>
        <v>35339</v>
      </c>
      <c r="QS11" s="109"/>
      <c r="QT11" s="109"/>
      <c r="QU11" s="109">
        <f>QT16</f>
        <v>130871</v>
      </c>
      <c r="QV11" s="109"/>
      <c r="QW11" s="109">
        <f>QV16</f>
        <v>202445</v>
      </c>
      <c r="QX11" s="109"/>
      <c r="QY11" s="109">
        <f>QX16</f>
        <v>13087</v>
      </c>
      <c r="QZ11" s="109"/>
      <c r="RA11" s="109">
        <f>QZ16</f>
        <v>20245</v>
      </c>
      <c r="RB11" s="109"/>
      <c r="RC11" s="109">
        <f>RB16</f>
        <v>26174</v>
      </c>
      <c r="RD11" s="109"/>
      <c r="RE11" s="109">
        <f>RD16</f>
        <v>40489</v>
      </c>
      <c r="RF11" s="109"/>
      <c r="RG11" s="109"/>
      <c r="RH11" s="109">
        <f>RG16</f>
        <v>260740</v>
      </c>
      <c r="RI11" s="109"/>
      <c r="RJ11" s="109">
        <f>RI16</f>
        <v>26074</v>
      </c>
      <c r="RK11" s="109"/>
      <c r="RL11" s="109">
        <f>RK16</f>
        <v>26074</v>
      </c>
      <c r="RM11" s="109"/>
      <c r="RN11" s="109">
        <f>RM16</f>
        <v>0</v>
      </c>
      <c r="RO11" s="109"/>
      <c r="RP11" s="109"/>
      <c r="RQ11" s="109"/>
      <c r="RR11" s="109"/>
      <c r="RS11" s="109"/>
      <c r="RT11" s="109">
        <f>RS16</f>
        <v>798</v>
      </c>
      <c r="RU11" s="109"/>
      <c r="RV11" s="109">
        <f>RU16</f>
        <v>14370</v>
      </c>
      <c r="RW11" s="109"/>
      <c r="RX11" s="109"/>
      <c r="RY11" s="109">
        <f>RX16</f>
        <v>74</v>
      </c>
      <c r="RZ11" s="109"/>
      <c r="SA11" s="109">
        <f>RZ16</f>
        <v>1324</v>
      </c>
      <c r="SB11" s="109"/>
      <c r="SC11" s="109"/>
      <c r="SD11" s="109"/>
      <c r="SE11" s="109"/>
    </row>
    <row r="12" spans="1:499">
      <c r="A12" s="286" t="s">
        <v>473</v>
      </c>
      <c r="B12" s="286"/>
      <c r="C12" s="286"/>
      <c r="D12" s="103"/>
      <c r="E12" s="112"/>
      <c r="F12" s="109">
        <f>E17</f>
        <v>0</v>
      </c>
      <c r="G12" s="112"/>
      <c r="H12" s="109">
        <f>G17</f>
        <v>0</v>
      </c>
      <c r="I12" s="112"/>
      <c r="J12" s="109">
        <f>I17</f>
        <v>0</v>
      </c>
      <c r="K12" s="112"/>
      <c r="L12" s="109">
        <f>K17</f>
        <v>0</v>
      </c>
      <c r="M12" s="112"/>
      <c r="N12" s="109">
        <f>M17</f>
        <v>0</v>
      </c>
      <c r="O12" s="112"/>
      <c r="P12" s="109">
        <f>O17</f>
        <v>0</v>
      </c>
      <c r="Q12" s="112"/>
      <c r="R12" s="109">
        <f>Q17</f>
        <v>0</v>
      </c>
      <c r="S12" s="112"/>
      <c r="T12" s="112"/>
      <c r="U12" s="109">
        <f>T17</f>
        <v>97939</v>
      </c>
      <c r="V12" s="112"/>
      <c r="W12" s="109">
        <f>V17</f>
        <v>0</v>
      </c>
      <c r="X12" s="112"/>
      <c r="Y12" s="109">
        <f>X17</f>
        <v>0</v>
      </c>
      <c r="Z12" s="112"/>
      <c r="AA12" s="109">
        <f>Z17</f>
        <v>0</v>
      </c>
      <c r="AB12" s="112"/>
      <c r="AC12" s="109">
        <f>AB17</f>
        <v>0</v>
      </c>
      <c r="AD12" s="112"/>
      <c r="AE12" s="109">
        <f>AD17</f>
        <v>0</v>
      </c>
      <c r="AF12" s="112"/>
      <c r="AG12" s="109">
        <f>AF17</f>
        <v>0</v>
      </c>
      <c r="AH12" s="112"/>
      <c r="AI12" s="109">
        <f>AH17</f>
        <v>0</v>
      </c>
      <c r="AJ12" s="112"/>
      <c r="AK12" s="109">
        <f>AJ17</f>
        <v>0</v>
      </c>
      <c r="AL12" s="112"/>
      <c r="AM12" s="109">
        <f>AL17</f>
        <v>0</v>
      </c>
      <c r="AN12" s="112"/>
      <c r="AO12" s="109">
        <f>AN17</f>
        <v>0</v>
      </c>
      <c r="AP12" s="112"/>
      <c r="AQ12" s="112"/>
      <c r="AR12" s="109">
        <f>AQ17</f>
        <v>0</v>
      </c>
      <c r="AS12" s="112"/>
      <c r="AT12" s="109">
        <f>AS17</f>
        <v>0</v>
      </c>
      <c r="AU12" s="112"/>
      <c r="AV12" s="109">
        <f>AU17</f>
        <v>0</v>
      </c>
      <c r="AW12" s="112"/>
      <c r="AX12" s="109">
        <f>AW17</f>
        <v>0</v>
      </c>
      <c r="AY12" s="112"/>
      <c r="AZ12" s="109">
        <f>AY17</f>
        <v>0</v>
      </c>
      <c r="BA12" s="112"/>
      <c r="BB12" s="109">
        <f>BA17</f>
        <v>0</v>
      </c>
      <c r="BC12" s="112"/>
      <c r="BD12" s="109">
        <f>BC17</f>
        <v>0</v>
      </c>
      <c r="BE12" s="112"/>
      <c r="BF12" s="109">
        <f>BE17</f>
        <v>0</v>
      </c>
      <c r="BG12" s="112"/>
      <c r="BH12" s="109">
        <f>BG17</f>
        <v>0</v>
      </c>
      <c r="BI12" s="112"/>
      <c r="BJ12" s="109">
        <f>BI17</f>
        <v>0</v>
      </c>
      <c r="BK12" s="112"/>
      <c r="BL12" s="112"/>
      <c r="BM12" s="109">
        <f>BL17</f>
        <v>148034</v>
      </c>
      <c r="BN12" s="112"/>
      <c r="BO12" s="109">
        <f>BN17</f>
        <v>0</v>
      </c>
      <c r="BP12" s="112"/>
      <c r="BQ12" s="109">
        <f>BP17</f>
        <v>126949</v>
      </c>
      <c r="BR12" s="112"/>
      <c r="BS12" s="109">
        <f>BR17</f>
        <v>0</v>
      </c>
      <c r="BT12" s="112"/>
      <c r="BU12" s="109">
        <f>BT17</f>
        <v>14803</v>
      </c>
      <c r="BV12" s="112"/>
      <c r="BW12" s="109">
        <f>BV17</f>
        <v>0</v>
      </c>
      <c r="BX12" s="112"/>
      <c r="BY12" s="109">
        <f>BX17</f>
        <v>12695</v>
      </c>
      <c r="BZ12" s="112"/>
      <c r="CA12" s="109">
        <f>BZ17</f>
        <v>0</v>
      </c>
      <c r="CB12" s="112"/>
      <c r="CC12" s="109">
        <f>CB17</f>
        <v>0</v>
      </c>
      <c r="CD12" s="112"/>
      <c r="CE12" s="109">
        <f>CD17</f>
        <v>0</v>
      </c>
      <c r="CF12" s="112"/>
      <c r="CG12" s="112"/>
      <c r="CH12" s="109">
        <f>CG17</f>
        <v>155518</v>
      </c>
      <c r="CI12" s="112"/>
      <c r="CJ12" s="109">
        <f>CI17</f>
        <v>0</v>
      </c>
      <c r="CK12" s="112"/>
      <c r="CL12" s="109">
        <f>CK17</f>
        <v>132575</v>
      </c>
      <c r="CM12" s="112"/>
      <c r="CN12" s="109">
        <f>CM17</f>
        <v>0</v>
      </c>
      <c r="CO12" s="112"/>
      <c r="CP12" s="109">
        <f>CO17</f>
        <v>15552</v>
      </c>
      <c r="CQ12" s="112"/>
      <c r="CR12" s="109">
        <f>CQ17</f>
        <v>0</v>
      </c>
      <c r="CS12" s="112"/>
      <c r="CT12" s="109">
        <f>CS17</f>
        <v>13257</v>
      </c>
      <c r="CU12" s="112"/>
      <c r="CV12" s="109">
        <f>CU17</f>
        <v>0</v>
      </c>
      <c r="CW12" s="112"/>
      <c r="CX12" s="109">
        <f>CW17</f>
        <v>31104</v>
      </c>
      <c r="CY12" s="112"/>
      <c r="CZ12" s="109">
        <f>CY17</f>
        <v>0</v>
      </c>
      <c r="DA12" s="112"/>
      <c r="DB12" s="109">
        <f>DA17</f>
        <v>26515</v>
      </c>
      <c r="DC12" s="112"/>
      <c r="DD12" s="109">
        <f>DC17</f>
        <v>0</v>
      </c>
      <c r="DE12" s="112"/>
      <c r="DF12" s="109">
        <f>DE17</f>
        <v>0</v>
      </c>
      <c r="DG12" s="112"/>
      <c r="DH12" s="109">
        <f>DG17</f>
        <v>0</v>
      </c>
      <c r="DI12" s="112"/>
      <c r="DJ12" s="109">
        <f>DI17</f>
        <v>0</v>
      </c>
      <c r="DK12" s="112"/>
      <c r="DL12" s="112"/>
      <c r="DM12" s="109">
        <f>DL17</f>
        <v>0</v>
      </c>
      <c r="DN12" s="112"/>
      <c r="DO12" s="109">
        <f>DN17</f>
        <v>0</v>
      </c>
      <c r="DP12" s="112"/>
      <c r="DQ12" s="109">
        <f>DP17</f>
        <v>178461</v>
      </c>
      <c r="DR12" s="112"/>
      <c r="DS12" s="109">
        <f>DR17</f>
        <v>0</v>
      </c>
      <c r="DT12" s="112"/>
      <c r="DU12" s="109">
        <f>DT17</f>
        <v>151750</v>
      </c>
      <c r="DV12" s="112"/>
      <c r="DW12" s="109">
        <f>DV17</f>
        <v>0</v>
      </c>
      <c r="DX12" s="112"/>
      <c r="DY12" s="109">
        <f>DX17</f>
        <v>17846</v>
      </c>
      <c r="DZ12" s="112"/>
      <c r="EA12" s="109">
        <f>DZ17</f>
        <v>0</v>
      </c>
      <c r="EB12" s="112"/>
      <c r="EC12" s="109">
        <f>EB17</f>
        <v>17846</v>
      </c>
      <c r="ED12" s="112"/>
      <c r="EE12" s="109">
        <f>ED17</f>
        <v>0</v>
      </c>
      <c r="EF12" s="112"/>
      <c r="EG12" s="109">
        <f>EF17</f>
        <v>15175</v>
      </c>
      <c r="EH12" s="112"/>
      <c r="EI12" s="109">
        <f>EH17</f>
        <v>0</v>
      </c>
      <c r="EJ12" s="112"/>
      <c r="EK12" s="109">
        <f>EJ17</f>
        <v>30350</v>
      </c>
      <c r="EL12" s="112"/>
      <c r="EM12" s="109">
        <f>EL17</f>
        <v>0</v>
      </c>
      <c r="EN12" s="112"/>
      <c r="EO12" s="109">
        <f>EN17</f>
        <v>0</v>
      </c>
      <c r="EP12" s="112"/>
      <c r="EQ12" s="109">
        <f>EP17</f>
        <v>0</v>
      </c>
      <c r="ER12" s="112"/>
      <c r="ES12" s="109">
        <f>ER17</f>
        <v>0</v>
      </c>
      <c r="ET12" s="112"/>
      <c r="EU12" s="109">
        <f>ET17</f>
        <v>0</v>
      </c>
      <c r="EV12" s="112"/>
      <c r="EW12" s="109"/>
      <c r="EX12" s="109">
        <f>EW17</f>
        <v>0</v>
      </c>
      <c r="EY12" s="112"/>
      <c r="EZ12" s="109">
        <f>EY17</f>
        <v>0</v>
      </c>
      <c r="FA12" s="112"/>
      <c r="FB12" s="109">
        <f>FA17</f>
        <v>0</v>
      </c>
      <c r="FC12" s="113"/>
      <c r="FD12" s="109">
        <f>FC17</f>
        <v>0</v>
      </c>
      <c r="FE12" s="112"/>
      <c r="FF12" s="109">
        <f>FE17</f>
        <v>0</v>
      </c>
      <c r="FG12" s="112"/>
      <c r="FH12" s="109">
        <f>FG17</f>
        <v>0</v>
      </c>
      <c r="FI12" s="112"/>
      <c r="FJ12" s="109">
        <f>FI17</f>
        <v>0</v>
      </c>
      <c r="FK12" s="113"/>
      <c r="FL12" s="109">
        <f>FK17</f>
        <v>0</v>
      </c>
      <c r="FM12" s="113"/>
      <c r="FN12" s="109">
        <f>FM17</f>
        <v>0</v>
      </c>
      <c r="FO12" s="112"/>
      <c r="FP12" s="109">
        <f>FO17</f>
        <v>0</v>
      </c>
      <c r="FQ12" s="112"/>
      <c r="FR12" s="109">
        <f>FQ17</f>
        <v>0</v>
      </c>
      <c r="FS12" s="112"/>
      <c r="FT12" s="109">
        <f>FS17</f>
        <v>0</v>
      </c>
      <c r="FU12" s="113"/>
      <c r="FV12" s="109">
        <f>FU17</f>
        <v>0</v>
      </c>
      <c r="FW12" s="112"/>
      <c r="FX12" s="109">
        <f>FW17</f>
        <v>0</v>
      </c>
      <c r="FY12" s="112"/>
      <c r="FZ12" s="109">
        <f>FY17</f>
        <v>0</v>
      </c>
      <c r="GA12" s="112"/>
      <c r="GB12" s="109">
        <f>GA17</f>
        <v>0</v>
      </c>
      <c r="GC12" s="112"/>
      <c r="GD12" s="109">
        <f>GC17</f>
        <v>0</v>
      </c>
      <c r="GE12" s="112"/>
      <c r="GF12" s="109">
        <f>GE17</f>
        <v>0</v>
      </c>
      <c r="GG12" s="113"/>
      <c r="GH12" s="112"/>
      <c r="GI12" s="109">
        <f>GH17</f>
        <v>0</v>
      </c>
      <c r="GJ12" s="112"/>
      <c r="GK12" s="109">
        <f>GJ17</f>
        <v>0</v>
      </c>
      <c r="GL12" s="113"/>
      <c r="GM12" s="113"/>
      <c r="GN12" s="113"/>
      <c r="GO12" s="109">
        <f>GN17</f>
        <v>0</v>
      </c>
      <c r="GP12" s="112"/>
      <c r="GQ12" s="109">
        <f>GP17</f>
        <v>0</v>
      </c>
      <c r="GR12" s="113"/>
      <c r="GS12" s="109">
        <f>GR17</f>
        <v>0</v>
      </c>
      <c r="GT12" s="112"/>
      <c r="GU12" s="109">
        <f>GT17</f>
        <v>0</v>
      </c>
      <c r="GV12" s="113"/>
      <c r="GW12" s="113"/>
      <c r="GX12" s="113"/>
      <c r="GY12" s="109">
        <f>GX17</f>
        <v>0</v>
      </c>
      <c r="GZ12" s="112"/>
      <c r="HA12" s="109">
        <f>GZ17</f>
        <v>0</v>
      </c>
      <c r="HB12" s="113"/>
      <c r="HC12" s="109">
        <f>HB17</f>
        <v>0</v>
      </c>
      <c r="HD12" s="112"/>
      <c r="HE12" s="109">
        <f>HD17</f>
        <v>0</v>
      </c>
      <c r="HF12" s="113"/>
      <c r="HG12" s="109">
        <f>HF17</f>
        <v>0</v>
      </c>
      <c r="HH12" s="112"/>
      <c r="HI12" s="109"/>
      <c r="HJ12" s="109">
        <f>HI17</f>
        <v>0</v>
      </c>
      <c r="HK12" s="113"/>
      <c r="HL12" s="113"/>
      <c r="HM12" s="109">
        <f>HL17</f>
        <v>0</v>
      </c>
      <c r="HN12" s="113"/>
      <c r="HO12" s="109">
        <f>HN17</f>
        <v>0</v>
      </c>
      <c r="HP12" s="113"/>
      <c r="HQ12" s="109">
        <f>HP17</f>
        <v>0</v>
      </c>
      <c r="HR12" s="113"/>
      <c r="HS12" s="109">
        <f>HR17</f>
        <v>0</v>
      </c>
      <c r="HT12" s="113"/>
      <c r="HU12" s="113"/>
      <c r="HV12" s="109">
        <f>HU17</f>
        <v>0</v>
      </c>
      <c r="HW12" s="113"/>
      <c r="HX12" s="109">
        <f>HW17</f>
        <v>0</v>
      </c>
      <c r="HY12" s="113"/>
      <c r="HZ12" s="109">
        <f>HY17</f>
        <v>0</v>
      </c>
      <c r="IA12" s="113"/>
      <c r="IB12" s="109">
        <f>IA17</f>
        <v>0</v>
      </c>
      <c r="IC12" s="113"/>
      <c r="ID12" s="109">
        <f>IC17</f>
        <v>0</v>
      </c>
      <c r="IE12" s="113"/>
      <c r="IF12" s="109">
        <f>IE17</f>
        <v>0</v>
      </c>
      <c r="IG12" s="113"/>
      <c r="IH12" s="109">
        <f>IG17</f>
        <v>0</v>
      </c>
      <c r="II12" s="113"/>
      <c r="IJ12" s="109">
        <f>II17</f>
        <v>0</v>
      </c>
      <c r="IK12" s="113"/>
      <c r="IL12" s="113"/>
      <c r="IM12" s="109">
        <f>IL17</f>
        <v>0</v>
      </c>
      <c r="IN12" s="113"/>
      <c r="IO12" s="109">
        <f>IN17</f>
        <v>0</v>
      </c>
      <c r="IP12" s="113"/>
      <c r="IQ12" s="109">
        <f>IP17</f>
        <v>0</v>
      </c>
      <c r="IR12" s="113"/>
      <c r="IS12" s="109">
        <f>IR17</f>
        <v>0</v>
      </c>
      <c r="IT12" s="113"/>
      <c r="IU12" s="109">
        <f>IT17</f>
        <v>0</v>
      </c>
      <c r="IV12" s="113"/>
      <c r="IW12" s="109">
        <f>IV17</f>
        <v>0</v>
      </c>
      <c r="IX12" s="113"/>
      <c r="IY12" s="113"/>
      <c r="IZ12" s="109">
        <f>IY17</f>
        <v>0</v>
      </c>
      <c r="JA12" s="113"/>
      <c r="JB12" s="109">
        <f>JA17</f>
        <v>0</v>
      </c>
      <c r="JC12" s="113"/>
      <c r="JD12" s="109">
        <f>JC17</f>
        <v>0</v>
      </c>
      <c r="JE12" s="113"/>
      <c r="JF12" s="109">
        <f>JE17</f>
        <v>0</v>
      </c>
      <c r="JG12" s="113"/>
      <c r="JH12" s="113"/>
      <c r="JI12" s="113"/>
      <c r="JJ12" s="109">
        <f>JI17</f>
        <v>0</v>
      </c>
      <c r="JK12" s="113"/>
      <c r="JL12" s="109">
        <f>JK17</f>
        <v>0</v>
      </c>
      <c r="JM12" s="113"/>
      <c r="JN12" s="113"/>
      <c r="JO12" s="109">
        <f>JN17</f>
        <v>0</v>
      </c>
      <c r="JP12" s="113"/>
      <c r="JQ12" s="109">
        <f>JP17</f>
        <v>0</v>
      </c>
      <c r="JR12" s="113"/>
      <c r="JS12" s="109">
        <f>JR17</f>
        <v>0</v>
      </c>
      <c r="JT12" s="113"/>
      <c r="JU12" s="109">
        <f>JT17</f>
        <v>0</v>
      </c>
      <c r="JV12" s="113"/>
      <c r="JW12" s="113"/>
      <c r="JX12" s="109">
        <f>JW17</f>
        <v>0</v>
      </c>
      <c r="JY12" s="113"/>
      <c r="JZ12" s="113"/>
      <c r="KA12" s="109">
        <f>JZ17</f>
        <v>0</v>
      </c>
      <c r="KB12" s="113"/>
      <c r="KC12" s="109">
        <f>KB17</f>
        <v>0</v>
      </c>
      <c r="KD12" s="113"/>
      <c r="KE12" s="109">
        <f>KD17</f>
        <v>0</v>
      </c>
      <c r="KF12" s="113"/>
      <c r="KG12" s="109">
        <f>KF17</f>
        <v>0</v>
      </c>
      <c r="KH12" s="113"/>
      <c r="KI12" s="113"/>
      <c r="KJ12" s="109">
        <f>KI17</f>
        <v>0</v>
      </c>
      <c r="KK12" s="109"/>
      <c r="KL12" s="109">
        <f>KK17</f>
        <v>0</v>
      </c>
      <c r="KM12" s="113"/>
      <c r="KN12" s="109">
        <f>KM17</f>
        <v>0</v>
      </c>
      <c r="KO12" s="109"/>
      <c r="KP12" s="109">
        <f>KO17</f>
        <v>0</v>
      </c>
      <c r="KQ12" s="113"/>
      <c r="KR12" s="109">
        <f>KQ17</f>
        <v>0</v>
      </c>
      <c r="KS12" s="109"/>
      <c r="KT12" s="109"/>
      <c r="KU12" s="109">
        <f>KT17</f>
        <v>0</v>
      </c>
      <c r="KV12" s="113"/>
      <c r="KW12" s="109">
        <f>KV17</f>
        <v>0</v>
      </c>
      <c r="KX12" s="113"/>
      <c r="KY12" s="109">
        <f>KX17</f>
        <v>0</v>
      </c>
      <c r="KZ12" s="113"/>
      <c r="LA12" s="109">
        <f>KZ17</f>
        <v>0</v>
      </c>
      <c r="LB12" s="113"/>
      <c r="LC12" s="109">
        <f>LB17</f>
        <v>0</v>
      </c>
      <c r="LD12" s="113"/>
      <c r="LE12" s="113"/>
      <c r="LF12" s="109">
        <f>LE17</f>
        <v>0</v>
      </c>
      <c r="LG12" s="113"/>
      <c r="LH12" s="109">
        <f>LG17</f>
        <v>0</v>
      </c>
      <c r="LI12" s="113"/>
      <c r="LJ12" s="109">
        <f>LI17</f>
        <v>0</v>
      </c>
      <c r="LK12" s="113"/>
      <c r="LL12" s="109">
        <f>LK17</f>
        <v>0</v>
      </c>
      <c r="LM12" s="113"/>
      <c r="LN12" s="113"/>
      <c r="LO12" s="109">
        <f>LN17</f>
        <v>0</v>
      </c>
      <c r="LP12" s="113"/>
      <c r="LQ12" s="109">
        <f>LP17</f>
        <v>0</v>
      </c>
      <c r="LR12" s="113"/>
      <c r="LS12" s="113"/>
      <c r="LT12" s="109">
        <f>LS17</f>
        <v>0</v>
      </c>
      <c r="LU12" s="113"/>
      <c r="LV12" s="109">
        <f>LU17</f>
        <v>0</v>
      </c>
      <c r="LW12" s="113"/>
      <c r="LX12" s="113"/>
      <c r="LY12" s="109">
        <f>LX17</f>
        <v>0</v>
      </c>
      <c r="LZ12" s="113"/>
      <c r="MA12" s="109">
        <f>LZ17</f>
        <v>0</v>
      </c>
      <c r="MB12" s="113"/>
      <c r="MC12" s="113"/>
      <c r="MD12" s="113"/>
      <c r="ME12" s="109">
        <f>MD17</f>
        <v>0</v>
      </c>
      <c r="MF12" s="113"/>
      <c r="MG12" s="109">
        <f>MF17</f>
        <v>0</v>
      </c>
      <c r="MH12" s="113"/>
      <c r="MI12" s="109">
        <f>MH17</f>
        <v>0</v>
      </c>
      <c r="MJ12" s="113"/>
      <c r="MK12" s="109">
        <f>MJ17</f>
        <v>0</v>
      </c>
      <c r="ML12" s="113"/>
      <c r="MM12" s="113"/>
      <c r="MN12" s="109">
        <f>MM17</f>
        <v>0</v>
      </c>
      <c r="MO12" s="113"/>
      <c r="MP12" s="109">
        <f>MO17</f>
        <v>0</v>
      </c>
      <c r="MQ12" s="113"/>
      <c r="MR12" s="109">
        <f>MQ17</f>
        <v>0</v>
      </c>
      <c r="MS12" s="113"/>
      <c r="MT12" s="113"/>
      <c r="MU12" s="109">
        <f>MT17</f>
        <v>0</v>
      </c>
      <c r="MV12" s="113"/>
      <c r="MW12" s="109">
        <f>MV17</f>
        <v>0</v>
      </c>
      <c r="MX12" s="113"/>
      <c r="MY12" s="109">
        <f>MX17</f>
        <v>0</v>
      </c>
      <c r="MZ12" s="113"/>
      <c r="NA12" s="109">
        <f>MZ17</f>
        <v>0</v>
      </c>
      <c r="NB12" s="113"/>
      <c r="NC12" s="113"/>
      <c r="ND12" s="109">
        <f>NC17</f>
        <v>0</v>
      </c>
      <c r="NE12" s="113"/>
      <c r="NF12" s="109">
        <f>NE17</f>
        <v>0</v>
      </c>
      <c r="NG12" s="113"/>
      <c r="NH12" s="109">
        <f>NG17</f>
        <v>0</v>
      </c>
      <c r="NI12" s="113"/>
      <c r="NJ12" s="109">
        <f>NI17</f>
        <v>0</v>
      </c>
      <c r="NK12" s="113"/>
      <c r="NL12" s="109">
        <f>NK17</f>
        <v>0</v>
      </c>
      <c r="NM12" s="113"/>
      <c r="NN12" s="109">
        <f>NM17</f>
        <v>0</v>
      </c>
      <c r="NO12" s="113"/>
      <c r="NP12" s="113"/>
      <c r="NQ12" s="109">
        <f>NP17</f>
        <v>0</v>
      </c>
      <c r="NR12" s="113"/>
      <c r="NS12" s="109">
        <f>NR17</f>
        <v>0</v>
      </c>
      <c r="NT12" s="113"/>
      <c r="NU12" s="109">
        <f>NT17</f>
        <v>0</v>
      </c>
      <c r="NV12" s="113"/>
      <c r="NW12" s="109">
        <f>NV17</f>
        <v>0</v>
      </c>
      <c r="NX12" s="113"/>
      <c r="NY12" s="109">
        <f>NX17</f>
        <v>0</v>
      </c>
      <c r="NZ12" s="113"/>
      <c r="OA12" s="109"/>
      <c r="OB12" s="109">
        <f>OA17</f>
        <v>0</v>
      </c>
      <c r="OC12" s="113"/>
      <c r="OD12" s="109">
        <f>OC17</f>
        <v>0</v>
      </c>
      <c r="OE12" s="113"/>
      <c r="OF12" s="109">
        <f>OE17</f>
        <v>0</v>
      </c>
      <c r="OG12" s="113"/>
      <c r="OH12" s="109">
        <f>OG17</f>
        <v>0</v>
      </c>
      <c r="OI12" s="113"/>
      <c r="OJ12" s="113"/>
      <c r="OK12" s="109">
        <f>OJ17</f>
        <v>0</v>
      </c>
      <c r="OL12" s="113"/>
      <c r="OM12" s="109">
        <f>OL17</f>
        <v>0</v>
      </c>
      <c r="ON12" s="113"/>
      <c r="OO12" s="113"/>
      <c r="OP12" s="109">
        <f>OO17</f>
        <v>0</v>
      </c>
      <c r="OQ12" s="113"/>
      <c r="OR12" s="109">
        <f>OQ17</f>
        <v>0</v>
      </c>
      <c r="OS12" s="113"/>
      <c r="OT12" s="112"/>
      <c r="OU12" s="112"/>
      <c r="OV12" s="109">
        <f>OU17</f>
        <v>0</v>
      </c>
      <c r="OW12" s="112"/>
      <c r="OX12" s="109">
        <f>OW17</f>
        <v>0</v>
      </c>
      <c r="OY12" s="112"/>
      <c r="OZ12" s="109">
        <f>OY17</f>
        <v>0</v>
      </c>
      <c r="PA12" s="112"/>
      <c r="PB12" s="109">
        <f>PA17</f>
        <v>0</v>
      </c>
      <c r="PC12" s="112"/>
      <c r="PD12" s="112"/>
      <c r="PE12" s="109">
        <f>PD17</f>
        <v>0</v>
      </c>
      <c r="PF12" s="112"/>
      <c r="PG12" s="109">
        <f>PF17</f>
        <v>0</v>
      </c>
      <c r="PH12" s="112"/>
      <c r="PI12" s="109">
        <f>PH17</f>
        <v>0</v>
      </c>
      <c r="PJ12" s="112"/>
      <c r="PK12" s="109">
        <f>PJ17</f>
        <v>0</v>
      </c>
      <c r="PL12" s="112"/>
      <c r="PM12" s="109">
        <f>PL17</f>
        <v>0</v>
      </c>
      <c r="PN12" s="112"/>
      <c r="PO12" s="112"/>
      <c r="PP12" s="109">
        <f>PO17</f>
        <v>0</v>
      </c>
      <c r="PQ12" s="112"/>
      <c r="PR12" s="109">
        <f>PQ17</f>
        <v>0</v>
      </c>
      <c r="PS12" s="112"/>
      <c r="PT12" s="109">
        <f>PS17</f>
        <v>0</v>
      </c>
      <c r="PU12" s="112"/>
      <c r="PV12" s="109">
        <f>PU17</f>
        <v>0</v>
      </c>
      <c r="PW12" s="112"/>
      <c r="PX12" s="112"/>
      <c r="PY12" s="109">
        <f>PX17</f>
        <v>0</v>
      </c>
      <c r="PZ12" s="112"/>
      <c r="QA12" s="109">
        <f>PZ17</f>
        <v>0</v>
      </c>
      <c r="QB12" s="112"/>
      <c r="QC12" s="109">
        <f>QB17</f>
        <v>0</v>
      </c>
      <c r="QD12" s="112"/>
      <c r="QE12" s="109">
        <f>QD17</f>
        <v>0</v>
      </c>
      <c r="QF12" s="112"/>
      <c r="QG12" s="112"/>
      <c r="QH12" s="109">
        <f>QG17</f>
        <v>0</v>
      </c>
      <c r="QI12" s="112"/>
      <c r="QJ12" s="109">
        <f>QI17</f>
        <v>0</v>
      </c>
      <c r="QK12" s="112"/>
      <c r="QL12" s="109">
        <f>QK17</f>
        <v>0</v>
      </c>
      <c r="QM12" s="112"/>
      <c r="QN12" s="109">
        <f>QM17</f>
        <v>0</v>
      </c>
      <c r="QO12" s="112"/>
      <c r="QP12" s="109">
        <f>QO17</f>
        <v>0</v>
      </c>
      <c r="QQ12" s="112"/>
      <c r="QR12" s="109">
        <f>QQ17</f>
        <v>0</v>
      </c>
      <c r="QS12" s="112"/>
      <c r="QT12" s="112"/>
      <c r="QU12" s="109">
        <f>QT17</f>
        <v>0</v>
      </c>
      <c r="QV12" s="112"/>
      <c r="QW12" s="109">
        <f>QV17</f>
        <v>0</v>
      </c>
      <c r="QX12" s="112"/>
      <c r="QY12" s="109">
        <f>QX17</f>
        <v>0</v>
      </c>
      <c r="QZ12" s="112"/>
      <c r="RA12" s="109">
        <f>QZ17</f>
        <v>0</v>
      </c>
      <c r="RB12" s="112"/>
      <c r="RC12" s="109">
        <f>RB17</f>
        <v>0</v>
      </c>
      <c r="RD12" s="112"/>
      <c r="RE12" s="109">
        <f>RD17</f>
        <v>0</v>
      </c>
      <c r="RF12" s="112"/>
      <c r="RG12" s="112"/>
      <c r="RH12" s="109">
        <f>RG17</f>
        <v>0</v>
      </c>
      <c r="RI12" s="112"/>
      <c r="RJ12" s="109">
        <f>RI17</f>
        <v>0</v>
      </c>
      <c r="RK12" s="112"/>
      <c r="RL12" s="109">
        <f>RK17</f>
        <v>0</v>
      </c>
      <c r="RM12" s="112"/>
      <c r="RN12" s="109">
        <f>RM17</f>
        <v>0</v>
      </c>
      <c r="RO12" s="112"/>
      <c r="RP12" s="112"/>
      <c r="RQ12" s="112"/>
      <c r="RR12" s="112"/>
      <c r="RS12" s="112"/>
      <c r="RT12" s="112"/>
      <c r="RU12" s="112"/>
      <c r="RV12" s="112"/>
      <c r="RW12" s="112"/>
      <c r="RX12" s="112"/>
      <c r="RY12" s="112"/>
      <c r="RZ12" s="112"/>
      <c r="SA12" s="112"/>
      <c r="SB12" s="112"/>
      <c r="SC12" s="112"/>
      <c r="SD12" s="112"/>
      <c r="SE12" s="112"/>
    </row>
    <row r="13" spans="1:499">
      <c r="A13" s="287" t="s">
        <v>183</v>
      </c>
      <c r="B13" s="287"/>
      <c r="C13" s="287"/>
      <c r="D13" s="103"/>
      <c r="E13" s="112">
        <f t="shared" ref="E13:BP13" si="20">SUM(E18:E43)</f>
        <v>0</v>
      </c>
      <c r="F13" s="112">
        <f t="shared" ca="1" si="20"/>
        <v>0</v>
      </c>
      <c r="G13" s="112">
        <f t="shared" si="20"/>
        <v>0</v>
      </c>
      <c r="H13" s="112">
        <f t="shared" ca="1" si="20"/>
        <v>0</v>
      </c>
      <c r="I13" s="112">
        <f t="shared" si="20"/>
        <v>0</v>
      </c>
      <c r="J13" s="112">
        <f t="shared" ca="1" si="20"/>
        <v>0</v>
      </c>
      <c r="K13" s="112">
        <f t="shared" si="20"/>
        <v>0</v>
      </c>
      <c r="L13" s="112">
        <f t="shared" ca="1" si="20"/>
        <v>0</v>
      </c>
      <c r="M13" s="112">
        <f t="shared" si="20"/>
        <v>0</v>
      </c>
      <c r="N13" s="112">
        <f t="shared" ca="1" si="20"/>
        <v>0</v>
      </c>
      <c r="O13" s="112">
        <f t="shared" si="20"/>
        <v>12</v>
      </c>
      <c r="P13" s="112">
        <f t="shared" ca="1" si="20"/>
        <v>11181048</v>
      </c>
      <c r="Q13" s="112">
        <f t="shared" si="20"/>
        <v>0</v>
      </c>
      <c r="R13" s="112">
        <f t="shared" ca="1" si="20"/>
        <v>0</v>
      </c>
      <c r="S13" s="112">
        <f t="shared" ca="1" si="20"/>
        <v>11181048</v>
      </c>
      <c r="T13" s="112">
        <f t="shared" si="20"/>
        <v>0</v>
      </c>
      <c r="U13" s="112">
        <f t="shared" ca="1" si="20"/>
        <v>0</v>
      </c>
      <c r="V13" s="112">
        <f t="shared" si="20"/>
        <v>10</v>
      </c>
      <c r="W13" s="112">
        <f t="shared" ca="1" si="20"/>
        <v>1025530</v>
      </c>
      <c r="X13" s="112">
        <f t="shared" si="20"/>
        <v>0</v>
      </c>
      <c r="Y13" s="112">
        <f t="shared" ca="1" si="20"/>
        <v>0</v>
      </c>
      <c r="Z13" s="112">
        <f t="shared" si="20"/>
        <v>44</v>
      </c>
      <c r="AA13" s="112">
        <f t="shared" ca="1" si="20"/>
        <v>3821972</v>
      </c>
      <c r="AB13" s="112">
        <f t="shared" si="20"/>
        <v>0</v>
      </c>
      <c r="AC13" s="112">
        <f t="shared" ca="1" si="20"/>
        <v>0</v>
      </c>
      <c r="AD13" s="112">
        <f t="shared" si="20"/>
        <v>10</v>
      </c>
      <c r="AE13" s="112">
        <f t="shared" ca="1" si="20"/>
        <v>102550</v>
      </c>
      <c r="AF13" s="112">
        <f t="shared" si="20"/>
        <v>0</v>
      </c>
      <c r="AG13" s="112">
        <f t="shared" ca="1" si="20"/>
        <v>0</v>
      </c>
      <c r="AH13" s="112">
        <f t="shared" si="20"/>
        <v>44</v>
      </c>
      <c r="AI13" s="112">
        <f t="shared" ca="1" si="20"/>
        <v>382184</v>
      </c>
      <c r="AJ13" s="112">
        <f t="shared" si="20"/>
        <v>65</v>
      </c>
      <c r="AK13" s="112">
        <f t="shared" ca="1" si="20"/>
        <v>108672665</v>
      </c>
      <c r="AL13" s="112">
        <f t="shared" si="20"/>
        <v>19</v>
      </c>
      <c r="AM13" s="112">
        <f t="shared" ca="1" si="20"/>
        <v>3180204</v>
      </c>
      <c r="AN13" s="112">
        <f t="shared" si="20"/>
        <v>0</v>
      </c>
      <c r="AO13" s="112">
        <f t="shared" ca="1" si="20"/>
        <v>0</v>
      </c>
      <c r="AP13" s="112">
        <f ca="1">SUM(AP18:AP43)</f>
        <v>117185105</v>
      </c>
      <c r="AQ13" s="112">
        <f t="shared" si="20"/>
        <v>0</v>
      </c>
      <c r="AR13" s="112">
        <f t="shared" ca="1" si="20"/>
        <v>0</v>
      </c>
      <c r="AS13" s="112">
        <f t="shared" si="20"/>
        <v>0</v>
      </c>
      <c r="AT13" s="112">
        <f t="shared" ca="1" si="20"/>
        <v>0</v>
      </c>
      <c r="AU13" s="112">
        <f t="shared" si="20"/>
        <v>0</v>
      </c>
      <c r="AV13" s="112">
        <f t="shared" ca="1" si="20"/>
        <v>0</v>
      </c>
      <c r="AW13" s="112">
        <f t="shared" si="20"/>
        <v>0</v>
      </c>
      <c r="AX13" s="112">
        <f t="shared" ca="1" si="20"/>
        <v>0</v>
      </c>
      <c r="AY13" s="112">
        <f t="shared" si="20"/>
        <v>0</v>
      </c>
      <c r="AZ13" s="112">
        <f t="shared" ca="1" si="20"/>
        <v>0</v>
      </c>
      <c r="BA13" s="112">
        <f t="shared" si="20"/>
        <v>0</v>
      </c>
      <c r="BB13" s="112">
        <f t="shared" ca="1" si="20"/>
        <v>0</v>
      </c>
      <c r="BC13" s="112">
        <f t="shared" si="20"/>
        <v>0</v>
      </c>
      <c r="BD13" s="112">
        <f t="shared" ca="1" si="20"/>
        <v>0</v>
      </c>
      <c r="BE13" s="112">
        <f t="shared" si="20"/>
        <v>0</v>
      </c>
      <c r="BF13" s="112">
        <f t="shared" ca="1" si="20"/>
        <v>0</v>
      </c>
      <c r="BG13" s="112">
        <f t="shared" si="20"/>
        <v>9</v>
      </c>
      <c r="BH13" s="112">
        <f t="shared" si="20"/>
        <v>18169155</v>
      </c>
      <c r="BI13" s="112">
        <f t="shared" si="20"/>
        <v>1</v>
      </c>
      <c r="BJ13" s="112">
        <f t="shared" ca="1" si="20"/>
        <v>168784</v>
      </c>
      <c r="BK13" s="112">
        <f t="shared" ca="1" si="20"/>
        <v>18337939</v>
      </c>
      <c r="BL13" s="112">
        <f t="shared" si="20"/>
        <v>0</v>
      </c>
      <c r="BM13" s="112">
        <f t="shared" ca="1" si="20"/>
        <v>0</v>
      </c>
      <c r="BN13" s="112">
        <f t="shared" si="20"/>
        <v>158</v>
      </c>
      <c r="BO13" s="112">
        <f t="shared" ca="1" si="20"/>
        <v>18704236</v>
      </c>
      <c r="BP13" s="112">
        <f t="shared" si="20"/>
        <v>0</v>
      </c>
      <c r="BQ13" s="112">
        <f t="shared" ref="BQ13:EJ13" ca="1" si="21">SUM(BQ18:BQ43)</f>
        <v>0</v>
      </c>
      <c r="BR13" s="112">
        <f t="shared" si="21"/>
        <v>573</v>
      </c>
      <c r="BS13" s="112">
        <f t="shared" ca="1" si="21"/>
        <v>54914601</v>
      </c>
      <c r="BT13" s="112">
        <f t="shared" si="21"/>
        <v>0</v>
      </c>
      <c r="BU13" s="112">
        <f t="shared" ca="1" si="21"/>
        <v>0</v>
      </c>
      <c r="BV13" s="112">
        <f t="shared" si="21"/>
        <v>140</v>
      </c>
      <c r="BW13" s="112">
        <f t="shared" ca="1" si="21"/>
        <v>1664960</v>
      </c>
      <c r="BX13" s="112">
        <f t="shared" si="21"/>
        <v>0</v>
      </c>
      <c r="BY13" s="112">
        <f t="shared" ca="1" si="21"/>
        <v>0</v>
      </c>
      <c r="BZ13" s="112">
        <f t="shared" si="21"/>
        <v>314</v>
      </c>
      <c r="CA13" s="112">
        <f t="shared" ca="1" si="21"/>
        <v>3009376</v>
      </c>
      <c r="CB13" s="112">
        <f t="shared" si="21"/>
        <v>58</v>
      </c>
      <c r="CC13" s="112">
        <f t="shared" ca="1" si="21"/>
        <v>108839488</v>
      </c>
      <c r="CD13" s="112">
        <f t="shared" si="21"/>
        <v>19</v>
      </c>
      <c r="CE13" s="112">
        <f t="shared" ca="1" si="21"/>
        <v>3429336</v>
      </c>
      <c r="CF13" s="112">
        <f t="shared" ca="1" si="21"/>
        <v>190561997</v>
      </c>
      <c r="CG13" s="112">
        <f t="shared" si="21"/>
        <v>808</v>
      </c>
      <c r="CH13" s="112">
        <f t="shared" ca="1" si="21"/>
        <v>72165619</v>
      </c>
      <c r="CI13" s="112">
        <f t="shared" si="21"/>
        <v>538</v>
      </c>
      <c r="CJ13" s="112">
        <f t="shared" ca="1" si="21"/>
        <v>67155572</v>
      </c>
      <c r="CK13" s="112">
        <f t="shared" si="21"/>
        <v>2713</v>
      </c>
      <c r="CL13" s="112">
        <f t="shared" ca="1" si="21"/>
        <v>206357763</v>
      </c>
      <c r="CM13" s="112">
        <f t="shared" si="21"/>
        <v>1721</v>
      </c>
      <c r="CN13" s="112">
        <f t="shared" ca="1" si="21"/>
        <v>181217762</v>
      </c>
      <c r="CO13" s="112">
        <f t="shared" si="21"/>
        <v>631</v>
      </c>
      <c r="CP13" s="112">
        <f t="shared" ca="1" si="21"/>
        <v>5561003</v>
      </c>
      <c r="CQ13" s="112">
        <f t="shared" si="21"/>
        <v>393</v>
      </c>
      <c r="CR13" s="112">
        <f t="shared" ca="1" si="21"/>
        <v>4910967</v>
      </c>
      <c r="CS13" s="112">
        <f t="shared" si="21"/>
        <v>2253</v>
      </c>
      <c r="CT13" s="112">
        <f t="shared" ca="1" si="21"/>
        <v>17059329</v>
      </c>
      <c r="CU13" s="112">
        <f t="shared" si="21"/>
        <v>1212</v>
      </c>
      <c r="CV13" s="112">
        <f t="shared" ca="1" si="21"/>
        <v>12742284</v>
      </c>
      <c r="CW13" s="112">
        <f t="shared" si="21"/>
        <v>0</v>
      </c>
      <c r="CX13" s="112">
        <f t="shared" ca="1" si="21"/>
        <v>0</v>
      </c>
      <c r="CY13" s="112">
        <f t="shared" si="21"/>
        <v>0</v>
      </c>
      <c r="CZ13" s="112">
        <f t="shared" ca="1" si="21"/>
        <v>0</v>
      </c>
      <c r="DA13" s="112">
        <f t="shared" si="21"/>
        <v>0</v>
      </c>
      <c r="DB13" s="112">
        <f t="shared" si="21"/>
        <v>0</v>
      </c>
      <c r="DC13" s="112">
        <f t="shared" si="21"/>
        <v>0</v>
      </c>
      <c r="DD13" s="112">
        <f t="shared" si="21"/>
        <v>0</v>
      </c>
      <c r="DE13" s="112">
        <f t="shared" si="21"/>
        <v>62</v>
      </c>
      <c r="DF13" s="112">
        <f t="shared" ca="1" si="21"/>
        <v>120065336</v>
      </c>
      <c r="DG13" s="112">
        <f t="shared" si="21"/>
        <v>36</v>
      </c>
      <c r="DH13" s="112">
        <f t="shared" ca="1" si="21"/>
        <v>6826378</v>
      </c>
      <c r="DI13" s="112">
        <f t="shared" si="21"/>
        <v>0</v>
      </c>
      <c r="DJ13" s="112">
        <f t="shared" ca="1" si="21"/>
        <v>0</v>
      </c>
      <c r="DK13" s="112">
        <f t="shared" ca="1" si="21"/>
        <v>694062013</v>
      </c>
      <c r="DL13" s="112">
        <f t="shared" ref="DL13:DO13" si="22">SUM(DL18:DL43)</f>
        <v>0</v>
      </c>
      <c r="DM13" s="112">
        <f t="shared" ca="1" si="22"/>
        <v>0</v>
      </c>
      <c r="DN13" s="112">
        <f t="shared" si="22"/>
        <v>0</v>
      </c>
      <c r="DO13" s="112">
        <f t="shared" ca="1" si="22"/>
        <v>0</v>
      </c>
      <c r="DP13" s="112">
        <f t="shared" si="21"/>
        <v>9388</v>
      </c>
      <c r="DQ13" s="112">
        <f t="shared" ca="1" si="21"/>
        <v>1023586571</v>
      </c>
      <c r="DR13" s="112">
        <f t="shared" si="21"/>
        <v>366</v>
      </c>
      <c r="DS13" s="112">
        <f t="shared" ca="1" si="21"/>
        <v>49972542</v>
      </c>
      <c r="DT13" s="112">
        <f t="shared" si="21"/>
        <v>30025</v>
      </c>
      <c r="DU13" s="112">
        <f ca="1">SUM(DU18:DU43)</f>
        <v>2774837140</v>
      </c>
      <c r="DV13" s="112">
        <f t="shared" si="21"/>
        <v>1081</v>
      </c>
      <c r="DW13" s="112">
        <f t="shared" ca="1" si="21"/>
        <v>125108454</v>
      </c>
      <c r="DX13" s="112">
        <f t="shared" ref="DX13:EA13" si="23">SUM(DX18:DX43)</f>
        <v>0</v>
      </c>
      <c r="DY13" s="112">
        <f t="shared" ca="1" si="23"/>
        <v>0</v>
      </c>
      <c r="DZ13" s="112">
        <f t="shared" si="23"/>
        <v>0</v>
      </c>
      <c r="EA13" s="112">
        <f t="shared" ca="1" si="23"/>
        <v>0</v>
      </c>
      <c r="EB13" s="112">
        <f t="shared" si="21"/>
        <v>9076</v>
      </c>
      <c r="EC13" s="112">
        <f t="shared" ca="1" si="21"/>
        <v>99080810</v>
      </c>
      <c r="ED13" s="112">
        <f t="shared" si="21"/>
        <v>110</v>
      </c>
      <c r="EE13" s="112">
        <f t="shared" ca="1" si="21"/>
        <v>1501940</v>
      </c>
      <c r="EF13" s="112">
        <f t="shared" si="21"/>
        <v>29244</v>
      </c>
      <c r="EG13" s="112">
        <f t="shared" ca="1" si="21"/>
        <v>270563106</v>
      </c>
      <c r="EH13" s="112">
        <f t="shared" si="21"/>
        <v>247</v>
      </c>
      <c r="EI13" s="112">
        <f t="shared" ca="1" si="21"/>
        <v>2858531</v>
      </c>
      <c r="EJ13" s="112">
        <f t="shared" si="21"/>
        <v>0</v>
      </c>
      <c r="EK13" s="112">
        <f t="shared" ref="EK13:HM13" ca="1" si="24">SUM(EK18:EK43)</f>
        <v>0</v>
      </c>
      <c r="EL13" s="112">
        <f t="shared" si="24"/>
        <v>0</v>
      </c>
      <c r="EM13" s="112">
        <f t="shared" ca="1" si="24"/>
        <v>0</v>
      </c>
      <c r="EN13" s="112">
        <f t="shared" si="24"/>
        <v>0</v>
      </c>
      <c r="EO13" s="112">
        <f t="shared" ca="1" si="24"/>
        <v>0</v>
      </c>
      <c r="EP13" s="112">
        <f t="shared" si="24"/>
        <v>0</v>
      </c>
      <c r="EQ13" s="112">
        <f t="shared" ca="1" si="24"/>
        <v>0</v>
      </c>
      <c r="ER13" s="112">
        <f t="shared" si="24"/>
        <v>24</v>
      </c>
      <c r="ES13" s="112">
        <f t="shared" ca="1" si="24"/>
        <v>53072115</v>
      </c>
      <c r="ET13" s="112">
        <f t="shared" si="24"/>
        <v>23</v>
      </c>
      <c r="EU13" s="112">
        <f t="shared" ca="1" si="24"/>
        <v>5093915</v>
      </c>
      <c r="EV13" s="112">
        <f t="shared" ca="1" si="24"/>
        <v>4405675124</v>
      </c>
      <c r="EW13" s="113">
        <f t="shared" si="24"/>
        <v>0</v>
      </c>
      <c r="EX13" s="113">
        <f t="shared" si="24"/>
        <v>0</v>
      </c>
      <c r="EY13" s="113">
        <f t="shared" si="24"/>
        <v>0</v>
      </c>
      <c r="EZ13" s="113">
        <f t="shared" si="24"/>
        <v>0</v>
      </c>
      <c r="FA13" s="113">
        <f t="shared" si="24"/>
        <v>0</v>
      </c>
      <c r="FB13" s="113">
        <f t="shared" si="24"/>
        <v>0</v>
      </c>
      <c r="FC13" s="113">
        <f t="shared" si="24"/>
        <v>0</v>
      </c>
      <c r="FD13" s="113">
        <f t="shared" si="24"/>
        <v>0</v>
      </c>
      <c r="FE13" s="113">
        <f t="shared" ref="FE13:FF13" si="25">SUM(FE18:FE43)</f>
        <v>0</v>
      </c>
      <c r="FF13" s="113">
        <f t="shared" ca="1" si="25"/>
        <v>0</v>
      </c>
      <c r="FG13" s="113">
        <f t="shared" si="24"/>
        <v>313</v>
      </c>
      <c r="FH13" s="113">
        <f t="shared" ca="1" si="24"/>
        <v>27583751</v>
      </c>
      <c r="FI13" s="113">
        <f t="shared" si="24"/>
        <v>152</v>
      </c>
      <c r="FJ13" s="113">
        <f t="shared" ca="1" si="24"/>
        <v>11419152</v>
      </c>
      <c r="FK13" s="113">
        <f t="shared" ref="FK13:FL13" si="26">SUM(FK18:FK43)</f>
        <v>0</v>
      </c>
      <c r="FL13" s="113">
        <f t="shared" ca="1" si="26"/>
        <v>0</v>
      </c>
      <c r="FM13" s="113">
        <f t="shared" si="24"/>
        <v>293</v>
      </c>
      <c r="FN13" s="113">
        <f t="shared" ca="1" si="24"/>
        <v>2582209</v>
      </c>
      <c r="FO13" s="113">
        <f t="shared" si="24"/>
        <v>132</v>
      </c>
      <c r="FP13" s="113">
        <f t="shared" ca="1" si="24"/>
        <v>991716</v>
      </c>
      <c r="FQ13" s="113">
        <f t="shared" si="24"/>
        <v>0</v>
      </c>
      <c r="FR13" s="113">
        <f t="shared" ca="1" si="24"/>
        <v>0</v>
      </c>
      <c r="FS13" s="113">
        <f t="shared" si="24"/>
        <v>209</v>
      </c>
      <c r="FT13" s="113">
        <f t="shared" ca="1" si="24"/>
        <v>22622902</v>
      </c>
      <c r="FU13" s="113">
        <f t="shared" si="24"/>
        <v>195</v>
      </c>
      <c r="FV13" s="113">
        <f t="shared" ca="1" si="24"/>
        <v>17527200</v>
      </c>
      <c r="FW13" s="113">
        <f t="shared" ref="FW13:FX13" si="27">SUM(FW18:FW43)</f>
        <v>0</v>
      </c>
      <c r="FX13" s="113">
        <f t="shared" ca="1" si="27"/>
        <v>0</v>
      </c>
      <c r="FY13" s="113">
        <f t="shared" si="24"/>
        <v>199</v>
      </c>
      <c r="FZ13" s="113">
        <f t="shared" ca="1" si="24"/>
        <v>2161187</v>
      </c>
      <c r="GA13" s="113">
        <f t="shared" si="24"/>
        <v>202</v>
      </c>
      <c r="GB13" s="113">
        <f t="shared" ca="1" si="24"/>
        <v>1812868</v>
      </c>
      <c r="GC13" s="113">
        <f t="shared" ref="GC13:GF13" si="28">SUM(GC18:GC43)</f>
        <v>50</v>
      </c>
      <c r="GD13" s="113">
        <f t="shared" ca="1" si="28"/>
        <v>1308700</v>
      </c>
      <c r="GE13" s="113">
        <f t="shared" si="28"/>
        <v>30</v>
      </c>
      <c r="GF13" s="113">
        <f t="shared" ca="1" si="28"/>
        <v>667710</v>
      </c>
      <c r="GG13" s="113">
        <f t="shared" ca="1" si="24"/>
        <v>88677395</v>
      </c>
      <c r="GH13" s="113">
        <f t="shared" ref="GH13:GL13" si="29">SUM(GH18:GH43)</f>
        <v>7</v>
      </c>
      <c r="GI13" s="113">
        <f t="shared" ca="1" si="29"/>
        <v>955759</v>
      </c>
      <c r="GJ13" s="113">
        <f t="shared" si="29"/>
        <v>7</v>
      </c>
      <c r="GK13" s="113">
        <f t="shared" ca="1" si="29"/>
        <v>95578</v>
      </c>
      <c r="GL13" s="113">
        <f t="shared" ca="1" si="29"/>
        <v>1051337</v>
      </c>
      <c r="GM13" s="113">
        <f t="shared" ca="1" si="24"/>
        <v>4495403856</v>
      </c>
      <c r="GN13" s="113">
        <f t="shared" si="24"/>
        <v>0</v>
      </c>
      <c r="GO13" s="113">
        <f t="shared" ca="1" si="24"/>
        <v>0</v>
      </c>
      <c r="GP13" s="113">
        <f t="shared" si="24"/>
        <v>0</v>
      </c>
      <c r="GQ13" s="113">
        <f t="shared" ca="1" si="24"/>
        <v>0</v>
      </c>
      <c r="GR13" s="113">
        <f t="shared" si="24"/>
        <v>0</v>
      </c>
      <c r="GS13" s="113">
        <f t="shared" ca="1" si="24"/>
        <v>0</v>
      </c>
      <c r="GT13" s="113">
        <f t="shared" si="24"/>
        <v>0</v>
      </c>
      <c r="GU13" s="113">
        <f t="shared" ca="1" si="24"/>
        <v>0</v>
      </c>
      <c r="GV13" s="113">
        <f t="shared" ca="1" si="24"/>
        <v>0</v>
      </c>
      <c r="GW13" s="113">
        <f ca="1">SUM(GW18:GW43)</f>
        <v>5526731958</v>
      </c>
      <c r="GX13" s="113">
        <f t="shared" si="24"/>
        <v>0</v>
      </c>
      <c r="GY13" s="113">
        <f t="shared" ca="1" si="24"/>
        <v>0</v>
      </c>
      <c r="GZ13" s="113">
        <f t="shared" si="24"/>
        <v>1</v>
      </c>
      <c r="HA13" s="113">
        <f t="shared" ca="1" si="24"/>
        <v>188645</v>
      </c>
      <c r="HB13" s="113">
        <f t="shared" si="24"/>
        <v>0</v>
      </c>
      <c r="HC13" s="113">
        <f t="shared" si="24"/>
        <v>0</v>
      </c>
      <c r="HD13" s="113">
        <f t="shared" si="24"/>
        <v>0</v>
      </c>
      <c r="HE13" s="113">
        <f t="shared" ca="1" si="24"/>
        <v>0</v>
      </c>
      <c r="HF13" s="113">
        <f t="shared" si="24"/>
        <v>0</v>
      </c>
      <c r="HG13" s="113">
        <f t="shared" ca="1" si="24"/>
        <v>0</v>
      </c>
      <c r="HH13" s="113">
        <f t="shared" ca="1" si="24"/>
        <v>188645</v>
      </c>
      <c r="HI13" s="113">
        <f t="shared" si="24"/>
        <v>1</v>
      </c>
      <c r="HJ13" s="113">
        <f t="shared" ca="1" si="24"/>
        <v>198721</v>
      </c>
      <c r="HK13" s="113">
        <f t="shared" ca="1" si="24"/>
        <v>198721</v>
      </c>
      <c r="HL13" s="113">
        <f t="shared" si="24"/>
        <v>0</v>
      </c>
      <c r="HM13" s="113">
        <f t="shared" ca="1" si="24"/>
        <v>0</v>
      </c>
      <c r="HN13" s="113">
        <f t="shared" ref="HN13:KC13" si="30">SUM(HN18:HN43)</f>
        <v>7</v>
      </c>
      <c r="HO13" s="113">
        <f t="shared" ca="1" si="30"/>
        <v>1470357</v>
      </c>
      <c r="HP13" s="113">
        <f t="shared" si="30"/>
        <v>0</v>
      </c>
      <c r="HQ13" s="113">
        <f t="shared" ca="1" si="30"/>
        <v>0</v>
      </c>
      <c r="HR13" s="113">
        <f t="shared" si="30"/>
        <v>3</v>
      </c>
      <c r="HS13" s="113">
        <f t="shared" ca="1" si="30"/>
        <v>63015</v>
      </c>
      <c r="HT13" s="113">
        <f t="shared" ca="1" si="30"/>
        <v>1533372</v>
      </c>
      <c r="HU13" s="113">
        <f t="shared" si="30"/>
        <v>188</v>
      </c>
      <c r="HV13" s="113">
        <f t="shared" ca="1" si="30"/>
        <v>34111587</v>
      </c>
      <c r="HW13" s="113">
        <f t="shared" si="30"/>
        <v>54</v>
      </c>
      <c r="HX13" s="113">
        <f t="shared" ca="1" si="30"/>
        <v>11886858</v>
      </c>
      <c r="HY13" s="113">
        <f t="shared" si="30"/>
        <v>133</v>
      </c>
      <c r="HZ13" s="113">
        <f t="shared" ca="1" si="30"/>
        <v>2401980</v>
      </c>
      <c r="IA13" s="113">
        <f t="shared" si="30"/>
        <v>38</v>
      </c>
      <c r="IB13" s="113">
        <f t="shared" ca="1" si="30"/>
        <v>836494</v>
      </c>
      <c r="IC13" s="113">
        <f t="shared" si="30"/>
        <v>0</v>
      </c>
      <c r="ID13" s="113">
        <f t="shared" ca="1" si="30"/>
        <v>0</v>
      </c>
      <c r="IE13" s="113">
        <f t="shared" si="30"/>
        <v>0</v>
      </c>
      <c r="IF13" s="113">
        <f t="shared" ca="1" si="30"/>
        <v>0</v>
      </c>
      <c r="IG13" s="113">
        <f t="shared" ref="IG13:IJ13" si="31">SUM(IG18:IG43)</f>
        <v>3</v>
      </c>
      <c r="IH13" s="113">
        <f t="shared" ca="1" si="31"/>
        <v>541791</v>
      </c>
      <c r="II13" s="113">
        <f t="shared" si="31"/>
        <v>3</v>
      </c>
      <c r="IJ13" s="113">
        <f t="shared" ca="1" si="31"/>
        <v>54180</v>
      </c>
      <c r="IK13" s="113">
        <f t="shared" ca="1" si="30"/>
        <v>49832890</v>
      </c>
      <c r="IL13" s="113">
        <f t="shared" si="30"/>
        <v>556</v>
      </c>
      <c r="IM13" s="113">
        <f t="shared" ca="1" si="30"/>
        <v>114776192</v>
      </c>
      <c r="IN13" s="113">
        <f t="shared" si="30"/>
        <v>123</v>
      </c>
      <c r="IO13" s="113">
        <f t="shared" ca="1" si="30"/>
        <v>30948030</v>
      </c>
      <c r="IP13" s="113">
        <f t="shared" si="30"/>
        <v>533</v>
      </c>
      <c r="IQ13" s="113">
        <f t="shared" ca="1" si="30"/>
        <v>11002719</v>
      </c>
      <c r="IR13" s="113">
        <f t="shared" si="30"/>
        <v>64</v>
      </c>
      <c r="IS13" s="113">
        <f t="shared" ca="1" si="30"/>
        <v>1610304</v>
      </c>
      <c r="IT13" s="113">
        <f t="shared" si="30"/>
        <v>0</v>
      </c>
      <c r="IU13" s="113">
        <f t="shared" ca="1" si="30"/>
        <v>0</v>
      </c>
      <c r="IV13" s="113">
        <f t="shared" si="30"/>
        <v>0</v>
      </c>
      <c r="IW13" s="113">
        <f t="shared" ca="1" si="30"/>
        <v>0</v>
      </c>
      <c r="IX13" s="113">
        <f t="shared" ca="1" si="30"/>
        <v>158337245</v>
      </c>
      <c r="IY13" s="113">
        <f t="shared" si="30"/>
        <v>0</v>
      </c>
      <c r="IZ13" s="113">
        <f t="shared" ca="1" si="30"/>
        <v>0</v>
      </c>
      <c r="JA13" s="113">
        <f t="shared" si="30"/>
        <v>0</v>
      </c>
      <c r="JB13" s="113">
        <f t="shared" ca="1" si="30"/>
        <v>0</v>
      </c>
      <c r="JC13" s="113">
        <f t="shared" si="30"/>
        <v>0</v>
      </c>
      <c r="JD13" s="113">
        <f t="shared" ca="1" si="30"/>
        <v>0</v>
      </c>
      <c r="JE13" s="113">
        <f t="shared" si="30"/>
        <v>0</v>
      </c>
      <c r="JF13" s="113">
        <f t="shared" ca="1" si="30"/>
        <v>0</v>
      </c>
      <c r="JG13" s="113">
        <f t="shared" ca="1" si="30"/>
        <v>0</v>
      </c>
      <c r="JH13" s="113">
        <f t="shared" ca="1" si="30"/>
        <v>210090873</v>
      </c>
      <c r="JI13" s="113">
        <f t="shared" si="30"/>
        <v>0</v>
      </c>
      <c r="JJ13" s="113">
        <f t="shared" ca="1" si="30"/>
        <v>0</v>
      </c>
      <c r="JK13" s="113">
        <f t="shared" si="30"/>
        <v>0</v>
      </c>
      <c r="JL13" s="113">
        <f t="shared" ca="1" si="30"/>
        <v>0</v>
      </c>
      <c r="JM13" s="113">
        <f t="shared" ca="1" si="30"/>
        <v>0</v>
      </c>
      <c r="JN13" s="113">
        <f t="shared" si="30"/>
        <v>0</v>
      </c>
      <c r="JO13" s="113">
        <f t="shared" ca="1" si="30"/>
        <v>0</v>
      </c>
      <c r="JP13" s="113">
        <f t="shared" si="30"/>
        <v>5</v>
      </c>
      <c r="JQ13" s="113">
        <f t="shared" ca="1" si="30"/>
        <v>1199610</v>
      </c>
      <c r="JR13" s="113">
        <f t="shared" si="30"/>
        <v>0</v>
      </c>
      <c r="JS13" s="113">
        <f t="shared" ca="1" si="30"/>
        <v>0</v>
      </c>
      <c r="JT13" s="113">
        <f t="shared" si="30"/>
        <v>0</v>
      </c>
      <c r="JU13" s="113">
        <f t="shared" ca="1" si="30"/>
        <v>0</v>
      </c>
      <c r="JV13" s="113">
        <f t="shared" ca="1" si="30"/>
        <v>1199610</v>
      </c>
      <c r="JW13" s="113">
        <f t="shared" si="30"/>
        <v>6</v>
      </c>
      <c r="JX13" s="113">
        <f t="shared" ca="1" si="30"/>
        <v>1574108</v>
      </c>
      <c r="JY13" s="113">
        <f t="shared" ca="1" si="30"/>
        <v>1574108</v>
      </c>
      <c r="JZ13" s="113">
        <f t="shared" si="30"/>
        <v>10</v>
      </c>
      <c r="KA13" s="113">
        <f t="shared" ca="1" si="30"/>
        <v>2064320</v>
      </c>
      <c r="KB13" s="113">
        <f t="shared" si="30"/>
        <v>90</v>
      </c>
      <c r="KC13" s="113">
        <f t="shared" ca="1" si="30"/>
        <v>23828932</v>
      </c>
      <c r="KD13" s="113">
        <f t="shared" ref="KD13:MY13" si="32">SUM(KD18:KD43)</f>
        <v>10</v>
      </c>
      <c r="KE13" s="113">
        <f t="shared" ca="1" si="32"/>
        <v>206430</v>
      </c>
      <c r="KF13" s="113">
        <f t="shared" si="32"/>
        <v>48</v>
      </c>
      <c r="KG13" s="113">
        <f t="shared" ca="1" si="32"/>
        <v>1259528</v>
      </c>
      <c r="KH13" s="113">
        <f t="shared" ca="1" si="32"/>
        <v>27359210</v>
      </c>
      <c r="KI13" s="113">
        <f t="shared" si="32"/>
        <v>217</v>
      </c>
      <c r="KJ13" s="113">
        <f t="shared" ca="1" si="32"/>
        <v>47115448</v>
      </c>
      <c r="KK13" s="113">
        <f t="shared" si="32"/>
        <v>86</v>
      </c>
      <c r="KL13" s="113">
        <f t="shared" ca="1" si="32"/>
        <v>25916165</v>
      </c>
      <c r="KM13" s="113">
        <f t="shared" si="32"/>
        <v>168</v>
      </c>
      <c r="KN13" s="113">
        <f t="shared" ca="1" si="32"/>
        <v>3642744</v>
      </c>
      <c r="KO13" s="113">
        <f t="shared" si="32"/>
        <v>55</v>
      </c>
      <c r="KP13" s="113">
        <f t="shared" ca="1" si="32"/>
        <v>1609055</v>
      </c>
      <c r="KQ13" s="113">
        <f t="shared" si="32"/>
        <v>3</v>
      </c>
      <c r="KR13" s="113">
        <f t="shared" ca="1" si="32"/>
        <v>158574</v>
      </c>
      <c r="KS13" s="113">
        <f t="shared" ca="1" si="32"/>
        <v>78441986</v>
      </c>
      <c r="KT13" s="113">
        <f t="shared" si="32"/>
        <v>3768</v>
      </c>
      <c r="KU13" s="113">
        <f t="shared" ca="1" si="32"/>
        <v>1031983752</v>
      </c>
      <c r="KV13" s="113">
        <f t="shared" si="32"/>
        <v>97</v>
      </c>
      <c r="KW13" s="113">
        <f t="shared" ca="1" si="32"/>
        <v>29259371</v>
      </c>
      <c r="KX13" s="113">
        <f t="shared" si="32"/>
        <v>3695</v>
      </c>
      <c r="KY13" s="113">
        <f t="shared" ca="1" si="32"/>
        <v>101392774</v>
      </c>
      <c r="KZ13" s="113">
        <f t="shared" si="32"/>
        <v>50</v>
      </c>
      <c r="LA13" s="113">
        <f t="shared" ca="1" si="32"/>
        <v>1508200</v>
      </c>
      <c r="LB13" s="113">
        <f t="shared" si="32"/>
        <v>0</v>
      </c>
      <c r="LC13" s="113">
        <f t="shared" ca="1" si="32"/>
        <v>0</v>
      </c>
      <c r="LD13" s="113">
        <f t="shared" ca="1" si="32"/>
        <v>1164144097</v>
      </c>
      <c r="LE13" s="113">
        <f t="shared" si="32"/>
        <v>12</v>
      </c>
      <c r="LF13" s="113">
        <f t="shared" ca="1" si="32"/>
        <v>5945316</v>
      </c>
      <c r="LG13" s="113">
        <f t="shared" si="32"/>
        <v>21</v>
      </c>
      <c r="LH13" s="113">
        <f t="shared" ca="1" si="32"/>
        <v>12681543</v>
      </c>
      <c r="LI13" s="113">
        <f t="shared" si="32"/>
        <v>0</v>
      </c>
      <c r="LJ13" s="113">
        <f t="shared" ca="1" si="32"/>
        <v>0</v>
      </c>
      <c r="LK13" s="113">
        <f t="shared" si="32"/>
        <v>21</v>
      </c>
      <c r="LL13" s="113">
        <f t="shared" ca="1" si="32"/>
        <v>1268148</v>
      </c>
      <c r="LM13" s="113">
        <f t="shared" ca="1" si="32"/>
        <v>19895007</v>
      </c>
      <c r="LN13" s="113">
        <f t="shared" ref="LN13:LR13" si="33">SUM(LN18:LN43)</f>
        <v>7</v>
      </c>
      <c r="LO13" s="113">
        <f t="shared" ca="1" si="33"/>
        <v>1517796</v>
      </c>
      <c r="LP13" s="113">
        <f t="shared" si="33"/>
        <v>7</v>
      </c>
      <c r="LQ13" s="113">
        <f t="shared" ca="1" si="33"/>
        <v>151781</v>
      </c>
      <c r="LR13" s="113">
        <f t="shared" ca="1" si="33"/>
        <v>1669577</v>
      </c>
      <c r="LS13" s="113">
        <f t="shared" si="32"/>
        <v>30</v>
      </c>
      <c r="LT13" s="113">
        <f t="shared" ca="1" si="32"/>
        <v>7423710</v>
      </c>
      <c r="LU13" s="113">
        <f t="shared" si="32"/>
        <v>30</v>
      </c>
      <c r="LV13" s="113">
        <f t="shared" ca="1" si="32"/>
        <v>742380</v>
      </c>
      <c r="LW13" s="113">
        <f t="shared" ca="1" si="32"/>
        <v>8166090</v>
      </c>
      <c r="LX13" s="113">
        <f t="shared" ref="LX13:MB13" si="34">SUM(LX18:LX43)</f>
        <v>3</v>
      </c>
      <c r="LY13" s="113">
        <f t="shared" ca="1" si="34"/>
        <v>904929</v>
      </c>
      <c r="LZ13" s="113">
        <f t="shared" si="34"/>
        <v>3</v>
      </c>
      <c r="MA13" s="113">
        <f t="shared" ca="1" si="34"/>
        <v>90492</v>
      </c>
      <c r="MB13" s="113">
        <f t="shared" ca="1" si="34"/>
        <v>995421</v>
      </c>
      <c r="MC13" s="113">
        <f t="shared" ca="1" si="32"/>
        <v>1303445106</v>
      </c>
      <c r="MD13" s="113">
        <f t="shared" si="32"/>
        <v>0</v>
      </c>
      <c r="ME13" s="113">
        <f t="shared" ca="1" si="32"/>
        <v>0</v>
      </c>
      <c r="MF13" s="113">
        <f t="shared" si="32"/>
        <v>0</v>
      </c>
      <c r="MG13" s="113">
        <f t="shared" ca="1" si="32"/>
        <v>0</v>
      </c>
      <c r="MH13" s="113">
        <f t="shared" si="32"/>
        <v>0</v>
      </c>
      <c r="MI13" s="113">
        <f t="shared" ca="1" si="32"/>
        <v>0</v>
      </c>
      <c r="MJ13" s="113">
        <f t="shared" si="32"/>
        <v>0</v>
      </c>
      <c r="MK13" s="113">
        <f t="shared" ca="1" si="32"/>
        <v>0</v>
      </c>
      <c r="ML13" s="113">
        <f t="shared" ca="1" si="32"/>
        <v>0</v>
      </c>
      <c r="MM13" s="113">
        <f t="shared" si="32"/>
        <v>3</v>
      </c>
      <c r="MN13" s="113">
        <f t="shared" ca="1" si="32"/>
        <v>1358811</v>
      </c>
      <c r="MO13" s="113">
        <f t="shared" si="32"/>
        <v>0</v>
      </c>
      <c r="MP13" s="113">
        <f t="shared" ca="1" si="32"/>
        <v>0</v>
      </c>
      <c r="MQ13" s="113">
        <f t="shared" si="32"/>
        <v>0</v>
      </c>
      <c r="MR13" s="113">
        <f t="shared" ca="1" si="32"/>
        <v>0</v>
      </c>
      <c r="MS13" s="113">
        <f t="shared" ca="1" si="32"/>
        <v>1358811</v>
      </c>
      <c r="MT13" s="113">
        <f t="shared" si="32"/>
        <v>5</v>
      </c>
      <c r="MU13" s="113">
        <f t="shared" ca="1" si="32"/>
        <v>2064320</v>
      </c>
      <c r="MV13" s="113">
        <f t="shared" si="32"/>
        <v>10</v>
      </c>
      <c r="MW13" s="113">
        <f t="shared" ca="1" si="32"/>
        <v>5920226</v>
      </c>
      <c r="MX13" s="113">
        <f t="shared" si="32"/>
        <v>5</v>
      </c>
      <c r="MY13" s="113">
        <f t="shared" ca="1" si="32"/>
        <v>206430</v>
      </c>
      <c r="MZ13" s="113">
        <f t="shared" ref="MZ13:PP13" si="35">SUM(MZ18:MZ43)</f>
        <v>0</v>
      </c>
      <c r="NA13" s="113">
        <f t="shared" ca="1" si="35"/>
        <v>0</v>
      </c>
      <c r="NB13" s="113">
        <f t="shared" ca="1" si="35"/>
        <v>8190976</v>
      </c>
      <c r="NC13" s="113">
        <f t="shared" si="35"/>
        <v>9</v>
      </c>
      <c r="ND13" s="113">
        <f t="shared" ca="1" si="35"/>
        <v>4027856</v>
      </c>
      <c r="NE13" s="113">
        <f t="shared" si="35"/>
        <v>14</v>
      </c>
      <c r="NF13" s="113">
        <f t="shared" ca="1" si="35"/>
        <v>8482845</v>
      </c>
      <c r="NG13" s="113">
        <f t="shared" si="35"/>
        <v>6</v>
      </c>
      <c r="NH13" s="113">
        <f t="shared" ca="1" si="35"/>
        <v>260028</v>
      </c>
      <c r="NI13" s="113">
        <f t="shared" si="35"/>
        <v>10</v>
      </c>
      <c r="NJ13" s="113">
        <f t="shared" ca="1" si="35"/>
        <v>636992</v>
      </c>
      <c r="NK13" s="113">
        <f t="shared" si="35"/>
        <v>0</v>
      </c>
      <c r="NL13" s="113">
        <f t="shared" ca="1" si="35"/>
        <v>0</v>
      </c>
      <c r="NM13" s="113">
        <f t="shared" si="35"/>
        <v>0</v>
      </c>
      <c r="NN13" s="113">
        <f t="shared" ca="1" si="35"/>
        <v>0</v>
      </c>
      <c r="NO13" s="113">
        <f t="shared" ca="1" si="35"/>
        <v>13407721</v>
      </c>
      <c r="NP13" s="113">
        <f t="shared" si="35"/>
        <v>136</v>
      </c>
      <c r="NQ13" s="113">
        <f t="shared" ca="1" si="35"/>
        <v>71460352</v>
      </c>
      <c r="NR13" s="113">
        <f t="shared" si="35"/>
        <v>2</v>
      </c>
      <c r="NS13" s="113">
        <f t="shared" ca="1" si="35"/>
        <v>1207766</v>
      </c>
      <c r="NT13" s="113">
        <f t="shared" si="35"/>
        <v>134</v>
      </c>
      <c r="NU13" s="113">
        <f t="shared" ca="1" si="35"/>
        <v>7046912</v>
      </c>
      <c r="NV13" s="113">
        <f t="shared" si="35"/>
        <v>0</v>
      </c>
      <c r="NW13" s="113">
        <f t="shared" ca="1" si="35"/>
        <v>0</v>
      </c>
      <c r="NX13" s="113">
        <f t="shared" si="35"/>
        <v>0</v>
      </c>
      <c r="NY13" s="113">
        <f t="shared" ca="1" si="35"/>
        <v>0</v>
      </c>
      <c r="NZ13" s="113">
        <f t="shared" ca="1" si="35"/>
        <v>79715030</v>
      </c>
      <c r="OA13" s="113">
        <f t="shared" si="35"/>
        <v>2</v>
      </c>
      <c r="OB13" s="113">
        <f t="shared" ca="1" si="35"/>
        <v>1981270</v>
      </c>
      <c r="OC13" s="113">
        <f t="shared" si="35"/>
        <v>0</v>
      </c>
      <c r="OD13" s="113">
        <f t="shared" ca="1" si="35"/>
        <v>0</v>
      </c>
      <c r="OE13" s="113">
        <f t="shared" si="35"/>
        <v>0</v>
      </c>
      <c r="OF13" s="113">
        <f t="shared" ca="1" si="35"/>
        <v>0</v>
      </c>
      <c r="OG13" s="113">
        <f t="shared" si="35"/>
        <v>0</v>
      </c>
      <c r="OH13" s="113">
        <f t="shared" ca="1" si="35"/>
        <v>0</v>
      </c>
      <c r="OI13" s="113">
        <f t="shared" ca="1" si="35"/>
        <v>1981270</v>
      </c>
      <c r="OJ13" s="113">
        <f t="shared" ref="OJ13:ON13" si="36">SUM(OJ18:OJ43)</f>
        <v>1</v>
      </c>
      <c r="OK13" s="113">
        <f t="shared" ca="1" si="36"/>
        <v>433377</v>
      </c>
      <c r="OL13" s="113">
        <f t="shared" si="36"/>
        <v>1</v>
      </c>
      <c r="OM13" s="113">
        <f t="shared" ca="1" si="36"/>
        <v>43338</v>
      </c>
      <c r="ON13" s="113">
        <f t="shared" ca="1" si="36"/>
        <v>476715</v>
      </c>
      <c r="OO13" s="113">
        <f t="shared" si="35"/>
        <v>30</v>
      </c>
      <c r="OP13" s="113">
        <f t="shared" ca="1" si="35"/>
        <v>14863290</v>
      </c>
      <c r="OQ13" s="113">
        <f t="shared" si="35"/>
        <v>30</v>
      </c>
      <c r="OR13" s="113">
        <f t="shared" ca="1" si="35"/>
        <v>1485320</v>
      </c>
      <c r="OS13" s="113">
        <f t="shared" ca="1" si="35"/>
        <v>16348610</v>
      </c>
      <c r="OT13" s="112">
        <f t="shared" ca="1" si="35"/>
        <v>121479133</v>
      </c>
      <c r="OU13" s="112">
        <f t="shared" si="35"/>
        <v>0</v>
      </c>
      <c r="OV13" s="112">
        <f t="shared" ca="1" si="35"/>
        <v>0</v>
      </c>
      <c r="OW13" s="112">
        <f t="shared" si="35"/>
        <v>0</v>
      </c>
      <c r="OX13" s="112">
        <f t="shared" ca="1" si="35"/>
        <v>0</v>
      </c>
      <c r="OY13" s="112">
        <f t="shared" si="35"/>
        <v>0</v>
      </c>
      <c r="OZ13" s="112">
        <f t="shared" ca="1" si="35"/>
        <v>0</v>
      </c>
      <c r="PA13" s="112">
        <f t="shared" si="35"/>
        <v>0</v>
      </c>
      <c r="PB13" s="112">
        <f t="shared" ca="1" si="35"/>
        <v>0</v>
      </c>
      <c r="PC13" s="112">
        <f t="shared" ca="1" si="35"/>
        <v>0</v>
      </c>
      <c r="PD13" s="112">
        <f t="shared" si="35"/>
        <v>0</v>
      </c>
      <c r="PE13" s="112">
        <f t="shared" ca="1" si="35"/>
        <v>0</v>
      </c>
      <c r="PF13" s="112">
        <f t="shared" si="35"/>
        <v>292</v>
      </c>
      <c r="PG13" s="112">
        <f t="shared" ca="1" si="35"/>
        <v>34160496</v>
      </c>
      <c r="PH13" s="112">
        <f t="shared" si="35"/>
        <v>0</v>
      </c>
      <c r="PI13" s="112">
        <f t="shared" si="35"/>
        <v>0</v>
      </c>
      <c r="PJ13" s="112">
        <f t="shared" si="35"/>
        <v>12</v>
      </c>
      <c r="PK13" s="112">
        <f t="shared" ca="1" si="35"/>
        <v>140388</v>
      </c>
      <c r="PL13" s="112">
        <f t="shared" si="35"/>
        <v>0</v>
      </c>
      <c r="PM13" s="112">
        <f t="shared" ca="1" si="35"/>
        <v>0</v>
      </c>
      <c r="PN13" s="112">
        <f t="shared" ca="1" si="35"/>
        <v>34300884</v>
      </c>
      <c r="PO13" s="112">
        <f t="shared" si="35"/>
        <v>0</v>
      </c>
      <c r="PP13" s="112">
        <f t="shared" ca="1" si="35"/>
        <v>0</v>
      </c>
      <c r="PQ13" s="112">
        <f t="shared" ref="PQ13:SE13" si="37">SUM(PQ18:PQ43)</f>
        <v>15</v>
      </c>
      <c r="PR13" s="112">
        <f t="shared" ca="1" si="37"/>
        <v>1855560</v>
      </c>
      <c r="PS13" s="112">
        <f t="shared" si="37"/>
        <v>0</v>
      </c>
      <c r="PT13" s="112">
        <f t="shared" ca="1" si="37"/>
        <v>0</v>
      </c>
      <c r="PU13" s="112">
        <f t="shared" si="37"/>
        <v>0</v>
      </c>
      <c r="PV13" s="112">
        <f t="shared" ca="1" si="37"/>
        <v>0</v>
      </c>
      <c r="PW13" s="112">
        <f t="shared" ca="1" si="37"/>
        <v>1855560</v>
      </c>
      <c r="PX13" s="112">
        <f t="shared" si="37"/>
        <v>0</v>
      </c>
      <c r="PY13" s="112">
        <f t="shared" ca="1" si="37"/>
        <v>0</v>
      </c>
      <c r="PZ13" s="112">
        <f t="shared" si="37"/>
        <v>423</v>
      </c>
      <c r="QA13" s="112">
        <f t="shared" ca="1" si="37"/>
        <v>62450915</v>
      </c>
      <c r="QB13" s="112">
        <f t="shared" si="37"/>
        <v>0</v>
      </c>
      <c r="QC13" s="112">
        <f t="shared" ca="1" si="37"/>
        <v>0</v>
      </c>
      <c r="QD13" s="112">
        <f t="shared" si="37"/>
        <v>169</v>
      </c>
      <c r="QE13" s="112">
        <f t="shared" ca="1" si="37"/>
        <v>2448693</v>
      </c>
      <c r="QF13" s="112">
        <f t="shared" ca="1" si="37"/>
        <v>64899608</v>
      </c>
      <c r="QG13" s="112">
        <f t="shared" si="37"/>
        <v>199</v>
      </c>
      <c r="QH13" s="112">
        <f t="shared" ca="1" si="37"/>
        <v>17537273</v>
      </c>
      <c r="QI13" s="112">
        <f t="shared" si="37"/>
        <v>1077</v>
      </c>
      <c r="QJ13" s="112">
        <f t="shared" ca="1" si="37"/>
        <v>157290894</v>
      </c>
      <c r="QK13" s="112">
        <f t="shared" si="37"/>
        <v>179</v>
      </c>
      <c r="QL13" s="112">
        <f t="shared" ca="1" si="37"/>
        <v>1577527</v>
      </c>
      <c r="QM13" s="112">
        <f t="shared" si="37"/>
        <v>333</v>
      </c>
      <c r="QN13" s="112">
        <f t="shared" ca="1" si="37"/>
        <v>4835934</v>
      </c>
      <c r="QO13" s="112">
        <f t="shared" si="37"/>
        <v>0</v>
      </c>
      <c r="QP13" s="112">
        <f t="shared" ca="1" si="37"/>
        <v>0</v>
      </c>
      <c r="QQ13" s="112">
        <f t="shared" si="37"/>
        <v>72</v>
      </c>
      <c r="QR13" s="112">
        <f t="shared" ca="1" si="37"/>
        <v>1966104</v>
      </c>
      <c r="QS13" s="112">
        <f t="shared" ca="1" si="37"/>
        <v>183207732</v>
      </c>
      <c r="QT13" s="112">
        <f t="shared" si="37"/>
        <v>418</v>
      </c>
      <c r="QU13" s="112">
        <f t="shared" ca="1" si="37"/>
        <v>42271504</v>
      </c>
      <c r="QV13" s="112">
        <f t="shared" si="37"/>
        <v>268</v>
      </c>
      <c r="QW13" s="112">
        <f t="shared" ca="1" si="37"/>
        <v>41924580</v>
      </c>
      <c r="QX13" s="112">
        <f t="shared" si="37"/>
        <v>418</v>
      </c>
      <c r="QY13" s="112">
        <f t="shared" ca="1" si="37"/>
        <v>4227234</v>
      </c>
      <c r="QZ13" s="112">
        <f t="shared" si="37"/>
        <v>78</v>
      </c>
      <c r="RA13" s="112">
        <f t="shared" ca="1" si="37"/>
        <v>1220154</v>
      </c>
      <c r="RB13" s="112">
        <f t="shared" si="37"/>
        <v>0</v>
      </c>
      <c r="RC13" s="112">
        <f t="shared" ca="1" si="37"/>
        <v>0</v>
      </c>
      <c r="RD13" s="112">
        <f t="shared" si="37"/>
        <v>0</v>
      </c>
      <c r="RE13" s="112">
        <f t="shared" ca="1" si="37"/>
        <v>0</v>
      </c>
      <c r="RF13" s="112">
        <f t="shared" ca="1" si="37"/>
        <v>89643472</v>
      </c>
      <c r="RG13" s="112">
        <f t="shared" si="37"/>
        <v>10</v>
      </c>
      <c r="RH13" s="112">
        <f t="shared" si="37"/>
        <v>2014810</v>
      </c>
      <c r="RI13" s="112">
        <f t="shared" si="37"/>
        <v>0</v>
      </c>
      <c r="RJ13" s="112">
        <f t="shared" ca="1" si="37"/>
        <v>0</v>
      </c>
      <c r="RK13" s="112">
        <f t="shared" si="37"/>
        <v>10</v>
      </c>
      <c r="RL13" s="112">
        <f t="shared" ca="1" si="37"/>
        <v>201480</v>
      </c>
      <c r="RM13" s="112">
        <f t="shared" si="37"/>
        <v>0</v>
      </c>
      <c r="RN13" s="112">
        <f t="shared" ca="1" si="37"/>
        <v>0</v>
      </c>
      <c r="RO13" s="112">
        <f t="shared" ca="1" si="37"/>
        <v>2216290</v>
      </c>
      <c r="RP13" s="112">
        <f t="shared" ca="1" si="37"/>
        <v>376123546</v>
      </c>
      <c r="RQ13" s="112">
        <f t="shared" si="37"/>
        <v>0</v>
      </c>
      <c r="RR13" s="112">
        <f ca="1">SUM(RR18:RR43)</f>
        <v>7537870616</v>
      </c>
      <c r="RS13" s="112">
        <f t="shared" si="37"/>
        <v>56489</v>
      </c>
      <c r="RT13" s="112">
        <f t="shared" ca="1" si="37"/>
        <v>45078222</v>
      </c>
      <c r="RU13" s="112">
        <f t="shared" si="37"/>
        <v>230</v>
      </c>
      <c r="RV13" s="112">
        <f t="shared" ca="1" si="37"/>
        <v>3305100</v>
      </c>
      <c r="RW13" s="112">
        <f t="shared" ca="1" si="37"/>
        <v>48383322</v>
      </c>
      <c r="RX13" s="112">
        <f t="shared" si="37"/>
        <v>56489</v>
      </c>
      <c r="RY13" s="112">
        <f t="shared" ca="1" si="37"/>
        <v>4180408</v>
      </c>
      <c r="RZ13" s="112">
        <f t="shared" si="37"/>
        <v>230</v>
      </c>
      <c r="SA13" s="112">
        <f t="shared" ca="1" si="37"/>
        <v>304520</v>
      </c>
      <c r="SB13" s="112">
        <f t="shared" ca="1" si="37"/>
        <v>4484928</v>
      </c>
      <c r="SC13" s="112">
        <f t="shared" ca="1" si="37"/>
        <v>7590738866</v>
      </c>
      <c r="SD13" s="112">
        <f t="shared" si="37"/>
        <v>0</v>
      </c>
      <c r="SE13" s="112">
        <f t="shared" ca="1" si="37"/>
        <v>7590738866</v>
      </c>
    </row>
    <row r="14" spans="1:499" hidden="1">
      <c r="D14" s="39" t="s">
        <v>186</v>
      </c>
      <c r="E14" s="39" t="s">
        <v>474</v>
      </c>
      <c r="F14" s="39" t="s">
        <v>475</v>
      </c>
      <c r="G14" s="39" t="s">
        <v>476</v>
      </c>
      <c r="H14" s="39" t="s">
        <v>477</v>
      </c>
      <c r="I14" s="39" t="s">
        <v>478</v>
      </c>
      <c r="J14" s="39" t="s">
        <v>479</v>
      </c>
      <c r="K14" s="39" t="s">
        <v>480</v>
      </c>
      <c r="L14" s="39" t="s">
        <v>481</v>
      </c>
      <c r="M14" s="39" t="s">
        <v>482</v>
      </c>
      <c r="N14" s="39" t="s">
        <v>483</v>
      </c>
      <c r="O14" s="39" t="s">
        <v>484</v>
      </c>
      <c r="P14" s="39" t="s">
        <v>485</v>
      </c>
      <c r="Q14" s="39" t="s">
        <v>486</v>
      </c>
      <c r="R14" s="39" t="s">
        <v>487</v>
      </c>
      <c r="S14" s="39" t="s">
        <v>488</v>
      </c>
      <c r="T14" s="39" t="s">
        <v>489</v>
      </c>
      <c r="U14" s="39" t="s">
        <v>490</v>
      </c>
      <c r="V14" s="39" t="s">
        <v>491</v>
      </c>
      <c r="W14" s="39" t="s">
        <v>492</v>
      </c>
      <c r="X14" s="39" t="s">
        <v>493</v>
      </c>
      <c r="Y14" s="39" t="s">
        <v>494</v>
      </c>
      <c r="Z14" s="39" t="s">
        <v>495</v>
      </c>
      <c r="AA14" s="39" t="s">
        <v>496</v>
      </c>
      <c r="AB14" s="39" t="s">
        <v>497</v>
      </c>
      <c r="AC14" s="39" t="s">
        <v>498</v>
      </c>
      <c r="AD14" s="39" t="s">
        <v>499</v>
      </c>
      <c r="AE14" s="39" t="s">
        <v>500</v>
      </c>
      <c r="AF14" s="39" t="s">
        <v>501</v>
      </c>
      <c r="AG14" s="39" t="s">
        <v>502</v>
      </c>
      <c r="AH14" s="39" t="s">
        <v>503</v>
      </c>
      <c r="AI14" s="39" t="s">
        <v>504</v>
      </c>
      <c r="AJ14" s="39" t="s">
        <v>505</v>
      </c>
      <c r="AK14" s="39" t="s">
        <v>506</v>
      </c>
      <c r="AL14" s="39" t="s">
        <v>507</v>
      </c>
      <c r="AM14" s="39" t="s">
        <v>508</v>
      </c>
      <c r="AN14" s="39" t="s">
        <v>509</v>
      </c>
      <c r="AO14" s="39" t="s">
        <v>510</v>
      </c>
      <c r="AP14" s="39" t="s">
        <v>511</v>
      </c>
      <c r="AQ14" s="39" t="s">
        <v>512</v>
      </c>
      <c r="AR14" s="39" t="s">
        <v>513</v>
      </c>
      <c r="AS14" s="39" t="s">
        <v>514</v>
      </c>
      <c r="AT14" s="39" t="s">
        <v>515</v>
      </c>
      <c r="AU14" s="39" t="s">
        <v>516</v>
      </c>
      <c r="AV14" s="39" t="s">
        <v>517</v>
      </c>
      <c r="AW14" s="39" t="s">
        <v>518</v>
      </c>
      <c r="AX14" s="39" t="s">
        <v>519</v>
      </c>
      <c r="AY14" s="39" t="s">
        <v>520</v>
      </c>
      <c r="AZ14" s="39" t="s">
        <v>521</v>
      </c>
      <c r="BA14" s="39" t="s">
        <v>522</v>
      </c>
      <c r="BB14" s="39" t="s">
        <v>523</v>
      </c>
      <c r="BC14" s="39" t="s">
        <v>524</v>
      </c>
      <c r="BD14" s="39" t="s">
        <v>525</v>
      </c>
      <c r="BE14" s="39" t="s">
        <v>526</v>
      </c>
      <c r="BF14" s="39" t="s">
        <v>527</v>
      </c>
      <c r="BG14" s="39" t="s">
        <v>528</v>
      </c>
      <c r="BH14" s="39" t="s">
        <v>529</v>
      </c>
      <c r="BI14" s="39" t="s">
        <v>530</v>
      </c>
      <c r="BJ14" s="39" t="s">
        <v>531</v>
      </c>
      <c r="BK14" s="39" t="s">
        <v>532</v>
      </c>
      <c r="BL14" s="39" t="s">
        <v>533</v>
      </c>
      <c r="BM14" s="39" t="s">
        <v>534</v>
      </c>
      <c r="BN14" s="39" t="s">
        <v>535</v>
      </c>
      <c r="BO14" s="39" t="s">
        <v>536</v>
      </c>
      <c r="BP14" s="39" t="s">
        <v>537</v>
      </c>
      <c r="BQ14" s="39" t="s">
        <v>538</v>
      </c>
      <c r="BR14" s="39" t="s">
        <v>539</v>
      </c>
      <c r="BS14" s="39" t="s">
        <v>540</v>
      </c>
      <c r="BT14" s="39" t="s">
        <v>541</v>
      </c>
      <c r="BU14" s="39" t="s">
        <v>542</v>
      </c>
      <c r="BV14" s="39" t="s">
        <v>543</v>
      </c>
      <c r="BW14" s="39" t="s">
        <v>544</v>
      </c>
      <c r="BX14" s="39" t="s">
        <v>545</v>
      </c>
      <c r="BY14" s="39" t="s">
        <v>546</v>
      </c>
      <c r="BZ14" s="39" t="s">
        <v>547</v>
      </c>
      <c r="CA14" s="39" t="s">
        <v>548</v>
      </c>
      <c r="CB14" s="39" t="s">
        <v>549</v>
      </c>
      <c r="CC14" s="39" t="s">
        <v>550</v>
      </c>
      <c r="CD14" s="39" t="s">
        <v>551</v>
      </c>
      <c r="CE14" s="39" t="s">
        <v>552</v>
      </c>
      <c r="CF14" s="39" t="s">
        <v>553</v>
      </c>
      <c r="CG14" s="39" t="s">
        <v>554</v>
      </c>
      <c r="CH14" s="39" t="s">
        <v>555</v>
      </c>
      <c r="CI14" s="39" t="s">
        <v>556</v>
      </c>
      <c r="CJ14" s="39" t="s">
        <v>557</v>
      </c>
      <c r="CK14" s="39" t="s">
        <v>558</v>
      </c>
      <c r="CL14" s="39" t="s">
        <v>559</v>
      </c>
      <c r="CM14" s="39" t="s">
        <v>560</v>
      </c>
      <c r="CN14" s="39" t="s">
        <v>561</v>
      </c>
      <c r="CO14" s="39" t="s">
        <v>562</v>
      </c>
      <c r="CP14" s="39" t="s">
        <v>563</v>
      </c>
      <c r="CQ14" s="39" t="s">
        <v>564</v>
      </c>
      <c r="CR14" s="39" t="s">
        <v>565</v>
      </c>
      <c r="CS14" s="39" t="s">
        <v>566</v>
      </c>
      <c r="CT14" s="39" t="s">
        <v>567</v>
      </c>
      <c r="CU14" s="39" t="s">
        <v>568</v>
      </c>
      <c r="CV14" s="39" t="s">
        <v>569</v>
      </c>
      <c r="CW14" s="39" t="s">
        <v>570</v>
      </c>
      <c r="CX14" s="39" t="s">
        <v>571</v>
      </c>
      <c r="CY14" s="39" t="s">
        <v>572</v>
      </c>
      <c r="CZ14" s="39" t="s">
        <v>573</v>
      </c>
      <c r="DA14" s="39" t="s">
        <v>574</v>
      </c>
      <c r="DB14" s="39" t="s">
        <v>575</v>
      </c>
      <c r="DC14" s="39" t="s">
        <v>576</v>
      </c>
      <c r="DD14" s="39" t="s">
        <v>577</v>
      </c>
      <c r="DE14" s="39" t="s">
        <v>578</v>
      </c>
      <c r="DF14" s="39" t="s">
        <v>579</v>
      </c>
      <c r="DG14" s="39" t="s">
        <v>580</v>
      </c>
      <c r="DH14" s="39" t="s">
        <v>581</v>
      </c>
      <c r="DI14" s="39" t="s">
        <v>582</v>
      </c>
      <c r="DJ14" s="39" t="s">
        <v>583</v>
      </c>
      <c r="DK14" s="39" t="s">
        <v>584</v>
      </c>
      <c r="DL14" s="39" t="s">
        <v>585</v>
      </c>
      <c r="DM14" s="39" t="s">
        <v>586</v>
      </c>
      <c r="DN14" s="39" t="s">
        <v>587</v>
      </c>
      <c r="DO14" s="39" t="s">
        <v>588</v>
      </c>
      <c r="DP14" s="39" t="s">
        <v>585</v>
      </c>
      <c r="DQ14" s="39" t="s">
        <v>586</v>
      </c>
      <c r="DR14" s="39" t="s">
        <v>587</v>
      </c>
      <c r="DS14" s="39" t="s">
        <v>588</v>
      </c>
      <c r="DT14" s="39" t="s">
        <v>589</v>
      </c>
      <c r="DU14" s="39" t="s">
        <v>590</v>
      </c>
      <c r="DV14" s="39" t="s">
        <v>591</v>
      </c>
      <c r="DW14" s="39" t="s">
        <v>592</v>
      </c>
      <c r="EB14" s="39" t="s">
        <v>593</v>
      </c>
      <c r="EC14" s="39" t="s">
        <v>594</v>
      </c>
      <c r="ED14" s="39" t="s">
        <v>595</v>
      </c>
      <c r="EE14" s="39" t="s">
        <v>596</v>
      </c>
      <c r="EF14" s="39" t="s">
        <v>597</v>
      </c>
      <c r="EG14" s="39" t="s">
        <v>598</v>
      </c>
      <c r="EH14" s="39" t="s">
        <v>599</v>
      </c>
      <c r="EI14" s="39" t="s">
        <v>600</v>
      </c>
      <c r="EJ14" s="39" t="s">
        <v>601</v>
      </c>
      <c r="EK14" s="39" t="s">
        <v>602</v>
      </c>
      <c r="EL14" s="39" t="s">
        <v>603</v>
      </c>
      <c r="EM14" s="39" t="s">
        <v>604</v>
      </c>
      <c r="EN14" s="39" t="s">
        <v>605</v>
      </c>
      <c r="EO14" s="39" t="s">
        <v>606</v>
      </c>
      <c r="EP14" s="39" t="s">
        <v>607</v>
      </c>
      <c r="EQ14" s="39" t="s">
        <v>608</v>
      </c>
      <c r="ER14" s="39" t="s">
        <v>609</v>
      </c>
      <c r="ES14" s="39" t="s">
        <v>610</v>
      </c>
      <c r="ET14" s="39" t="s">
        <v>611</v>
      </c>
      <c r="EU14" s="39" t="s">
        <v>612</v>
      </c>
      <c r="EV14" s="39" t="s">
        <v>613</v>
      </c>
      <c r="EW14" s="39" t="s">
        <v>614</v>
      </c>
      <c r="EX14" s="39" t="s">
        <v>615</v>
      </c>
      <c r="EY14" s="39" t="s">
        <v>616</v>
      </c>
      <c r="EZ14" s="39" t="s">
        <v>617</v>
      </c>
      <c r="FA14" s="39" t="s">
        <v>618</v>
      </c>
      <c r="FB14" s="39" t="s">
        <v>619</v>
      </c>
      <c r="FC14" s="39" t="s">
        <v>620</v>
      </c>
      <c r="FD14" s="39" t="s">
        <v>621</v>
      </c>
      <c r="FE14" s="39" t="s">
        <v>622</v>
      </c>
      <c r="FF14" s="39" t="s">
        <v>623</v>
      </c>
      <c r="FG14" s="39" t="s">
        <v>622</v>
      </c>
      <c r="FH14" s="39" t="s">
        <v>623</v>
      </c>
      <c r="FI14" s="39" t="s">
        <v>624</v>
      </c>
      <c r="FJ14" s="39" t="s">
        <v>625</v>
      </c>
      <c r="FK14" s="39" t="s">
        <v>626</v>
      </c>
      <c r="FL14" s="39" t="s">
        <v>627</v>
      </c>
      <c r="FM14" s="39" t="s">
        <v>626</v>
      </c>
      <c r="FN14" s="39" t="s">
        <v>627</v>
      </c>
      <c r="FO14" s="39" t="s">
        <v>628</v>
      </c>
      <c r="FP14" s="39" t="s">
        <v>629</v>
      </c>
      <c r="FQ14" s="39" t="s">
        <v>622</v>
      </c>
      <c r="FR14" s="39" t="s">
        <v>623</v>
      </c>
      <c r="FS14" s="39" t="s">
        <v>630</v>
      </c>
      <c r="FT14" s="39" t="s">
        <v>631</v>
      </c>
      <c r="FU14" s="39" t="s">
        <v>632</v>
      </c>
      <c r="FV14" s="39" t="s">
        <v>633</v>
      </c>
      <c r="FW14" s="39" t="s">
        <v>634</v>
      </c>
      <c r="FX14" s="39" t="s">
        <v>635</v>
      </c>
      <c r="FY14" s="39" t="s">
        <v>634</v>
      </c>
      <c r="FZ14" s="39" t="s">
        <v>635</v>
      </c>
      <c r="GA14" s="39" t="s">
        <v>636</v>
      </c>
      <c r="GB14" s="39" t="s">
        <v>637</v>
      </c>
      <c r="GC14" s="39" t="s">
        <v>634</v>
      </c>
      <c r="GD14" s="39" t="s">
        <v>635</v>
      </c>
      <c r="GE14" s="39" t="s">
        <v>636</v>
      </c>
      <c r="GF14" s="39" t="s">
        <v>637</v>
      </c>
      <c r="GG14" s="39" t="s">
        <v>638</v>
      </c>
      <c r="GM14" s="39" t="s">
        <v>639</v>
      </c>
      <c r="GN14" s="39" t="s">
        <v>640</v>
      </c>
      <c r="GO14" s="39" t="s">
        <v>641</v>
      </c>
      <c r="GP14" s="39" t="s">
        <v>642</v>
      </c>
      <c r="GQ14" s="39" t="s">
        <v>643</v>
      </c>
      <c r="GR14" s="39" t="s">
        <v>644</v>
      </c>
      <c r="GS14" s="39" t="s">
        <v>645</v>
      </c>
      <c r="GT14" s="39" t="s">
        <v>646</v>
      </c>
      <c r="GU14" s="39" t="s">
        <v>647</v>
      </c>
      <c r="GV14" s="39" t="s">
        <v>648</v>
      </c>
      <c r="GW14" s="39" t="s">
        <v>649</v>
      </c>
      <c r="GX14" s="39" t="s">
        <v>650</v>
      </c>
      <c r="GY14" s="39" t="s">
        <v>651</v>
      </c>
      <c r="GZ14" s="39" t="s">
        <v>652</v>
      </c>
      <c r="HA14" s="39" t="s">
        <v>653</v>
      </c>
      <c r="HB14" s="39" t="s">
        <v>654</v>
      </c>
      <c r="HC14" s="39" t="s">
        <v>655</v>
      </c>
      <c r="HD14" s="39" t="s">
        <v>656</v>
      </c>
      <c r="HE14" s="39" t="s">
        <v>657</v>
      </c>
      <c r="HF14" s="39" t="s">
        <v>658</v>
      </c>
      <c r="HG14" s="39" t="s">
        <v>659</v>
      </c>
      <c r="HH14" s="39" t="s">
        <v>660</v>
      </c>
      <c r="HI14" s="39" t="s">
        <v>661</v>
      </c>
      <c r="HJ14" s="39" t="s">
        <v>662</v>
      </c>
      <c r="HK14" s="39" t="s">
        <v>663</v>
      </c>
      <c r="HL14" s="39" t="s">
        <v>664</v>
      </c>
      <c r="HM14" s="39" t="s">
        <v>665</v>
      </c>
      <c r="HN14" s="39" t="s">
        <v>666</v>
      </c>
      <c r="HO14" s="39" t="s">
        <v>667</v>
      </c>
      <c r="HP14" s="39" t="s">
        <v>668</v>
      </c>
      <c r="HQ14" s="39" t="s">
        <v>669</v>
      </c>
      <c r="HR14" s="39" t="s">
        <v>670</v>
      </c>
      <c r="HS14" s="39" t="s">
        <v>671</v>
      </c>
      <c r="HT14" s="39" t="s">
        <v>672</v>
      </c>
      <c r="HU14" s="39" t="s">
        <v>673</v>
      </c>
      <c r="HV14" s="39" t="s">
        <v>674</v>
      </c>
      <c r="HW14" s="39" t="s">
        <v>675</v>
      </c>
      <c r="HX14" s="39" t="s">
        <v>676</v>
      </c>
      <c r="HY14" s="39" t="s">
        <v>677</v>
      </c>
      <c r="HZ14" s="39" t="s">
        <v>678</v>
      </c>
      <c r="IA14" s="39" t="s">
        <v>679</v>
      </c>
      <c r="IB14" s="39" t="s">
        <v>680</v>
      </c>
      <c r="IC14" s="39" t="s">
        <v>681</v>
      </c>
      <c r="ID14" s="39" t="s">
        <v>682</v>
      </c>
      <c r="IE14" s="39" t="s">
        <v>683</v>
      </c>
      <c r="IF14" s="39" t="s">
        <v>684</v>
      </c>
      <c r="IG14" s="39" t="s">
        <v>683</v>
      </c>
      <c r="IH14" s="39" t="s">
        <v>684</v>
      </c>
      <c r="II14" s="39" t="s">
        <v>683</v>
      </c>
      <c r="IJ14" s="39" t="s">
        <v>684</v>
      </c>
      <c r="IK14" s="39" t="s">
        <v>685</v>
      </c>
      <c r="IL14" s="39" t="s">
        <v>686</v>
      </c>
      <c r="IM14" s="39" t="s">
        <v>687</v>
      </c>
      <c r="IN14" s="39" t="s">
        <v>688</v>
      </c>
      <c r="IO14" s="39" t="s">
        <v>689</v>
      </c>
      <c r="IP14" s="39" t="s">
        <v>690</v>
      </c>
      <c r="IQ14" s="39" t="s">
        <v>691</v>
      </c>
      <c r="IR14" s="39" t="s">
        <v>692</v>
      </c>
      <c r="IS14" s="39" t="s">
        <v>693</v>
      </c>
      <c r="IT14" s="39" t="s">
        <v>694</v>
      </c>
      <c r="IU14" s="39" t="s">
        <v>695</v>
      </c>
      <c r="IV14" s="39" t="s">
        <v>696</v>
      </c>
      <c r="IW14" s="39" t="s">
        <v>697</v>
      </c>
      <c r="IX14" s="39" t="s">
        <v>698</v>
      </c>
      <c r="IY14" s="39" t="s">
        <v>699</v>
      </c>
      <c r="IZ14" s="39" t="s">
        <v>700</v>
      </c>
      <c r="JA14" s="39" t="s">
        <v>701</v>
      </c>
      <c r="JB14" s="39" t="s">
        <v>702</v>
      </c>
      <c r="JC14" s="39" t="s">
        <v>703</v>
      </c>
      <c r="JD14" s="39" t="s">
        <v>704</v>
      </c>
      <c r="JE14" s="39" t="s">
        <v>705</v>
      </c>
      <c r="JF14" s="39" t="s">
        <v>706</v>
      </c>
      <c r="JG14" s="39" t="s">
        <v>707</v>
      </c>
      <c r="JH14" s="39" t="s">
        <v>708</v>
      </c>
      <c r="JI14" s="39" t="s">
        <v>709</v>
      </c>
      <c r="JJ14" s="39" t="s">
        <v>710</v>
      </c>
      <c r="JK14" s="39" t="s">
        <v>711</v>
      </c>
      <c r="JL14" s="39" t="s">
        <v>712</v>
      </c>
      <c r="JM14" s="39" t="s">
        <v>713</v>
      </c>
      <c r="JN14" s="39" t="s">
        <v>714</v>
      </c>
      <c r="JO14" s="39" t="s">
        <v>715</v>
      </c>
      <c r="JP14" s="39" t="s">
        <v>716</v>
      </c>
      <c r="JQ14" s="39" t="s">
        <v>717</v>
      </c>
      <c r="JR14" s="39" t="s">
        <v>718</v>
      </c>
      <c r="JS14" s="39" t="s">
        <v>719</v>
      </c>
      <c r="JT14" s="39" t="s">
        <v>720</v>
      </c>
      <c r="JU14" s="39" t="s">
        <v>721</v>
      </c>
      <c r="JV14" s="39" t="s">
        <v>722</v>
      </c>
      <c r="JW14" s="39" t="s">
        <v>723</v>
      </c>
      <c r="JX14" s="39" t="s">
        <v>724</v>
      </c>
      <c r="JY14" s="39" t="s">
        <v>725</v>
      </c>
      <c r="JZ14" s="39" t="s">
        <v>726</v>
      </c>
      <c r="KA14" s="39" t="s">
        <v>727</v>
      </c>
      <c r="KB14" s="39" t="s">
        <v>728</v>
      </c>
      <c r="KC14" s="39" t="s">
        <v>729</v>
      </c>
      <c r="KD14" s="39" t="s">
        <v>730</v>
      </c>
      <c r="KE14" s="39" t="s">
        <v>731</v>
      </c>
      <c r="KF14" s="39" t="s">
        <v>732</v>
      </c>
      <c r="KG14" s="39" t="s">
        <v>733</v>
      </c>
      <c r="KH14" s="39" t="s">
        <v>734</v>
      </c>
      <c r="KI14" s="39" t="s">
        <v>735</v>
      </c>
      <c r="KJ14" s="39" t="s">
        <v>736</v>
      </c>
      <c r="KK14" s="39" t="s">
        <v>737</v>
      </c>
      <c r="KL14" s="39" t="s">
        <v>738</v>
      </c>
      <c r="KM14" s="39" t="s">
        <v>739</v>
      </c>
      <c r="KN14" s="39" t="s">
        <v>740</v>
      </c>
      <c r="KO14" s="39" t="s">
        <v>741</v>
      </c>
      <c r="KP14" s="39" t="s">
        <v>742</v>
      </c>
      <c r="KQ14" s="39" t="s">
        <v>743</v>
      </c>
      <c r="KR14" s="39" t="s">
        <v>744</v>
      </c>
      <c r="KS14" s="39" t="s">
        <v>745</v>
      </c>
      <c r="KT14" s="39" t="s">
        <v>746</v>
      </c>
      <c r="KU14" s="39" t="s">
        <v>747</v>
      </c>
      <c r="KV14" s="39" t="s">
        <v>748</v>
      </c>
      <c r="KW14" s="39" t="s">
        <v>749</v>
      </c>
      <c r="KX14" s="39" t="s">
        <v>750</v>
      </c>
      <c r="KY14" s="39" t="s">
        <v>751</v>
      </c>
      <c r="KZ14" s="39" t="s">
        <v>752</v>
      </c>
      <c r="LA14" s="39" t="s">
        <v>753</v>
      </c>
      <c r="LB14" s="39" t="s">
        <v>754</v>
      </c>
      <c r="LC14" s="39" t="s">
        <v>755</v>
      </c>
      <c r="LD14" s="39" t="s">
        <v>756</v>
      </c>
      <c r="LE14" s="39" t="s">
        <v>757</v>
      </c>
      <c r="LF14" s="39" t="s">
        <v>758</v>
      </c>
      <c r="LG14" s="39" t="s">
        <v>759</v>
      </c>
      <c r="LH14" s="39" t="s">
        <v>760</v>
      </c>
      <c r="LI14" s="39" t="s">
        <v>761</v>
      </c>
      <c r="LJ14" s="39" t="s">
        <v>762</v>
      </c>
      <c r="LK14" s="39" t="s">
        <v>763</v>
      </c>
      <c r="LL14" s="39" t="s">
        <v>764</v>
      </c>
      <c r="LM14" s="39" t="s">
        <v>765</v>
      </c>
      <c r="LN14" s="39" t="s">
        <v>766</v>
      </c>
      <c r="LO14" s="39" t="s">
        <v>767</v>
      </c>
      <c r="LP14" s="39" t="s">
        <v>768</v>
      </c>
      <c r="LQ14" s="39" t="s">
        <v>769</v>
      </c>
      <c r="LR14" s="39" t="s">
        <v>770</v>
      </c>
      <c r="LS14" s="39" t="s">
        <v>766</v>
      </c>
      <c r="LT14" s="39" t="s">
        <v>767</v>
      </c>
      <c r="LU14" s="39" t="s">
        <v>768</v>
      </c>
      <c r="LV14" s="39" t="s">
        <v>769</v>
      </c>
      <c r="LW14" s="39" t="s">
        <v>770</v>
      </c>
      <c r="LX14" s="39" t="s">
        <v>766</v>
      </c>
      <c r="LY14" s="39" t="s">
        <v>767</v>
      </c>
      <c r="LZ14" s="39" t="s">
        <v>768</v>
      </c>
      <c r="MA14" s="39" t="s">
        <v>769</v>
      </c>
      <c r="MB14" s="39" t="s">
        <v>770</v>
      </c>
      <c r="MC14" s="39" t="s">
        <v>771</v>
      </c>
      <c r="MD14" s="39" t="s">
        <v>772</v>
      </c>
      <c r="ME14" s="39" t="s">
        <v>773</v>
      </c>
      <c r="MF14" s="39" t="s">
        <v>774</v>
      </c>
      <c r="MG14" s="39" t="s">
        <v>775</v>
      </c>
      <c r="MH14" s="39" t="s">
        <v>776</v>
      </c>
      <c r="MI14" s="39" t="s">
        <v>777</v>
      </c>
      <c r="MJ14" s="39" t="s">
        <v>778</v>
      </c>
      <c r="MK14" s="39" t="s">
        <v>779</v>
      </c>
      <c r="ML14" s="39" t="s">
        <v>780</v>
      </c>
      <c r="MM14" s="39" t="s">
        <v>781</v>
      </c>
      <c r="MN14" s="39" t="s">
        <v>782</v>
      </c>
      <c r="MO14" s="39" t="s">
        <v>783</v>
      </c>
      <c r="MP14" s="39" t="s">
        <v>784</v>
      </c>
      <c r="MQ14" s="39" t="s">
        <v>785</v>
      </c>
      <c r="MR14" s="39" t="s">
        <v>786</v>
      </c>
      <c r="MS14" s="39" t="s">
        <v>787</v>
      </c>
      <c r="MT14" s="39" t="s">
        <v>788</v>
      </c>
      <c r="MU14" s="39" t="s">
        <v>789</v>
      </c>
      <c r="MV14" s="39" t="s">
        <v>790</v>
      </c>
      <c r="MW14" s="39" t="s">
        <v>791</v>
      </c>
      <c r="MX14" s="39" t="s">
        <v>792</v>
      </c>
      <c r="MY14" s="39" t="s">
        <v>793</v>
      </c>
      <c r="MZ14" s="39" t="s">
        <v>794</v>
      </c>
      <c r="NA14" s="39" t="s">
        <v>795</v>
      </c>
      <c r="NB14" s="39" t="s">
        <v>796</v>
      </c>
      <c r="NC14" s="39" t="s">
        <v>797</v>
      </c>
      <c r="ND14" s="39" t="s">
        <v>798</v>
      </c>
      <c r="NE14" s="39" t="s">
        <v>799</v>
      </c>
      <c r="NF14" s="39" t="s">
        <v>800</v>
      </c>
      <c r="NG14" s="39" t="s">
        <v>801</v>
      </c>
      <c r="NH14" s="39" t="s">
        <v>802</v>
      </c>
      <c r="NI14" s="39" t="s">
        <v>803</v>
      </c>
      <c r="NJ14" s="39" t="s">
        <v>804</v>
      </c>
      <c r="NK14" s="39" t="s">
        <v>805</v>
      </c>
      <c r="NL14" s="39" t="s">
        <v>806</v>
      </c>
      <c r="NM14" s="39" t="s">
        <v>807</v>
      </c>
      <c r="NN14" s="39" t="s">
        <v>808</v>
      </c>
      <c r="NO14" s="39" t="s">
        <v>809</v>
      </c>
      <c r="NP14" s="39" t="s">
        <v>810</v>
      </c>
      <c r="NQ14" s="39" t="s">
        <v>811</v>
      </c>
      <c r="NR14" s="39" t="s">
        <v>812</v>
      </c>
      <c r="NS14" s="39" t="s">
        <v>813</v>
      </c>
      <c r="NT14" s="39" t="s">
        <v>814</v>
      </c>
      <c r="NU14" s="39" t="s">
        <v>815</v>
      </c>
      <c r="NV14" s="39" t="s">
        <v>816</v>
      </c>
      <c r="NW14" s="39" t="s">
        <v>817</v>
      </c>
      <c r="NX14" s="39" t="s">
        <v>818</v>
      </c>
      <c r="NY14" s="39" t="s">
        <v>819</v>
      </c>
      <c r="NZ14" s="39" t="s">
        <v>820</v>
      </c>
      <c r="OA14" s="39" t="s">
        <v>821</v>
      </c>
      <c r="OB14" s="39" t="s">
        <v>822</v>
      </c>
      <c r="OC14" s="39" t="s">
        <v>823</v>
      </c>
      <c r="OD14" s="39" t="s">
        <v>824</v>
      </c>
      <c r="OE14" s="39" t="s">
        <v>825</v>
      </c>
      <c r="OF14" s="39" t="s">
        <v>826</v>
      </c>
      <c r="OG14" s="39" t="s">
        <v>827</v>
      </c>
      <c r="OH14" s="39" t="s">
        <v>828</v>
      </c>
      <c r="OI14" s="39" t="s">
        <v>829</v>
      </c>
      <c r="OJ14" s="39" t="s">
        <v>830</v>
      </c>
      <c r="OK14" s="39" t="s">
        <v>831</v>
      </c>
      <c r="OL14" s="39" t="s">
        <v>832</v>
      </c>
      <c r="OM14" s="39" t="s">
        <v>833</v>
      </c>
      <c r="ON14" s="39" t="s">
        <v>834</v>
      </c>
      <c r="OO14" s="39" t="s">
        <v>830</v>
      </c>
      <c r="OP14" s="39" t="s">
        <v>831</v>
      </c>
      <c r="OQ14" s="39" t="s">
        <v>832</v>
      </c>
      <c r="OR14" s="39" t="s">
        <v>833</v>
      </c>
      <c r="OS14" s="39" t="s">
        <v>834</v>
      </c>
      <c r="OT14" s="39" t="s">
        <v>835</v>
      </c>
      <c r="OU14" s="39" t="s">
        <v>836</v>
      </c>
      <c r="OV14" s="39" t="s">
        <v>837</v>
      </c>
      <c r="OW14" s="39" t="s">
        <v>838</v>
      </c>
      <c r="OX14" s="39" t="s">
        <v>839</v>
      </c>
      <c r="OY14" s="39" t="s">
        <v>840</v>
      </c>
      <c r="OZ14" s="39" t="s">
        <v>841</v>
      </c>
      <c r="PA14" s="39" t="s">
        <v>842</v>
      </c>
      <c r="PB14" s="39" t="s">
        <v>843</v>
      </c>
      <c r="PC14" s="39" t="s">
        <v>844</v>
      </c>
      <c r="PD14" s="39" t="s">
        <v>845</v>
      </c>
      <c r="PE14" s="39" t="s">
        <v>846</v>
      </c>
      <c r="PF14" s="39" t="s">
        <v>847</v>
      </c>
      <c r="PG14" s="39" t="s">
        <v>848</v>
      </c>
      <c r="PH14" s="39" t="s">
        <v>849</v>
      </c>
      <c r="PI14" s="39" t="s">
        <v>850</v>
      </c>
      <c r="PJ14" s="39" t="s">
        <v>851</v>
      </c>
      <c r="PK14" s="39" t="s">
        <v>852</v>
      </c>
      <c r="PL14" s="39" t="s">
        <v>853</v>
      </c>
      <c r="PM14" s="39" t="s">
        <v>854</v>
      </c>
      <c r="PN14" s="39" t="s">
        <v>855</v>
      </c>
      <c r="PO14" s="39" t="s">
        <v>856</v>
      </c>
      <c r="PP14" s="39" t="s">
        <v>857</v>
      </c>
      <c r="PQ14" s="39" t="s">
        <v>858</v>
      </c>
      <c r="PR14" s="39" t="s">
        <v>859</v>
      </c>
      <c r="PS14" s="39" t="s">
        <v>860</v>
      </c>
      <c r="PT14" s="39" t="s">
        <v>861</v>
      </c>
      <c r="PU14" s="39" t="s">
        <v>862</v>
      </c>
      <c r="PV14" s="39" t="s">
        <v>863</v>
      </c>
      <c r="PW14" s="39" t="s">
        <v>864</v>
      </c>
      <c r="PX14" s="39" t="s">
        <v>865</v>
      </c>
      <c r="PY14" s="39" t="s">
        <v>866</v>
      </c>
      <c r="PZ14" s="39" t="s">
        <v>867</v>
      </c>
      <c r="QA14" s="39" t="s">
        <v>868</v>
      </c>
      <c r="QB14" s="39" t="s">
        <v>869</v>
      </c>
      <c r="QC14" s="39" t="s">
        <v>870</v>
      </c>
      <c r="QD14" s="39" t="s">
        <v>871</v>
      </c>
      <c r="QE14" s="39" t="s">
        <v>872</v>
      </c>
      <c r="QF14" s="39" t="s">
        <v>873</v>
      </c>
      <c r="QG14" s="39" t="s">
        <v>874</v>
      </c>
      <c r="QH14" s="39" t="s">
        <v>875</v>
      </c>
      <c r="QI14" s="39" t="s">
        <v>876</v>
      </c>
      <c r="QJ14" s="39" t="s">
        <v>877</v>
      </c>
      <c r="QK14" s="39" t="s">
        <v>878</v>
      </c>
      <c r="QL14" s="39" t="s">
        <v>879</v>
      </c>
      <c r="QM14" s="39" t="s">
        <v>880</v>
      </c>
      <c r="QN14" s="39" t="s">
        <v>881</v>
      </c>
      <c r="QO14" s="39" t="s">
        <v>882</v>
      </c>
      <c r="QP14" s="39" t="s">
        <v>883</v>
      </c>
      <c r="QQ14" s="39" t="s">
        <v>884</v>
      </c>
      <c r="QR14" s="39" t="s">
        <v>885</v>
      </c>
      <c r="QS14" s="39" t="s">
        <v>886</v>
      </c>
      <c r="QT14" s="39" t="s">
        <v>887</v>
      </c>
      <c r="QU14" s="39" t="s">
        <v>888</v>
      </c>
      <c r="QV14" s="39" t="s">
        <v>889</v>
      </c>
      <c r="QW14" s="39" t="s">
        <v>890</v>
      </c>
      <c r="QX14" s="39" t="s">
        <v>891</v>
      </c>
      <c r="QY14" s="39" t="s">
        <v>892</v>
      </c>
      <c r="QZ14" s="39" t="s">
        <v>893</v>
      </c>
      <c r="RA14" s="39" t="s">
        <v>894</v>
      </c>
      <c r="RB14" s="39" t="s">
        <v>895</v>
      </c>
      <c r="RC14" s="39" t="s">
        <v>896</v>
      </c>
      <c r="RD14" s="39" t="s">
        <v>897</v>
      </c>
      <c r="RE14" s="39" t="s">
        <v>898</v>
      </c>
      <c r="RF14" s="39" t="s">
        <v>899</v>
      </c>
      <c r="RG14" s="39" t="s">
        <v>900</v>
      </c>
      <c r="RH14" s="39" t="s">
        <v>901</v>
      </c>
      <c r="RI14" s="39" t="s">
        <v>902</v>
      </c>
      <c r="RJ14" s="39" t="s">
        <v>903</v>
      </c>
      <c r="RK14" s="39" t="s">
        <v>904</v>
      </c>
      <c r="RL14" s="39" t="s">
        <v>905</v>
      </c>
      <c r="RM14" s="39" t="s">
        <v>906</v>
      </c>
      <c r="RN14" s="39" t="s">
        <v>907</v>
      </c>
      <c r="RO14" s="39" t="s">
        <v>908</v>
      </c>
      <c r="RP14" s="39" t="s">
        <v>909</v>
      </c>
      <c r="RQ14" s="39" t="s">
        <v>910</v>
      </c>
      <c r="RR14" s="39" t="s">
        <v>911</v>
      </c>
      <c r="RS14" s="39" t="s">
        <v>912</v>
      </c>
      <c r="RT14" s="39" t="s">
        <v>913</v>
      </c>
      <c r="RU14" s="39" t="s">
        <v>914</v>
      </c>
      <c r="RV14" s="39" t="s">
        <v>915</v>
      </c>
      <c r="RW14" s="39" t="s">
        <v>916</v>
      </c>
      <c r="RX14" s="39">
        <v>74</v>
      </c>
      <c r="RY14" s="39" t="s">
        <v>917</v>
      </c>
      <c r="RZ14" s="39" t="s">
        <v>918</v>
      </c>
      <c r="SA14" s="39" t="s">
        <v>919</v>
      </c>
      <c r="SB14" s="39" t="s">
        <v>920</v>
      </c>
      <c r="SC14" s="39" t="s">
        <v>921</v>
      </c>
      <c r="SD14" s="39" t="s">
        <v>922</v>
      </c>
      <c r="SE14" s="39" t="s">
        <v>923</v>
      </c>
    </row>
    <row r="15" spans="1:499" hidden="1">
      <c r="A15" s="39" t="s">
        <v>187</v>
      </c>
      <c r="B15" s="39" t="s">
        <v>188</v>
      </c>
      <c r="E15" s="133">
        <v>33995</v>
      </c>
      <c r="F15" s="133" t="s">
        <v>944</v>
      </c>
      <c r="G15" s="133">
        <v>53476</v>
      </c>
      <c r="H15" s="133" t="s">
        <v>944</v>
      </c>
      <c r="I15" s="133">
        <v>45918</v>
      </c>
      <c r="J15" s="133" t="s">
        <v>944</v>
      </c>
      <c r="K15" s="133">
        <v>5348</v>
      </c>
      <c r="L15" s="133" t="s">
        <v>944</v>
      </c>
      <c r="M15" s="133">
        <v>4592</v>
      </c>
      <c r="N15" s="133" t="s">
        <v>945</v>
      </c>
      <c r="O15" s="133">
        <v>888214</v>
      </c>
      <c r="P15" s="133" t="s">
        <v>945</v>
      </c>
      <c r="Q15" s="133">
        <v>88821</v>
      </c>
      <c r="R15" s="39">
        <f>{0}</f>
        <v>0</v>
      </c>
      <c r="S15" s="39">
        <f t="shared" ref="S15:S43" si="38">SUM(F15,H15,J15,L15,N15,P15,R15)</f>
        <v>0</v>
      </c>
      <c r="T15" s="39">
        <v>75126</v>
      </c>
      <c r="U15" s="39" t="s">
        <v>944</v>
      </c>
      <c r="V15" s="39">
        <v>102553</v>
      </c>
      <c r="W15" s="39" t="s">
        <v>944</v>
      </c>
      <c r="X15" s="39">
        <v>65312</v>
      </c>
      <c r="Y15" s="39" t="s">
        <v>944</v>
      </c>
      <c r="Z15" s="39">
        <v>86863</v>
      </c>
      <c r="AA15" s="39" t="s">
        <v>944</v>
      </c>
      <c r="AB15" s="39">
        <v>7513</v>
      </c>
      <c r="AC15" s="39" t="s">
        <v>944</v>
      </c>
      <c r="AD15" s="39">
        <v>10255</v>
      </c>
      <c r="AE15" s="39" t="s">
        <v>944</v>
      </c>
      <c r="AF15" s="39">
        <v>6531</v>
      </c>
      <c r="AG15" s="39" t="s">
        <v>944</v>
      </c>
      <c r="AH15" s="133">
        <v>8686</v>
      </c>
      <c r="AI15" s="39" t="s">
        <v>945</v>
      </c>
      <c r="AJ15" s="133">
        <v>1599511</v>
      </c>
      <c r="AK15" s="133" t="s">
        <v>945</v>
      </c>
      <c r="AL15" s="133">
        <v>159951</v>
      </c>
      <c r="AM15" s="39" t="s">
        <v>945</v>
      </c>
      <c r="AN15" s="39">
        <v>319902</v>
      </c>
      <c r="AO15" s="39" t="s">
        <v>945</v>
      </c>
      <c r="AT15" s="39">
        <f>{0}</f>
        <v>0</v>
      </c>
      <c r="AV15" s="39">
        <f>{0}</f>
        <v>0</v>
      </c>
      <c r="AX15" s="39">
        <f>{0}</f>
        <v>0</v>
      </c>
      <c r="AZ15" s="39">
        <f>{0}</f>
        <v>0</v>
      </c>
      <c r="BB15" s="39">
        <f>{0}</f>
        <v>0</v>
      </c>
      <c r="BD15" s="39">
        <f>{0}</f>
        <v>0</v>
      </c>
      <c r="BF15" s="39">
        <f>{0}</f>
        <v>0</v>
      </c>
      <c r="BG15" s="133">
        <v>1687845</v>
      </c>
      <c r="BH15" s="133" t="s">
        <v>945</v>
      </c>
      <c r="BI15" s="133">
        <v>168784</v>
      </c>
      <c r="BJ15" s="39">
        <f>{0}</f>
        <v>0</v>
      </c>
      <c r="BK15" s="39">
        <f t="shared" ref="BK15:BK43" si="39">SUM(AR15,AT15,AV15,AZ15,BB15,BD15,BF15,BH15,BJ15)</f>
        <v>0</v>
      </c>
      <c r="BL15" s="39">
        <v>83886</v>
      </c>
      <c r="BM15" s="39" t="s">
        <v>944</v>
      </c>
      <c r="BN15" s="133">
        <v>114132</v>
      </c>
      <c r="BO15" s="133" t="s">
        <v>944</v>
      </c>
      <c r="BP15" s="133">
        <v>71938</v>
      </c>
      <c r="BQ15" s="133" t="s">
        <v>944</v>
      </c>
      <c r="BR15" s="133">
        <v>95837</v>
      </c>
      <c r="BS15" s="133" t="s">
        <v>944</v>
      </c>
      <c r="BT15" s="133">
        <v>8389</v>
      </c>
      <c r="BU15" s="133" t="s">
        <v>944</v>
      </c>
      <c r="BV15" s="133">
        <v>11413</v>
      </c>
      <c r="BW15" s="133" t="s">
        <v>944</v>
      </c>
      <c r="BX15" s="133">
        <v>7194</v>
      </c>
      <c r="BY15" s="133" t="s">
        <v>944</v>
      </c>
      <c r="BZ15" s="133">
        <v>9584</v>
      </c>
      <c r="CA15" s="133" t="s">
        <v>945</v>
      </c>
      <c r="CB15" s="133">
        <v>1777398</v>
      </c>
      <c r="CC15" s="133" t="s">
        <v>945</v>
      </c>
      <c r="CD15" s="133">
        <v>177740</v>
      </c>
      <c r="CG15" s="133">
        <v>88127</v>
      </c>
      <c r="CH15" s="133" t="s">
        <v>944</v>
      </c>
      <c r="CI15" s="133">
        <v>119594</v>
      </c>
      <c r="CJ15" s="133" t="s">
        <v>944</v>
      </c>
      <c r="CK15" s="133">
        <v>75126</v>
      </c>
      <c r="CL15" s="133" t="s">
        <v>944</v>
      </c>
      <c r="CM15" s="133">
        <v>101299</v>
      </c>
      <c r="CN15" s="133" t="s">
        <v>944</v>
      </c>
      <c r="CO15" s="133">
        <v>8813</v>
      </c>
      <c r="CP15" s="133" t="s">
        <v>944</v>
      </c>
      <c r="CQ15" s="133">
        <v>11959</v>
      </c>
      <c r="CR15" s="133" t="s">
        <v>944</v>
      </c>
      <c r="CS15" s="133">
        <v>7513</v>
      </c>
      <c r="CT15" s="133" t="s">
        <v>944</v>
      </c>
      <c r="CU15" s="133">
        <v>10130</v>
      </c>
      <c r="CV15" s="133" t="s">
        <v>944</v>
      </c>
      <c r="CW15" s="133">
        <v>17625</v>
      </c>
      <c r="CX15" s="133" t="s">
        <v>944</v>
      </c>
      <c r="CY15" s="133">
        <v>23919</v>
      </c>
      <c r="CZ15" s="133" t="s">
        <v>944</v>
      </c>
      <c r="DA15" s="133">
        <v>15025</v>
      </c>
      <c r="DB15" s="133" t="s">
        <v>944</v>
      </c>
      <c r="DC15" s="133">
        <v>20260</v>
      </c>
      <c r="DD15" s="133" t="s">
        <v>945</v>
      </c>
      <c r="DE15" s="133">
        <v>1865732</v>
      </c>
      <c r="DF15" s="133" t="s">
        <v>945</v>
      </c>
      <c r="DG15" s="133">
        <v>186573</v>
      </c>
      <c r="DH15" s="133" t="s">
        <v>945</v>
      </c>
      <c r="DI15" s="39">
        <v>373146</v>
      </c>
      <c r="DJ15" s="39">
        <f>{0}</f>
        <v>0</v>
      </c>
      <c r="DK15" s="39">
        <f t="shared" ref="DK15:DK43" si="40">SUM(CH15,CJ15,CL15,CN15,CP15,CR15,CT15,CV15,CX15,CZ15,DB15,DD15,DF15,DH15,DJ15)</f>
        <v>0</v>
      </c>
      <c r="DL15" s="156">
        <v>148543</v>
      </c>
      <c r="DM15" s="157" t="s">
        <v>944</v>
      </c>
      <c r="DN15" s="156">
        <v>178373</v>
      </c>
      <c r="DO15" s="133" t="s">
        <v>944</v>
      </c>
      <c r="DP15" s="133">
        <v>101128</v>
      </c>
      <c r="DQ15" s="133" t="s">
        <v>944</v>
      </c>
      <c r="DR15" s="133">
        <v>136537</v>
      </c>
      <c r="DS15" s="133" t="s">
        <v>944</v>
      </c>
      <c r="DT15" s="133">
        <v>85992</v>
      </c>
      <c r="DU15" s="133" t="s">
        <v>944</v>
      </c>
      <c r="DV15" s="133">
        <v>115734</v>
      </c>
      <c r="DW15" s="133" t="s">
        <v>944</v>
      </c>
      <c r="DX15" s="133">
        <v>10113</v>
      </c>
      <c r="DY15" s="133" t="s">
        <v>944</v>
      </c>
      <c r="DZ15" s="133">
        <v>13654</v>
      </c>
      <c r="EA15" s="133" t="s">
        <v>944</v>
      </c>
      <c r="EB15" s="133">
        <v>10113</v>
      </c>
      <c r="EC15" s="133" t="s">
        <v>944</v>
      </c>
      <c r="ED15" s="133">
        <v>13654</v>
      </c>
      <c r="EE15" s="133" t="s">
        <v>944</v>
      </c>
      <c r="EF15" s="133">
        <v>8599</v>
      </c>
      <c r="EG15" s="133" t="s">
        <v>944</v>
      </c>
      <c r="EH15" s="133">
        <v>11573</v>
      </c>
      <c r="EI15" s="133" t="s">
        <v>944</v>
      </c>
      <c r="EJ15" s="133">
        <v>17198</v>
      </c>
      <c r="EK15" s="133" t="s">
        <v>944</v>
      </c>
      <c r="EL15" s="133">
        <v>23147</v>
      </c>
      <c r="EM15" s="133" t="s">
        <v>945</v>
      </c>
      <c r="EN15" s="133">
        <v>2132922</v>
      </c>
      <c r="EO15" s="133" t="s">
        <v>945</v>
      </c>
      <c r="EP15" s="133">
        <v>213292</v>
      </c>
      <c r="EQ15" s="133" t="s">
        <v>945</v>
      </c>
      <c r="ER15" s="133">
        <v>2132922</v>
      </c>
      <c r="ES15" s="133" t="s">
        <v>945</v>
      </c>
      <c r="ET15" s="133">
        <v>213292</v>
      </c>
      <c r="EU15" s="39">
        <f>{0}</f>
        <v>0</v>
      </c>
      <c r="EV15" s="39">
        <f>SUM(DQ15,DS15,DU15,DW15,EC15,EE15,EG15,EI15,EK15,EM15,EO15,EQ15,ES15,EU15)</f>
        <v>0</v>
      </c>
      <c r="EW15" s="39">
        <v>61977</v>
      </c>
      <c r="EX15" s="39" t="s">
        <v>944</v>
      </c>
      <c r="EY15" s="39">
        <v>53155</v>
      </c>
      <c r="EZ15" s="39" t="s">
        <v>944</v>
      </c>
      <c r="FA15" s="39">
        <v>6198</v>
      </c>
      <c r="FB15" s="39" t="s">
        <v>944</v>
      </c>
      <c r="FC15" s="39">
        <v>5316</v>
      </c>
      <c r="FD15" s="39" t="s">
        <v>944</v>
      </c>
      <c r="FF15" s="39" t="s">
        <v>944</v>
      </c>
      <c r="FG15" s="39">
        <v>88127</v>
      </c>
      <c r="FH15" s="39" t="s">
        <v>944</v>
      </c>
      <c r="FI15" s="39">
        <v>75126</v>
      </c>
      <c r="FJ15" s="39" t="s">
        <v>944</v>
      </c>
      <c r="FL15" s="39" t="s">
        <v>944</v>
      </c>
      <c r="FM15" s="39">
        <v>8813</v>
      </c>
      <c r="FN15" s="39" t="s">
        <v>944</v>
      </c>
      <c r="FO15" s="39">
        <v>7513</v>
      </c>
      <c r="FP15" s="39" t="s">
        <v>944</v>
      </c>
      <c r="FQ15" s="39">
        <v>148543</v>
      </c>
      <c r="FR15" s="39" t="s">
        <v>944</v>
      </c>
      <c r="FS15" s="133">
        <v>101128</v>
      </c>
      <c r="FT15" s="133" t="s">
        <v>944</v>
      </c>
      <c r="FU15" s="133">
        <v>85992</v>
      </c>
      <c r="FV15" s="133" t="s">
        <v>944</v>
      </c>
      <c r="FW15" s="133"/>
      <c r="FX15" s="133" t="s">
        <v>944</v>
      </c>
      <c r="FY15" s="133">
        <v>10113</v>
      </c>
      <c r="FZ15" s="133" t="s">
        <v>944</v>
      </c>
      <c r="GA15" s="133">
        <v>8599</v>
      </c>
      <c r="GB15" s="133" t="s">
        <v>944</v>
      </c>
      <c r="GC15" s="133">
        <v>20226</v>
      </c>
      <c r="GD15" s="133" t="s">
        <v>944</v>
      </c>
      <c r="GE15" s="133">
        <v>17198</v>
      </c>
      <c r="GF15" s="133" t="s">
        <v>944</v>
      </c>
      <c r="GG15" s="133">
        <v>136537</v>
      </c>
      <c r="GH15" s="133">
        <v>136537</v>
      </c>
      <c r="GI15" s="133" t="s">
        <v>944</v>
      </c>
      <c r="GJ15" s="133">
        <v>13654</v>
      </c>
      <c r="GM15" s="39">
        <v>12948</v>
      </c>
      <c r="GO15" s="39">
        <f>{0}</f>
        <v>0</v>
      </c>
      <c r="GQ15" s="39">
        <f>{0}</f>
        <v>0</v>
      </c>
      <c r="GS15" s="39">
        <f>{0}</f>
        <v>0</v>
      </c>
      <c r="GU15" s="39">
        <f>{0}</f>
        <v>0</v>
      </c>
      <c r="GV15" s="39">
        <f t="shared" ref="GV15:GV43" si="41">SUM(GO15,GQ15,GS15,GU15)</f>
        <v>0</v>
      </c>
      <c r="GW15" s="39">
        <f>{0}</f>
        <v>0</v>
      </c>
      <c r="GX15" s="39">
        <v>154762</v>
      </c>
      <c r="GY15" s="39" t="s">
        <v>944</v>
      </c>
      <c r="GZ15" s="133">
        <v>188645</v>
      </c>
      <c r="HA15" s="133" t="s">
        <v>944</v>
      </c>
      <c r="HB15" s="133">
        <v>15476</v>
      </c>
      <c r="HC15" s="133" t="s">
        <v>944</v>
      </c>
      <c r="HD15" s="133">
        <v>18864</v>
      </c>
      <c r="HE15" s="133" t="s">
        <v>944</v>
      </c>
      <c r="HF15" s="133">
        <v>37729</v>
      </c>
      <c r="HG15" s="39" t="s">
        <v>944</v>
      </c>
      <c r="HI15" s="39">
        <v>198721</v>
      </c>
      <c r="HJ15" s="39">
        <f>{0}</f>
        <v>0</v>
      </c>
      <c r="HK15" s="39">
        <f t="shared" ref="HK15:HK43" si="42">SUM(HJ15)</f>
        <v>0</v>
      </c>
      <c r="HL15" s="39">
        <v>172336</v>
      </c>
      <c r="HM15" s="39" t="s">
        <v>944</v>
      </c>
      <c r="HN15" s="133">
        <v>210051</v>
      </c>
      <c r="HO15" s="133" t="s">
        <v>944</v>
      </c>
      <c r="HP15" s="133">
        <v>17234</v>
      </c>
      <c r="HQ15" s="133" t="s">
        <v>944</v>
      </c>
      <c r="HR15" s="133">
        <v>21005</v>
      </c>
      <c r="HS15" s="39">
        <f>{0}</f>
        <v>0</v>
      </c>
      <c r="HT15" s="39">
        <f t="shared" ref="HT15:HT43" si="43">SUM(HM15,HO15,HQ15,HS15)</f>
        <v>0</v>
      </c>
      <c r="HU15" s="133">
        <v>180597</v>
      </c>
      <c r="HV15" s="133" t="s">
        <v>944</v>
      </c>
      <c r="HW15" s="133">
        <v>220127</v>
      </c>
      <c r="HX15" s="133" t="s">
        <v>944</v>
      </c>
      <c r="HY15" s="133">
        <v>18060</v>
      </c>
      <c r="HZ15" s="133" t="s">
        <v>944</v>
      </c>
      <c r="IA15" s="133">
        <v>22013</v>
      </c>
      <c r="IB15" s="133" t="s">
        <v>944</v>
      </c>
      <c r="IC15" s="133">
        <v>36119</v>
      </c>
      <c r="ID15" s="133" t="s">
        <v>944</v>
      </c>
      <c r="IE15" s="133">
        <v>44025</v>
      </c>
      <c r="IF15" s="39" t="s">
        <v>944</v>
      </c>
      <c r="IG15" s="133">
        <v>180597</v>
      </c>
      <c r="IH15" s="39" t="s">
        <v>944</v>
      </c>
      <c r="II15" s="133">
        <v>18060</v>
      </c>
      <c r="IJ15" s="39" t="s">
        <v>944</v>
      </c>
      <c r="IL15" s="156">
        <v>206432</v>
      </c>
      <c r="IM15" s="157" t="s">
        <v>944</v>
      </c>
      <c r="IN15" s="156">
        <v>251610</v>
      </c>
      <c r="IO15" s="157" t="s">
        <v>944</v>
      </c>
      <c r="IP15" s="156">
        <v>20643</v>
      </c>
      <c r="IQ15" s="157" t="s">
        <v>944</v>
      </c>
      <c r="IR15" s="156">
        <v>25161</v>
      </c>
      <c r="IS15" s="157" t="s">
        <v>944</v>
      </c>
      <c r="IT15" s="156">
        <v>41286</v>
      </c>
      <c r="IU15" s="157" t="s">
        <v>944</v>
      </c>
      <c r="IV15" s="156">
        <v>50322</v>
      </c>
      <c r="IW15" s="39">
        <f>{0}</f>
        <v>0</v>
      </c>
      <c r="IX15" s="39">
        <f t="shared" ref="IX15:IX43" si="44">SUM(IM15,IO15,IQ15,IS15,IU15,IW15)</f>
        <v>0</v>
      </c>
      <c r="IZ15" s="39">
        <f>{0}</f>
        <v>0</v>
      </c>
      <c r="JB15" s="39">
        <f>{0}</f>
        <v>0</v>
      </c>
      <c r="JD15" s="39">
        <f>{0}</f>
        <v>0</v>
      </c>
      <c r="JF15" s="39">
        <f>{0}</f>
        <v>0</v>
      </c>
      <c r="JG15" s="39">
        <f t="shared" ref="JG15:JG43" si="45">SUM(IZ15,JB15,JD15,JF15)</f>
        <v>0</v>
      </c>
      <c r="JH15" s="39">
        <f>{0}</f>
        <v>0</v>
      </c>
      <c r="JJ15" s="39">
        <f>{0}</f>
        <v>0</v>
      </c>
      <c r="JK15" s="39">
        <v>75215</v>
      </c>
      <c r="JN15" s="39">
        <v>132255</v>
      </c>
      <c r="JO15" s="39">
        <f>{0}</f>
        <v>0</v>
      </c>
      <c r="JP15" s="133">
        <v>226593</v>
      </c>
      <c r="JQ15" s="133" t="s">
        <v>944</v>
      </c>
      <c r="JR15" s="133">
        <v>22659</v>
      </c>
      <c r="JS15" s="133" t="s">
        <v>944</v>
      </c>
      <c r="JT15" s="133">
        <v>45319</v>
      </c>
      <c r="JU15" s="39">
        <f>{0}</f>
        <v>0</v>
      </c>
      <c r="JV15" s="39">
        <f t="shared" ref="JV15:JV43" si="46">SUM(JO15,JQ15,JS15,JU15)</f>
        <v>0</v>
      </c>
      <c r="JW15" s="156">
        <v>238927</v>
      </c>
      <c r="JX15" s="39">
        <f>{0}</f>
        <v>0</v>
      </c>
      <c r="JY15" s="39">
        <f t="shared" ref="JY15:JY43" si="47">SUM(JX15)</f>
        <v>0</v>
      </c>
      <c r="JZ15" s="39">
        <v>206432</v>
      </c>
      <c r="KA15" s="39" t="s">
        <v>944</v>
      </c>
      <c r="KB15" s="39">
        <v>251610</v>
      </c>
      <c r="KC15" s="39" t="s">
        <v>944</v>
      </c>
      <c r="KD15" s="39">
        <v>20643</v>
      </c>
      <c r="KE15" s="39" t="s">
        <v>944</v>
      </c>
      <c r="KF15" s="39">
        <v>25161</v>
      </c>
      <c r="KG15" s="39">
        <f>{0}</f>
        <v>0</v>
      </c>
      <c r="KH15" s="39">
        <f t="shared" ref="KH15:KH43" si="48">SUM(KA15,KC15,KE15,KG15)</f>
        <v>0</v>
      </c>
      <c r="KI15" s="133">
        <v>216828</v>
      </c>
      <c r="KJ15" s="133" t="s">
        <v>944</v>
      </c>
      <c r="KK15" s="133">
        <v>264292</v>
      </c>
      <c r="KL15" s="133" t="s">
        <v>944</v>
      </c>
      <c r="KM15" s="133">
        <v>21683</v>
      </c>
      <c r="KN15" s="133" t="s">
        <v>944</v>
      </c>
      <c r="KO15" s="133">
        <v>26429</v>
      </c>
      <c r="KP15" s="133" t="s">
        <v>944</v>
      </c>
      <c r="KQ15" s="133">
        <v>52858</v>
      </c>
      <c r="KR15" s="133" t="s">
        <v>944</v>
      </c>
      <c r="KS15" s="133">
        <v>52858</v>
      </c>
      <c r="KT15" s="133">
        <v>247457</v>
      </c>
      <c r="KU15" s="133" t="s">
        <v>944</v>
      </c>
      <c r="KV15" s="133">
        <v>301643</v>
      </c>
      <c r="KW15" s="133" t="s">
        <v>944</v>
      </c>
      <c r="KX15" s="133">
        <v>24746</v>
      </c>
      <c r="KY15" s="133" t="s">
        <v>944</v>
      </c>
      <c r="KZ15" s="133">
        <v>30164</v>
      </c>
      <c r="LA15" s="133" t="s">
        <v>944</v>
      </c>
      <c r="LB15" s="133">
        <v>49491</v>
      </c>
      <c r="LC15" s="39">
        <f>{0}</f>
        <v>0</v>
      </c>
      <c r="LD15" s="39">
        <f t="shared" ref="LD15:LD43" si="49">SUM(KU15,KW15,KY15,LA15,LC15)</f>
        <v>0</v>
      </c>
      <c r="LE15" s="133">
        <v>495443</v>
      </c>
      <c r="LF15" s="133" t="s">
        <v>944</v>
      </c>
      <c r="LG15" s="133">
        <v>603883</v>
      </c>
      <c r="LH15" s="133" t="s">
        <v>944</v>
      </c>
      <c r="LI15" s="133">
        <v>49544</v>
      </c>
      <c r="LJ15" s="133" t="s">
        <v>944</v>
      </c>
      <c r="LK15" s="133">
        <v>60388</v>
      </c>
      <c r="LL15" s="39">
        <f>{0}</f>
        <v>0</v>
      </c>
      <c r="LM15" s="39">
        <f t="shared" ref="LM15:LM43" si="50">SUM(LF15,LH15,LJ15,LL15)</f>
        <v>0</v>
      </c>
      <c r="LN15" s="39">
        <v>216828</v>
      </c>
      <c r="LO15" s="39" t="s">
        <v>944</v>
      </c>
      <c r="LP15" s="39">
        <v>21683</v>
      </c>
      <c r="LQ15" s="39" t="s">
        <v>944</v>
      </c>
      <c r="LR15" s="39">
        <v>247457</v>
      </c>
      <c r="LS15" s="39">
        <v>247457</v>
      </c>
      <c r="LT15" s="39" t="s">
        <v>944</v>
      </c>
      <c r="LU15" s="39">
        <v>24746</v>
      </c>
      <c r="LV15" s="39" t="s">
        <v>944</v>
      </c>
      <c r="LW15" s="39">
        <v>301643</v>
      </c>
      <c r="LX15" s="39">
        <v>301643</v>
      </c>
      <c r="LY15" s="39" t="s">
        <v>944</v>
      </c>
      <c r="LZ15" s="133">
        <v>30164</v>
      </c>
      <c r="MD15" s="133">
        <v>182527</v>
      </c>
      <c r="ME15" s="133" t="s">
        <v>944</v>
      </c>
      <c r="MF15" s="133">
        <v>18253</v>
      </c>
      <c r="MG15" s="133" t="s">
        <v>944</v>
      </c>
      <c r="MH15" s="133">
        <v>18253</v>
      </c>
      <c r="MI15" s="39" t="s">
        <v>944</v>
      </c>
      <c r="MJ15" s="39">
        <v>31985</v>
      </c>
      <c r="MK15" s="39">
        <f>{0}</f>
        <v>0</v>
      </c>
      <c r="ML15" s="39">
        <f t="shared" ref="ML15:ML43" si="51">SUM(ME15,MG15,MI15,MK15)</f>
        <v>0</v>
      </c>
      <c r="MM15" s="133">
        <v>452937</v>
      </c>
      <c r="MN15" s="133" t="s">
        <v>944</v>
      </c>
      <c r="MO15" s="133">
        <v>45294</v>
      </c>
      <c r="MP15" s="39" t="s">
        <v>944</v>
      </c>
      <c r="MQ15" s="39">
        <v>90587</v>
      </c>
      <c r="MR15" s="39">
        <f>{0}</f>
        <v>0</v>
      </c>
      <c r="MS15" s="39">
        <f t="shared" ref="MS15:MS43" si="52">SUM(MN15,MP15,MR15)</f>
        <v>0</v>
      </c>
      <c r="MT15" s="39">
        <v>412864</v>
      </c>
      <c r="MU15" s="39" t="s">
        <v>944</v>
      </c>
      <c r="MV15" s="133">
        <v>503219</v>
      </c>
      <c r="MW15" s="39" t="s">
        <v>944</v>
      </c>
      <c r="MX15" s="39">
        <v>41286</v>
      </c>
      <c r="MY15" s="39" t="s">
        <v>944</v>
      </c>
      <c r="MZ15" s="133">
        <v>50322</v>
      </c>
      <c r="NB15" s="39" t="s">
        <v>944</v>
      </c>
      <c r="NC15" s="133">
        <v>433377</v>
      </c>
      <c r="ND15" s="133" t="s">
        <v>944</v>
      </c>
      <c r="NE15" s="133">
        <v>528236</v>
      </c>
      <c r="NF15" s="133" t="s">
        <v>944</v>
      </c>
      <c r="NG15" s="133">
        <v>43338</v>
      </c>
      <c r="NH15" s="133" t="s">
        <v>944</v>
      </c>
      <c r="NI15" s="133">
        <v>52824</v>
      </c>
      <c r="NJ15" s="133" t="s">
        <v>944</v>
      </c>
      <c r="NK15" s="133">
        <v>86675</v>
      </c>
      <c r="NL15" s="133" t="s">
        <v>944</v>
      </c>
      <c r="NM15" s="133">
        <v>105647</v>
      </c>
      <c r="NO15" s="39" t="s">
        <v>944</v>
      </c>
      <c r="NP15" s="133">
        <v>495443</v>
      </c>
      <c r="NQ15" s="133" t="s">
        <v>944</v>
      </c>
      <c r="NR15" s="133">
        <v>603883</v>
      </c>
      <c r="NS15" s="133" t="s">
        <v>944</v>
      </c>
      <c r="NT15" s="133">
        <v>49544</v>
      </c>
      <c r="NU15" s="133" t="s">
        <v>944</v>
      </c>
      <c r="NV15" s="133">
        <v>60388</v>
      </c>
      <c r="NW15" s="133" t="s">
        <v>944</v>
      </c>
      <c r="NX15" s="133">
        <v>99089</v>
      </c>
      <c r="NZ15" s="39" t="s">
        <v>944</v>
      </c>
      <c r="OA15" s="133">
        <v>990635</v>
      </c>
      <c r="OB15" s="133" t="s">
        <v>944</v>
      </c>
      <c r="OC15" s="158">
        <v>1207516</v>
      </c>
      <c r="OD15" s="133" t="s">
        <v>944</v>
      </c>
      <c r="OE15" s="133">
        <v>99064</v>
      </c>
      <c r="OF15" s="133" t="s">
        <v>944</v>
      </c>
      <c r="OG15" s="133">
        <v>120752</v>
      </c>
      <c r="OH15" s="39">
        <f>{0}</f>
        <v>0</v>
      </c>
      <c r="OI15" s="39">
        <f t="shared" ref="OI15:OI43" si="53">SUM(OB15,OD15,OF15,OH15)</f>
        <v>0</v>
      </c>
      <c r="OJ15" s="133">
        <v>433377</v>
      </c>
      <c r="OK15" s="133" t="s">
        <v>944</v>
      </c>
      <c r="OL15" s="133">
        <v>43338</v>
      </c>
      <c r="OM15" s="39" t="s">
        <v>944</v>
      </c>
      <c r="ON15" s="39">
        <v>495443</v>
      </c>
      <c r="OO15" s="39">
        <v>495443</v>
      </c>
      <c r="OP15" s="133" t="s">
        <v>944</v>
      </c>
      <c r="OQ15" s="133">
        <v>49544</v>
      </c>
      <c r="OR15" s="39">
        <f>{0}</f>
        <v>0</v>
      </c>
      <c r="OS15" s="39">
        <f t="shared" ref="OS15:OS43" si="54">SUM(OP15,OR15)</f>
        <v>0</v>
      </c>
      <c r="OT15" s="39">
        <f>{0}</f>
        <v>0</v>
      </c>
      <c r="OU15" s="39">
        <v>37612</v>
      </c>
      <c r="OV15" s="39" t="s">
        <v>944</v>
      </c>
      <c r="OW15" s="39">
        <v>58135</v>
      </c>
      <c r="OX15" s="39" t="s">
        <v>944</v>
      </c>
      <c r="OY15" s="39">
        <v>3761</v>
      </c>
      <c r="OZ15" s="39" t="s">
        <v>944</v>
      </c>
      <c r="PA15" s="39">
        <v>5814</v>
      </c>
      <c r="PB15" s="39">
        <f>{0}</f>
        <v>0</v>
      </c>
      <c r="PC15" s="39">
        <f t="shared" ref="PC15:PC43" si="55">SUM(OV15,OX15,OZ15,PB15)</f>
        <v>0</v>
      </c>
      <c r="PD15" s="39">
        <v>75126</v>
      </c>
      <c r="PE15" s="39" t="s">
        <v>944</v>
      </c>
      <c r="PF15" s="133">
        <v>116988</v>
      </c>
      <c r="PG15" s="133" t="s">
        <v>944</v>
      </c>
      <c r="PH15" s="133">
        <v>7513</v>
      </c>
      <c r="PI15" s="133" t="s">
        <v>944</v>
      </c>
      <c r="PJ15" s="133">
        <v>11699</v>
      </c>
      <c r="PK15" s="133" t="s">
        <v>944</v>
      </c>
      <c r="PL15" s="39">
        <v>23398</v>
      </c>
      <c r="PN15" s="39" t="s">
        <v>944</v>
      </c>
      <c r="PO15" s="39">
        <v>79367</v>
      </c>
      <c r="PP15" s="39" t="s">
        <v>944</v>
      </c>
      <c r="PQ15" s="39">
        <v>123704</v>
      </c>
      <c r="PR15" s="39" t="s">
        <v>944</v>
      </c>
      <c r="PS15" s="39">
        <v>7937</v>
      </c>
      <c r="PT15" s="39" t="s">
        <v>944</v>
      </c>
      <c r="PU15" s="39">
        <v>12370</v>
      </c>
      <c r="PW15" s="39" t="s">
        <v>944</v>
      </c>
      <c r="PX15" s="39">
        <v>83886</v>
      </c>
      <c r="PY15" s="39" t="s">
        <v>944</v>
      </c>
      <c r="PZ15" s="133">
        <v>130170</v>
      </c>
      <c r="QA15" s="133" t="s">
        <v>944</v>
      </c>
      <c r="QB15" s="133">
        <v>8389</v>
      </c>
      <c r="QC15" s="133" t="s">
        <v>944</v>
      </c>
      <c r="QD15" s="133">
        <v>13017</v>
      </c>
      <c r="QF15" s="39" t="s">
        <v>944</v>
      </c>
      <c r="QG15" s="133">
        <v>88127</v>
      </c>
      <c r="QH15" s="133" t="s">
        <v>944</v>
      </c>
      <c r="QI15" s="133">
        <v>136537</v>
      </c>
      <c r="QJ15" s="133" t="s">
        <v>944</v>
      </c>
      <c r="QK15" s="133">
        <v>8813</v>
      </c>
      <c r="QL15" s="133" t="s">
        <v>944</v>
      </c>
      <c r="QM15" s="133">
        <v>13654</v>
      </c>
      <c r="QN15" s="133" t="s">
        <v>944</v>
      </c>
      <c r="QO15" s="133">
        <v>17625</v>
      </c>
      <c r="QP15" s="133" t="s">
        <v>944</v>
      </c>
      <c r="QQ15" s="133">
        <v>27307</v>
      </c>
      <c r="QS15" s="39" t="s">
        <v>944</v>
      </c>
      <c r="QT15" s="159">
        <v>101128</v>
      </c>
      <c r="QU15" s="160" t="s">
        <v>944</v>
      </c>
      <c r="QV15" s="160">
        <v>156435</v>
      </c>
      <c r="QW15" s="158" t="s">
        <v>944</v>
      </c>
      <c r="QX15" s="133">
        <v>10113</v>
      </c>
      <c r="QY15" s="39" t="s">
        <v>944</v>
      </c>
      <c r="QZ15" s="133">
        <v>15643</v>
      </c>
      <c r="RA15" s="39" t="s">
        <v>944</v>
      </c>
      <c r="RB15" s="39">
        <v>20226</v>
      </c>
      <c r="RC15" s="39" t="s">
        <v>944</v>
      </c>
      <c r="RD15" s="39">
        <v>31287</v>
      </c>
      <c r="RE15" s="39" t="s">
        <v>944</v>
      </c>
      <c r="RF15" s="39">
        <v>201481</v>
      </c>
      <c r="RG15" s="133">
        <v>201481</v>
      </c>
      <c r="RH15" s="133" t="s">
        <v>944</v>
      </c>
      <c r="RI15" s="133">
        <v>20148</v>
      </c>
      <c r="RJ15" s="39">
        <f>{0}</f>
        <v>0</v>
      </c>
      <c r="RK15" s="133">
        <v>20148</v>
      </c>
      <c r="RL15" s="39">
        <f>{0}</f>
        <v>0</v>
      </c>
      <c r="RN15" s="39">
        <f>{0}</f>
        <v>0</v>
      </c>
      <c r="RO15" s="39">
        <f t="shared" ref="RO15:RO43" si="56">SUM(RH15,RJ15,RL15,RN15)</f>
        <v>0</v>
      </c>
      <c r="RP15" s="39">
        <f>{0}</f>
        <v>0</v>
      </c>
      <c r="RR15" s="39">
        <f t="shared" ref="RR15:RR17" si="57">SUM(GW15,JH15,MC15,OT15,RP15:RQ15)</f>
        <v>0</v>
      </c>
      <c r="RS15" s="39">
        <v>798</v>
      </c>
      <c r="RT15" s="39">
        <f>{0}</f>
        <v>0</v>
      </c>
      <c r="RU15" s="39">
        <v>14370</v>
      </c>
      <c r="RV15" s="39">
        <f>{0}</f>
        <v>0</v>
      </c>
      <c r="RW15" s="39">
        <f t="shared" ref="RW15:RW43" si="58">SUM(RT15,RV15)</f>
        <v>0</v>
      </c>
      <c r="RX15" s="39">
        <v>74</v>
      </c>
      <c r="RY15" s="39">
        <f>{0}</f>
        <v>0</v>
      </c>
      <c r="RZ15" s="39">
        <v>1324</v>
      </c>
      <c r="SA15" s="39">
        <f>{0}</f>
        <v>0</v>
      </c>
      <c r="SB15" s="39">
        <f t="shared" ref="SB15:SB43" si="59">SUM(RY15,SA15)</f>
        <v>0</v>
      </c>
      <c r="SC15" s="39">
        <f t="shared" ref="SC15:SC43" si="60">SUM(RR15,RW15,SB15)</f>
        <v>0</v>
      </c>
      <c r="SE15" s="39">
        <f t="shared" ref="SE15:SE43" si="61">SUM(SC15:SD15)</f>
        <v>0</v>
      </c>
    </row>
    <row r="16" spans="1:499" hidden="1">
      <c r="A16" s="39" t="s">
        <v>189</v>
      </c>
      <c r="B16" s="39" t="s">
        <v>190</v>
      </c>
      <c r="E16" s="133">
        <v>43994</v>
      </c>
      <c r="F16" s="133"/>
      <c r="G16" s="133">
        <v>69204</v>
      </c>
      <c r="H16" s="133"/>
      <c r="I16" s="133">
        <v>59423</v>
      </c>
      <c r="J16" s="133"/>
      <c r="K16" s="133">
        <v>6920</v>
      </c>
      <c r="L16" s="133"/>
      <c r="M16" s="133">
        <v>5942</v>
      </c>
      <c r="N16" s="133"/>
      <c r="O16" s="133">
        <v>1149454</v>
      </c>
      <c r="P16" s="133"/>
      <c r="Q16" s="133">
        <v>114945</v>
      </c>
      <c r="R16" s="39">
        <f>{0}</f>
        <v>0</v>
      </c>
      <c r="S16" s="39">
        <f t="shared" si="38"/>
        <v>0</v>
      </c>
      <c r="T16" s="39">
        <v>97221</v>
      </c>
      <c r="V16" s="39">
        <v>132715</v>
      </c>
      <c r="X16" s="39">
        <v>84522</v>
      </c>
      <c r="Z16" s="39">
        <v>112411</v>
      </c>
      <c r="AB16" s="39">
        <v>9722</v>
      </c>
      <c r="AD16" s="39">
        <v>13272</v>
      </c>
      <c r="AF16" s="39">
        <v>8452</v>
      </c>
      <c r="AH16" s="133">
        <v>11241</v>
      </c>
      <c r="AJ16" s="133">
        <v>2069956</v>
      </c>
      <c r="AK16" s="133"/>
      <c r="AL16" s="133">
        <v>206996</v>
      </c>
      <c r="AN16" s="39">
        <v>413991</v>
      </c>
      <c r="AT16" s="39">
        <f>{0}</f>
        <v>0</v>
      </c>
      <c r="AV16" s="39">
        <f>{0}</f>
        <v>0</v>
      </c>
      <c r="AX16" s="39">
        <f>{0}</f>
        <v>0</v>
      </c>
      <c r="AZ16" s="39">
        <f>{0}</f>
        <v>0</v>
      </c>
      <c r="BB16" s="39">
        <f>{0}</f>
        <v>0</v>
      </c>
      <c r="BD16" s="39">
        <f>{0}</f>
        <v>0</v>
      </c>
      <c r="BF16" s="39">
        <f>{0}</f>
        <v>0</v>
      </c>
      <c r="BG16" s="133">
        <v>2184270</v>
      </c>
      <c r="BH16" s="133"/>
      <c r="BI16" s="133">
        <v>218427</v>
      </c>
      <c r="BJ16" s="39">
        <f>{0}</f>
        <v>0</v>
      </c>
      <c r="BK16" s="39">
        <f t="shared" si="39"/>
        <v>0</v>
      </c>
      <c r="BL16" s="39">
        <v>108558</v>
      </c>
      <c r="BN16" s="133">
        <v>147701</v>
      </c>
      <c r="BO16" s="133"/>
      <c r="BP16" s="133">
        <v>93096</v>
      </c>
      <c r="BQ16" s="133">
        <v>1.2941139643352777</v>
      </c>
      <c r="BR16" s="133">
        <v>124024</v>
      </c>
      <c r="BS16" s="133"/>
      <c r="BT16" s="133">
        <v>10856</v>
      </c>
      <c r="BU16" s="133">
        <v>1.2941382633838605</v>
      </c>
      <c r="BV16" s="133">
        <v>14770</v>
      </c>
      <c r="BW16" s="133"/>
      <c r="BX16" s="133">
        <v>9310</v>
      </c>
      <c r="BY16" s="133"/>
      <c r="BZ16" s="133">
        <v>12402</v>
      </c>
      <c r="CA16" s="133"/>
      <c r="CB16" s="133">
        <v>2300162</v>
      </c>
      <c r="CC16" s="133"/>
      <c r="CD16" s="133">
        <v>230016</v>
      </c>
      <c r="CG16" s="133">
        <v>114046</v>
      </c>
      <c r="CH16" s="133"/>
      <c r="CI16" s="133">
        <v>154769</v>
      </c>
      <c r="CJ16" s="133"/>
      <c r="CK16" s="133">
        <v>97221</v>
      </c>
      <c r="CL16" s="133"/>
      <c r="CM16" s="133">
        <v>131092</v>
      </c>
      <c r="CN16" s="133"/>
      <c r="CO16" s="133">
        <v>11405</v>
      </c>
      <c r="CP16" s="133"/>
      <c r="CQ16" s="133">
        <v>15477</v>
      </c>
      <c r="CR16" s="133"/>
      <c r="CS16" s="133">
        <v>9722</v>
      </c>
      <c r="CT16" s="133"/>
      <c r="CU16" s="133">
        <v>13109</v>
      </c>
      <c r="CV16" s="133"/>
      <c r="CW16" s="133">
        <v>22809</v>
      </c>
      <c r="CX16" s="133"/>
      <c r="CY16" s="133">
        <v>30954</v>
      </c>
      <c r="CZ16" s="133"/>
      <c r="DA16" s="133">
        <v>19444</v>
      </c>
      <c r="DB16" s="133"/>
      <c r="DC16" s="133">
        <v>26218</v>
      </c>
      <c r="DD16" s="133"/>
      <c r="DE16" s="133">
        <v>2414476</v>
      </c>
      <c r="DF16" s="133"/>
      <c r="DG16" s="133">
        <v>241448</v>
      </c>
      <c r="DH16" s="133"/>
      <c r="DI16" s="39">
        <v>482895</v>
      </c>
      <c r="DJ16" s="39">
        <f>{0}</f>
        <v>0</v>
      </c>
      <c r="DK16" s="39">
        <f t="shared" si="40"/>
        <v>0</v>
      </c>
      <c r="DL16" s="156">
        <v>192232</v>
      </c>
      <c r="DM16" s="161"/>
      <c r="DN16" s="156">
        <v>230836</v>
      </c>
      <c r="DO16" s="133"/>
      <c r="DP16" s="133">
        <v>130871</v>
      </c>
      <c r="DQ16" s="133"/>
      <c r="DR16" s="133">
        <v>176696</v>
      </c>
      <c r="DS16" s="133"/>
      <c r="DT16" s="133">
        <v>111284</v>
      </c>
      <c r="DU16" s="133"/>
      <c r="DV16" s="133">
        <v>149774</v>
      </c>
      <c r="DW16" s="133"/>
      <c r="DX16" s="133">
        <v>13087</v>
      </c>
      <c r="DY16" s="133"/>
      <c r="DZ16" s="133">
        <v>17670</v>
      </c>
      <c r="EA16" s="133"/>
      <c r="EB16" s="133">
        <v>13087</v>
      </c>
      <c r="EC16" s="133"/>
      <c r="ED16" s="133">
        <v>17670</v>
      </c>
      <c r="EE16" s="133"/>
      <c r="EF16" s="133">
        <v>11128</v>
      </c>
      <c r="EG16" s="133"/>
      <c r="EH16" s="133">
        <v>14977</v>
      </c>
      <c r="EI16" s="133"/>
      <c r="EJ16" s="133">
        <v>22257</v>
      </c>
      <c r="EK16" s="133"/>
      <c r="EL16" s="133">
        <v>29955</v>
      </c>
      <c r="EM16" s="133"/>
      <c r="EN16" s="133">
        <v>2760251</v>
      </c>
      <c r="EO16" s="133"/>
      <c r="EP16" s="133">
        <v>276025</v>
      </c>
      <c r="EQ16" s="133"/>
      <c r="ER16" s="133">
        <v>2760251</v>
      </c>
      <c r="ES16" s="133"/>
      <c r="ET16" s="133">
        <v>276025</v>
      </c>
      <c r="EU16" s="39">
        <f>{0}</f>
        <v>0</v>
      </c>
      <c r="EV16" s="39">
        <f>SUM(DQ16,DS16,DU16,DW16,EC16,EE16,EG16,EI16,EK16,EM16,EO16,EQ16,ES16,EU16)</f>
        <v>0</v>
      </c>
      <c r="EW16" s="39">
        <v>80206</v>
      </c>
      <c r="EY16" s="39">
        <v>68789</v>
      </c>
      <c r="FA16" s="39">
        <v>8021</v>
      </c>
      <c r="FC16" s="39">
        <v>6879</v>
      </c>
      <c r="FG16" s="39">
        <v>114046</v>
      </c>
      <c r="FI16" s="39">
        <v>97221</v>
      </c>
      <c r="FM16" s="39">
        <v>11405</v>
      </c>
      <c r="FO16" s="39">
        <v>9722</v>
      </c>
      <c r="FQ16" s="39">
        <v>192232</v>
      </c>
      <c r="FS16" s="133">
        <v>130871</v>
      </c>
      <c r="FT16" s="133"/>
      <c r="FU16" s="133">
        <v>111284</v>
      </c>
      <c r="FV16" s="133"/>
      <c r="FW16" s="133"/>
      <c r="FX16" s="133"/>
      <c r="FY16" s="133">
        <v>13087</v>
      </c>
      <c r="FZ16" s="133"/>
      <c r="GA16" s="133">
        <v>11128</v>
      </c>
      <c r="GB16" s="133"/>
      <c r="GC16" s="133">
        <v>26174</v>
      </c>
      <c r="GD16" s="133"/>
      <c r="GE16" s="133">
        <v>22257</v>
      </c>
      <c r="GF16" s="133"/>
      <c r="GG16" s="133">
        <v>176696</v>
      </c>
      <c r="GH16" s="133">
        <v>176696</v>
      </c>
      <c r="GI16" s="133"/>
      <c r="GJ16" s="133">
        <v>17670</v>
      </c>
      <c r="GM16" s="39">
        <v>16756</v>
      </c>
      <c r="GO16" s="39">
        <f>{0}</f>
        <v>0</v>
      </c>
      <c r="GQ16" s="39">
        <f>{0}</f>
        <v>0</v>
      </c>
      <c r="GS16" s="39">
        <f>{0}</f>
        <v>0</v>
      </c>
      <c r="GU16" s="39">
        <f>{0}</f>
        <v>0</v>
      </c>
      <c r="GV16" s="39">
        <f t="shared" si="41"/>
        <v>0</v>
      </c>
      <c r="GW16" s="39">
        <f>{0}</f>
        <v>0</v>
      </c>
      <c r="GX16" s="39">
        <v>200280</v>
      </c>
      <c r="GZ16" s="133">
        <v>244129</v>
      </c>
      <c r="HA16" s="133"/>
      <c r="HB16" s="133">
        <v>20028</v>
      </c>
      <c r="HC16" s="133"/>
      <c r="HD16" s="133">
        <v>24413</v>
      </c>
      <c r="HE16" s="133"/>
      <c r="HF16" s="133">
        <v>48826</v>
      </c>
      <c r="HI16" s="39">
        <v>257168</v>
      </c>
      <c r="HJ16" s="39">
        <f>{0}</f>
        <v>0</v>
      </c>
      <c r="HK16" s="39">
        <f t="shared" si="42"/>
        <v>0</v>
      </c>
      <c r="HL16" s="39">
        <v>223023</v>
      </c>
      <c r="HN16" s="133">
        <v>271831</v>
      </c>
      <c r="HO16" s="133"/>
      <c r="HP16" s="133">
        <v>22302</v>
      </c>
      <c r="HQ16" s="133"/>
      <c r="HR16" s="133">
        <v>27183</v>
      </c>
      <c r="HS16" s="39">
        <f>{0}</f>
        <v>0</v>
      </c>
      <c r="HT16" s="39">
        <f t="shared" si="43"/>
        <v>0</v>
      </c>
      <c r="HU16" s="133">
        <v>233714</v>
      </c>
      <c r="HV16" s="133"/>
      <c r="HW16" s="133">
        <v>284870</v>
      </c>
      <c r="HX16" s="133"/>
      <c r="HY16" s="133">
        <v>23371</v>
      </c>
      <c r="HZ16" s="133"/>
      <c r="IA16" s="133">
        <v>28487</v>
      </c>
      <c r="IB16" s="133"/>
      <c r="IC16" s="133">
        <v>46743</v>
      </c>
      <c r="ID16" s="133"/>
      <c r="IE16" s="133">
        <v>56974</v>
      </c>
      <c r="IG16" s="133">
        <v>233714</v>
      </c>
      <c r="II16" s="133">
        <v>23371</v>
      </c>
      <c r="IL16" s="156">
        <v>267147</v>
      </c>
      <c r="IM16" s="161"/>
      <c r="IN16" s="156">
        <v>325612</v>
      </c>
      <c r="IO16" s="161"/>
      <c r="IP16" s="156">
        <v>26715</v>
      </c>
      <c r="IQ16" s="161"/>
      <c r="IR16" s="156">
        <v>32561</v>
      </c>
      <c r="IS16" s="161"/>
      <c r="IT16" s="156">
        <v>53429</v>
      </c>
      <c r="IU16" s="161"/>
      <c r="IV16" s="156">
        <v>65122</v>
      </c>
      <c r="IW16" s="39">
        <f>{0}</f>
        <v>0</v>
      </c>
      <c r="IX16" s="39">
        <f t="shared" si="44"/>
        <v>0</v>
      </c>
      <c r="IZ16" s="39">
        <f>{0}</f>
        <v>0</v>
      </c>
      <c r="JB16" s="39">
        <f>{0}</f>
        <v>0</v>
      </c>
      <c r="JD16" s="39">
        <f>{0}</f>
        <v>0</v>
      </c>
      <c r="JF16" s="39">
        <f>{0}</f>
        <v>0</v>
      </c>
      <c r="JG16" s="39">
        <f t="shared" si="45"/>
        <v>0</v>
      </c>
      <c r="JH16" s="39">
        <f>{0}</f>
        <v>0</v>
      </c>
      <c r="JJ16" s="39">
        <f>{0}</f>
        <v>0</v>
      </c>
      <c r="JK16" s="39">
        <v>97337</v>
      </c>
      <c r="JN16" s="39">
        <v>171154</v>
      </c>
      <c r="JO16" s="39">
        <f>{0}</f>
        <v>0</v>
      </c>
      <c r="JP16" s="133">
        <v>293238</v>
      </c>
      <c r="JQ16" s="133"/>
      <c r="JR16" s="133">
        <v>29324</v>
      </c>
      <c r="JS16" s="133"/>
      <c r="JT16" s="133">
        <v>58648</v>
      </c>
      <c r="JU16" s="39">
        <f>{0}</f>
        <v>0</v>
      </c>
      <c r="JV16" s="39">
        <f t="shared" si="46"/>
        <v>0</v>
      </c>
      <c r="JW16" s="156">
        <v>309200</v>
      </c>
      <c r="JX16" s="39">
        <f>{0}</f>
        <v>0</v>
      </c>
      <c r="JY16" s="39">
        <f t="shared" si="47"/>
        <v>0</v>
      </c>
      <c r="JZ16" s="39">
        <v>267147</v>
      </c>
      <c r="KB16" s="39">
        <v>325612</v>
      </c>
      <c r="KD16" s="39">
        <v>26715</v>
      </c>
      <c r="KF16" s="39">
        <v>32561</v>
      </c>
      <c r="KG16" s="39">
        <f>{0}</f>
        <v>0</v>
      </c>
      <c r="KH16" s="39">
        <f t="shared" si="48"/>
        <v>0</v>
      </c>
      <c r="KI16" s="133">
        <v>280600</v>
      </c>
      <c r="KJ16" s="133"/>
      <c r="KK16" s="133">
        <v>342025</v>
      </c>
      <c r="KL16" s="133"/>
      <c r="KM16" s="133">
        <v>28060</v>
      </c>
      <c r="KN16" s="133"/>
      <c r="KO16" s="133">
        <v>34202</v>
      </c>
      <c r="KP16" s="133"/>
      <c r="KQ16" s="133">
        <v>68405</v>
      </c>
      <c r="KR16" s="133"/>
      <c r="KS16" s="133">
        <v>68405</v>
      </c>
      <c r="KT16" s="133">
        <v>320239</v>
      </c>
      <c r="KU16" s="133"/>
      <c r="KV16" s="133">
        <v>390361</v>
      </c>
      <c r="KW16" s="133"/>
      <c r="KX16" s="133">
        <v>32024</v>
      </c>
      <c r="KY16" s="133"/>
      <c r="KZ16" s="133">
        <v>39036</v>
      </c>
      <c r="LA16" s="133"/>
      <c r="LB16" s="133">
        <v>64048</v>
      </c>
      <c r="LC16" s="39">
        <f>{0}</f>
        <v>0</v>
      </c>
      <c r="LD16" s="39">
        <f t="shared" si="49"/>
        <v>0</v>
      </c>
      <c r="LE16" s="133">
        <v>641161</v>
      </c>
      <c r="LF16" s="133"/>
      <c r="LG16" s="133">
        <v>781495</v>
      </c>
      <c r="LH16" s="133"/>
      <c r="LI16" s="133">
        <v>64116</v>
      </c>
      <c r="LJ16" s="133"/>
      <c r="LK16" s="133">
        <v>78150</v>
      </c>
      <c r="LL16" s="39">
        <f>{0}</f>
        <v>0</v>
      </c>
      <c r="LM16" s="39">
        <f t="shared" si="50"/>
        <v>0</v>
      </c>
      <c r="LN16" s="39">
        <v>1.302</v>
      </c>
      <c r="LP16" s="39">
        <v>1.302</v>
      </c>
      <c r="LR16" s="39">
        <v>320239</v>
      </c>
      <c r="LS16" s="39">
        <v>320239</v>
      </c>
      <c r="LU16" s="39">
        <v>32024</v>
      </c>
      <c r="LW16" s="39">
        <v>798.45600000000013</v>
      </c>
      <c r="LX16" s="39">
        <v>798.45600000000013</v>
      </c>
      <c r="LZ16" s="39">
        <v>0</v>
      </c>
      <c r="MD16" s="133">
        <v>236212</v>
      </c>
      <c r="ME16" s="133"/>
      <c r="MF16" s="133">
        <v>23621</v>
      </c>
      <c r="MG16" s="133"/>
      <c r="MH16" s="133">
        <v>23621</v>
      </c>
      <c r="MJ16" s="39">
        <v>41393</v>
      </c>
      <c r="MK16" s="39">
        <f>{0}</f>
        <v>0</v>
      </c>
      <c r="ML16" s="39">
        <f t="shared" si="51"/>
        <v>0</v>
      </c>
      <c r="MM16" s="133">
        <v>586153</v>
      </c>
      <c r="MN16" s="133"/>
      <c r="MO16" s="133">
        <v>58615</v>
      </c>
      <c r="MQ16" s="39">
        <v>117231</v>
      </c>
      <c r="MR16" s="39">
        <f>{0}</f>
        <v>0</v>
      </c>
      <c r="MS16" s="39">
        <f t="shared" si="52"/>
        <v>0</v>
      </c>
      <c r="MT16" s="39">
        <v>534295</v>
      </c>
      <c r="MV16" s="133">
        <v>651225</v>
      </c>
      <c r="MX16" s="39">
        <v>53429</v>
      </c>
      <c r="MZ16" s="133">
        <v>65122</v>
      </c>
      <c r="NC16" s="133">
        <v>560840</v>
      </c>
      <c r="ND16" s="133"/>
      <c r="NE16" s="133">
        <v>683599</v>
      </c>
      <c r="NF16" s="133"/>
      <c r="NG16" s="133">
        <v>56084</v>
      </c>
      <c r="NH16" s="133"/>
      <c r="NI16" s="133">
        <v>68360</v>
      </c>
      <c r="NJ16" s="133"/>
      <c r="NK16" s="133">
        <v>112168</v>
      </c>
      <c r="NL16" s="133"/>
      <c r="NM16" s="133">
        <v>136720</v>
      </c>
      <c r="NP16" s="133">
        <v>641161</v>
      </c>
      <c r="NQ16" s="133"/>
      <c r="NR16" s="133">
        <v>781495</v>
      </c>
      <c r="NS16" s="133"/>
      <c r="NT16" s="133">
        <v>64116</v>
      </c>
      <c r="NU16" s="133"/>
      <c r="NV16" s="133">
        <v>78150</v>
      </c>
      <c r="NW16" s="133"/>
      <c r="NX16" s="133">
        <v>128232</v>
      </c>
      <c r="OA16" s="133">
        <v>1281999</v>
      </c>
      <c r="OB16" s="133"/>
      <c r="OC16" s="158">
        <v>1562667</v>
      </c>
      <c r="OD16" s="133"/>
      <c r="OE16" s="133">
        <v>128200</v>
      </c>
      <c r="OF16" s="133"/>
      <c r="OG16" s="133">
        <v>156267</v>
      </c>
      <c r="OH16" s="39">
        <f>{0}</f>
        <v>0</v>
      </c>
      <c r="OI16" s="39">
        <f t="shared" si="53"/>
        <v>0</v>
      </c>
      <c r="OJ16" s="133">
        <v>1.302</v>
      </c>
      <c r="OK16" s="133"/>
      <c r="OL16" s="133">
        <v>1.302</v>
      </c>
      <c r="ON16" s="39">
        <v>641161</v>
      </c>
      <c r="OO16" s="39">
        <v>641161</v>
      </c>
      <c r="OP16" s="133"/>
      <c r="OQ16" s="133">
        <v>64116</v>
      </c>
      <c r="OR16" s="39">
        <f>{0}</f>
        <v>0</v>
      </c>
      <c r="OS16" s="39">
        <f t="shared" si="54"/>
        <v>0</v>
      </c>
      <c r="OT16" s="39">
        <f>{0}</f>
        <v>0</v>
      </c>
      <c r="OU16" s="39">
        <v>48675</v>
      </c>
      <c r="OW16" s="39">
        <v>75234</v>
      </c>
      <c r="OY16" s="39">
        <v>4867</v>
      </c>
      <c r="PA16" s="39">
        <v>7523</v>
      </c>
      <c r="PB16" s="39">
        <f>{0}</f>
        <v>0</v>
      </c>
      <c r="PC16" s="39">
        <f t="shared" si="55"/>
        <v>0</v>
      </c>
      <c r="PD16" s="39">
        <v>97221</v>
      </c>
      <c r="PF16" s="133">
        <v>151396</v>
      </c>
      <c r="PG16" s="133"/>
      <c r="PH16" s="133">
        <v>9722</v>
      </c>
      <c r="PI16" s="133"/>
      <c r="PJ16" s="133">
        <v>15140</v>
      </c>
      <c r="PK16" s="133"/>
      <c r="PL16" s="39">
        <v>30279</v>
      </c>
      <c r="PO16" s="39">
        <v>102710</v>
      </c>
      <c r="PQ16" s="39">
        <v>160087</v>
      </c>
      <c r="PS16" s="39">
        <v>10271</v>
      </c>
      <c r="PU16" s="39">
        <v>16009</v>
      </c>
      <c r="PX16" s="39">
        <v>108558</v>
      </c>
      <c r="PZ16" s="133">
        <v>168455</v>
      </c>
      <c r="QA16" s="133"/>
      <c r="QB16" s="133">
        <v>10856</v>
      </c>
      <c r="QC16" s="133"/>
      <c r="QD16" s="133">
        <v>16845</v>
      </c>
      <c r="QG16" s="133">
        <v>114046</v>
      </c>
      <c r="QH16" s="133"/>
      <c r="QI16" s="133">
        <v>176696</v>
      </c>
      <c r="QJ16" s="133"/>
      <c r="QK16" s="133">
        <v>11405</v>
      </c>
      <c r="QL16" s="133"/>
      <c r="QM16" s="133">
        <v>17670</v>
      </c>
      <c r="QN16" s="133"/>
      <c r="QO16" s="133">
        <v>22809</v>
      </c>
      <c r="QP16" s="133"/>
      <c r="QQ16" s="133">
        <v>35339</v>
      </c>
      <c r="QT16" s="162">
        <v>130871</v>
      </c>
      <c r="QU16" s="163"/>
      <c r="QV16" s="163">
        <v>202445</v>
      </c>
      <c r="QW16" s="164"/>
      <c r="QX16" s="133">
        <v>13087</v>
      </c>
      <c r="QZ16" s="133">
        <v>20245</v>
      </c>
      <c r="RB16" s="39">
        <v>26174</v>
      </c>
      <c r="RD16" s="39">
        <v>40489</v>
      </c>
      <c r="RF16" s="39">
        <v>260740</v>
      </c>
      <c r="RG16" s="133">
        <v>260740</v>
      </c>
      <c r="RH16" s="133"/>
      <c r="RI16" s="133">
        <v>26074</v>
      </c>
      <c r="RJ16" s="39">
        <f>{0}</f>
        <v>0</v>
      </c>
      <c r="RK16" s="133">
        <v>26074</v>
      </c>
      <c r="RL16" s="39">
        <f>{0}</f>
        <v>0</v>
      </c>
      <c r="RN16" s="39">
        <f>{0}</f>
        <v>0</v>
      </c>
      <c r="RO16" s="39">
        <f t="shared" si="56"/>
        <v>0</v>
      </c>
      <c r="RP16" s="39">
        <f>{0}</f>
        <v>0</v>
      </c>
      <c r="RR16" s="39">
        <f t="shared" si="57"/>
        <v>0</v>
      </c>
      <c r="RS16" s="39">
        <v>798</v>
      </c>
      <c r="RT16" s="39">
        <f>{0}</f>
        <v>0</v>
      </c>
      <c r="RU16" s="39">
        <v>14370</v>
      </c>
      <c r="RV16" s="39">
        <f>{0}</f>
        <v>0</v>
      </c>
      <c r="RW16" s="39">
        <f t="shared" si="58"/>
        <v>0</v>
      </c>
      <c r="RX16" s="39">
        <v>74</v>
      </c>
      <c r="RY16" s="39">
        <f>{0}</f>
        <v>0</v>
      </c>
      <c r="RZ16" s="39">
        <v>1324</v>
      </c>
      <c r="SA16" s="39">
        <f>{0}</f>
        <v>0</v>
      </c>
      <c r="SB16" s="39">
        <f t="shared" si="59"/>
        <v>0</v>
      </c>
      <c r="SC16" s="39">
        <f t="shared" si="60"/>
        <v>0</v>
      </c>
      <c r="SE16" s="39">
        <f t="shared" si="61"/>
        <v>0</v>
      </c>
    </row>
    <row r="17" spans="1:499" hidden="1">
      <c r="A17" s="39" t="s">
        <v>191</v>
      </c>
      <c r="B17" s="39" t="s">
        <v>192</v>
      </c>
      <c r="E17" s="39">
        <v>0</v>
      </c>
      <c r="F17" s="39">
        <f>{0}</f>
        <v>0</v>
      </c>
      <c r="H17" s="39">
        <f>{0}</f>
        <v>0</v>
      </c>
      <c r="J17" s="39">
        <f>{0}</f>
        <v>0</v>
      </c>
      <c r="L17" s="39">
        <f>{0}</f>
        <v>0</v>
      </c>
      <c r="N17" s="39">
        <f>{0}</f>
        <v>0</v>
      </c>
      <c r="P17" s="39">
        <f>{0}</f>
        <v>0</v>
      </c>
      <c r="R17" s="39">
        <f>{0}</f>
        <v>0</v>
      </c>
      <c r="S17" s="39">
        <f t="shared" si="38"/>
        <v>0</v>
      </c>
      <c r="T17" s="39">
        <v>97939</v>
      </c>
      <c r="AL17" s="39">
        <v>0</v>
      </c>
      <c r="AT17" s="39">
        <f>{0}</f>
        <v>0</v>
      </c>
      <c r="AV17" s="39">
        <f>{0}</f>
        <v>0</v>
      </c>
      <c r="AX17" s="39">
        <f>{0}</f>
        <v>0</v>
      </c>
      <c r="AZ17" s="39">
        <f>{0}</f>
        <v>0</v>
      </c>
      <c r="BB17" s="39">
        <f>{0}</f>
        <v>0</v>
      </c>
      <c r="BD17" s="39">
        <f>{0}</f>
        <v>0</v>
      </c>
      <c r="BF17" s="39">
        <f>{0}</f>
        <v>0</v>
      </c>
      <c r="BG17" s="39">
        <v>0</v>
      </c>
      <c r="BI17" s="39">
        <v>0</v>
      </c>
      <c r="BJ17" s="39">
        <f>{0}</f>
        <v>0</v>
      </c>
      <c r="BK17" s="39">
        <f t="shared" si="39"/>
        <v>0</v>
      </c>
      <c r="BL17" s="39">
        <v>148034</v>
      </c>
      <c r="BN17" s="133"/>
      <c r="BO17" s="133"/>
      <c r="BP17" s="133">
        <v>126949</v>
      </c>
      <c r="BQ17" s="133"/>
      <c r="BR17" s="133"/>
      <c r="BS17" s="133"/>
      <c r="BT17" s="133">
        <v>14803</v>
      </c>
      <c r="BU17" s="133"/>
      <c r="BV17" s="133"/>
      <c r="BW17" s="133"/>
      <c r="BX17" s="133">
        <v>12695</v>
      </c>
      <c r="BY17" s="133"/>
      <c r="BZ17" s="133"/>
      <c r="CA17" s="133"/>
      <c r="CB17" s="133">
        <v>0</v>
      </c>
      <c r="CC17" s="133"/>
      <c r="CD17" s="133">
        <v>0</v>
      </c>
      <c r="CG17" s="133">
        <v>155518</v>
      </c>
      <c r="CH17" s="133"/>
      <c r="CI17" s="133"/>
      <c r="CJ17" s="133"/>
      <c r="CK17" s="133">
        <v>132575</v>
      </c>
      <c r="CL17" s="133"/>
      <c r="CM17" s="133"/>
      <c r="CN17" s="133"/>
      <c r="CO17" s="133">
        <v>15552</v>
      </c>
      <c r="CP17" s="133"/>
      <c r="CQ17" s="133"/>
      <c r="CR17" s="133"/>
      <c r="CS17" s="133">
        <v>13257</v>
      </c>
      <c r="CT17" s="133"/>
      <c r="CU17" s="133"/>
      <c r="CV17" s="133"/>
      <c r="CW17" s="133">
        <v>31104</v>
      </c>
      <c r="CX17" s="133"/>
      <c r="CY17" s="133"/>
      <c r="CZ17" s="133"/>
      <c r="DA17" s="133">
        <v>26515</v>
      </c>
      <c r="DB17" s="133"/>
      <c r="DC17" s="133"/>
      <c r="DD17" s="133"/>
      <c r="DE17" s="133">
        <v>0</v>
      </c>
      <c r="DF17" s="133"/>
      <c r="DG17" s="133">
        <v>0</v>
      </c>
      <c r="DH17" s="133"/>
      <c r="DJ17" s="39">
        <f>{0}</f>
        <v>0</v>
      </c>
      <c r="DK17" s="39">
        <f t="shared" si="40"/>
        <v>0</v>
      </c>
      <c r="DL17" s="133"/>
      <c r="DM17" s="133"/>
      <c r="DN17" s="133"/>
      <c r="DO17" s="133"/>
      <c r="DP17" s="133">
        <v>178461</v>
      </c>
      <c r="DQ17" s="133"/>
      <c r="DR17" s="133"/>
      <c r="DS17" s="133"/>
      <c r="DT17" s="133">
        <v>151750</v>
      </c>
      <c r="DU17" s="133"/>
      <c r="DV17" s="133"/>
      <c r="DW17" s="133"/>
      <c r="DX17" s="133">
        <v>17846</v>
      </c>
      <c r="DY17" s="133"/>
      <c r="DZ17" s="133"/>
      <c r="EA17" s="133"/>
      <c r="EB17" s="133">
        <v>17846</v>
      </c>
      <c r="EC17" s="133"/>
      <c r="ED17" s="133"/>
      <c r="EE17" s="133"/>
      <c r="EF17" s="133">
        <v>15175</v>
      </c>
      <c r="EG17" s="133"/>
      <c r="EH17" s="133"/>
      <c r="EI17" s="133"/>
      <c r="EJ17" s="133">
        <v>30350</v>
      </c>
      <c r="EK17" s="133"/>
      <c r="EL17" s="133"/>
      <c r="EM17" s="133"/>
      <c r="EN17" s="133">
        <v>0</v>
      </c>
      <c r="EO17" s="133"/>
      <c r="EP17" s="133">
        <v>0</v>
      </c>
      <c r="EQ17" s="133"/>
      <c r="ER17" s="133">
        <v>0</v>
      </c>
      <c r="ES17" s="133"/>
      <c r="ET17" s="133">
        <v>0</v>
      </c>
      <c r="EU17" s="39">
        <f>{0}</f>
        <v>0</v>
      </c>
      <c r="EV17" s="39">
        <f>SUM(DQ17,DS17,DU17,DW17,EC17,EE17,EG17,EI17,EK17,EM17,EO17,EQ17,ES17,EU17)</f>
        <v>0</v>
      </c>
      <c r="EW17" s="39">
        <v>0</v>
      </c>
      <c r="EX17" s="39">
        <f>{0}</f>
        <v>0</v>
      </c>
      <c r="EY17" s="39">
        <v>0</v>
      </c>
      <c r="EZ17" s="39">
        <f>{0}</f>
        <v>0</v>
      </c>
      <c r="FB17" s="39">
        <f>{0}</f>
        <v>0</v>
      </c>
      <c r="FD17" s="39">
        <f>{0}</f>
        <v>0</v>
      </c>
      <c r="FE17" s="39">
        <v>0</v>
      </c>
      <c r="FG17" s="39">
        <v>0</v>
      </c>
      <c r="FI17" s="39">
        <v>0</v>
      </c>
      <c r="FQ17" s="39">
        <v>0</v>
      </c>
      <c r="GK17" s="39">
        <f>{0}</f>
        <v>0</v>
      </c>
      <c r="GM17" s="39">
        <f>SUM(EV17,GG17)</f>
        <v>0</v>
      </c>
      <c r="GO17" s="39">
        <f>{0}</f>
        <v>0</v>
      </c>
      <c r="GQ17" s="39">
        <f>{0}</f>
        <v>0</v>
      </c>
      <c r="GS17" s="39">
        <f>{0}</f>
        <v>0</v>
      </c>
      <c r="GU17" s="39">
        <f>{0}</f>
        <v>0</v>
      </c>
      <c r="GV17" s="39">
        <f t="shared" si="41"/>
        <v>0</v>
      </c>
      <c r="GW17" s="39">
        <f>{0}</f>
        <v>0</v>
      </c>
      <c r="GY17" s="39">
        <f>{0}</f>
        <v>0</v>
      </c>
      <c r="HA17" s="39">
        <f>{0}</f>
        <v>0</v>
      </c>
      <c r="HC17" s="39">
        <f>{0}</f>
        <v>0</v>
      </c>
      <c r="HE17" s="39">
        <f>{0}</f>
        <v>0</v>
      </c>
      <c r="HG17" s="39">
        <f>{0}</f>
        <v>0</v>
      </c>
      <c r="HH17" s="39">
        <f t="shared" ref="HH17:HH43" si="62">SUM(GY17,HA17,HC17,HE17,HG17)</f>
        <v>0</v>
      </c>
      <c r="HJ17" s="39">
        <f>{0}</f>
        <v>0</v>
      </c>
      <c r="HK17" s="39">
        <f t="shared" si="42"/>
        <v>0</v>
      </c>
      <c r="HM17" s="39">
        <f>{0}</f>
        <v>0</v>
      </c>
      <c r="HN17" s="133"/>
      <c r="HO17" s="133"/>
      <c r="HP17" s="133"/>
      <c r="HQ17" s="133"/>
      <c r="HR17" s="133"/>
      <c r="HS17" s="39">
        <f>{0}</f>
        <v>0</v>
      </c>
      <c r="HT17" s="39">
        <f t="shared" si="43"/>
        <v>0</v>
      </c>
      <c r="HU17" s="133"/>
      <c r="HV17" s="133"/>
      <c r="HW17" s="133"/>
      <c r="HX17" s="133"/>
      <c r="HY17" s="133"/>
      <c r="HZ17" s="133"/>
      <c r="IA17" s="133"/>
      <c r="IB17" s="133"/>
      <c r="IC17" s="133"/>
      <c r="ID17" s="133"/>
      <c r="IE17" s="133"/>
      <c r="IF17" s="39">
        <f>{0}</f>
        <v>0</v>
      </c>
      <c r="IG17" s="133"/>
      <c r="IH17" s="39">
        <f>{0}</f>
        <v>0</v>
      </c>
      <c r="II17" s="133"/>
      <c r="IJ17" s="39">
        <f>{0}</f>
        <v>0</v>
      </c>
      <c r="IK17" s="39">
        <f>SUM(HV17,HX17,HZ17,IB17,ID17,IF17)</f>
        <v>0</v>
      </c>
      <c r="IW17" s="39">
        <f>{0}</f>
        <v>0</v>
      </c>
      <c r="IX17" s="39">
        <f t="shared" si="44"/>
        <v>0</v>
      </c>
      <c r="IZ17" s="39">
        <f>{0}</f>
        <v>0</v>
      </c>
      <c r="JB17" s="39">
        <f>{0}</f>
        <v>0</v>
      </c>
      <c r="JD17" s="39">
        <f>{0}</f>
        <v>0</v>
      </c>
      <c r="JF17" s="39">
        <f>{0}</f>
        <v>0</v>
      </c>
      <c r="JG17" s="39">
        <f t="shared" si="45"/>
        <v>0</v>
      </c>
      <c r="JH17" s="39">
        <f>{0}</f>
        <v>0</v>
      </c>
      <c r="JJ17" s="39">
        <f>{0}</f>
        <v>0</v>
      </c>
      <c r="JL17" s="39">
        <f>{0}</f>
        <v>0</v>
      </c>
      <c r="JM17" s="39">
        <f t="shared" ref="JM17:JM43" si="63">SUM(JJ17,JL17)</f>
        <v>0</v>
      </c>
      <c r="JO17" s="39">
        <f>{0}</f>
        <v>0</v>
      </c>
      <c r="JQ17" s="39">
        <f>{0}</f>
        <v>0</v>
      </c>
      <c r="JS17" s="39">
        <f>{0}</f>
        <v>0</v>
      </c>
      <c r="JU17" s="39">
        <f>{0}</f>
        <v>0</v>
      </c>
      <c r="JV17" s="39">
        <f t="shared" si="46"/>
        <v>0</v>
      </c>
      <c r="JX17" s="39">
        <f>{0}</f>
        <v>0</v>
      </c>
      <c r="JY17" s="39">
        <f t="shared" si="47"/>
        <v>0</v>
      </c>
      <c r="KA17" s="39">
        <f>{0}</f>
        <v>0</v>
      </c>
      <c r="KG17" s="39">
        <f>{0}</f>
        <v>0</v>
      </c>
      <c r="KH17" s="39">
        <f t="shared" si="48"/>
        <v>0</v>
      </c>
      <c r="LC17" s="39">
        <f>{0}</f>
        <v>0</v>
      </c>
      <c r="LD17" s="39">
        <f t="shared" si="49"/>
        <v>0</v>
      </c>
      <c r="LE17" s="133"/>
      <c r="LF17" s="133"/>
      <c r="LG17" s="133"/>
      <c r="LH17" s="133"/>
      <c r="LI17" s="133"/>
      <c r="LJ17" s="133"/>
      <c r="LK17" s="133"/>
      <c r="LL17" s="39">
        <f>{0}</f>
        <v>0</v>
      </c>
      <c r="LM17" s="39">
        <f t="shared" si="50"/>
        <v>0</v>
      </c>
      <c r="LO17" s="39">
        <f>{0}</f>
        <v>0</v>
      </c>
      <c r="LQ17" s="39">
        <f>{0}</f>
        <v>0</v>
      </c>
      <c r="LT17" s="39">
        <f>{0}</f>
        <v>0</v>
      </c>
      <c r="LV17" s="39">
        <f>{0}</f>
        <v>0</v>
      </c>
      <c r="LW17" s="39">
        <f t="shared" ref="LW17:LW43" si="64">SUM(LT17,LV17)</f>
        <v>0</v>
      </c>
      <c r="LY17" s="39">
        <f>{0}</f>
        <v>0</v>
      </c>
      <c r="MA17" s="39">
        <f>{0}</f>
        <v>0</v>
      </c>
      <c r="MB17" s="39">
        <f t="shared" ref="MB17" si="65">SUM(LY17,MA17)</f>
        <v>0</v>
      </c>
      <c r="MC17" s="39">
        <f>{0}</f>
        <v>0</v>
      </c>
      <c r="ME17" s="39">
        <f>{0}</f>
        <v>0</v>
      </c>
      <c r="MG17" s="39">
        <f>{0}</f>
        <v>0</v>
      </c>
      <c r="MI17" s="39">
        <f>{0}</f>
        <v>0</v>
      </c>
      <c r="MK17" s="39">
        <f>{0}</f>
        <v>0</v>
      </c>
      <c r="ML17" s="39">
        <f t="shared" si="51"/>
        <v>0</v>
      </c>
      <c r="MN17" s="39">
        <f>{0}</f>
        <v>0</v>
      </c>
      <c r="MP17" s="39">
        <f>{0}</f>
        <v>0</v>
      </c>
      <c r="MR17" s="39">
        <f>{0}</f>
        <v>0</v>
      </c>
      <c r="MS17" s="39">
        <f t="shared" si="52"/>
        <v>0</v>
      </c>
      <c r="MU17" s="39">
        <f>{0}</f>
        <v>0</v>
      </c>
      <c r="MW17" s="39">
        <f>{0}</f>
        <v>0</v>
      </c>
      <c r="MY17" s="39">
        <f>{0}</f>
        <v>0</v>
      </c>
      <c r="NA17" s="39">
        <f>{0}</f>
        <v>0</v>
      </c>
      <c r="NB17" s="39">
        <f t="shared" ref="NB17:NB43" si="66">SUM(MU17,MW17,MY17,NA17)</f>
        <v>0</v>
      </c>
      <c r="ND17" s="39">
        <f>{0}</f>
        <v>0</v>
      </c>
      <c r="NF17" s="39">
        <f>{0}</f>
        <v>0</v>
      </c>
      <c r="NH17" s="39">
        <f>{0}</f>
        <v>0</v>
      </c>
      <c r="NJ17" s="39">
        <f>{0}</f>
        <v>0</v>
      </c>
      <c r="NL17" s="39">
        <f>{0}</f>
        <v>0</v>
      </c>
      <c r="NN17" s="39">
        <f>{0}</f>
        <v>0</v>
      </c>
      <c r="NO17" s="39">
        <f t="shared" ref="NO17:NO43" si="67">SUM(ND17,NF17,NH17,NJ17,NL17,NN17)</f>
        <v>0</v>
      </c>
      <c r="NQ17" s="39">
        <f>{0}</f>
        <v>0</v>
      </c>
      <c r="NS17" s="39">
        <f>{0}</f>
        <v>0</v>
      </c>
      <c r="NU17" s="39">
        <f>{0}</f>
        <v>0</v>
      </c>
      <c r="NW17" s="39">
        <f>{0}</f>
        <v>0</v>
      </c>
      <c r="NY17" s="39">
        <f>{0}</f>
        <v>0</v>
      </c>
      <c r="NZ17" s="39">
        <f t="shared" ref="NZ17:NZ43" si="68">SUM(NQ17,NS17,NU17,NW17,NY17)</f>
        <v>0</v>
      </c>
      <c r="OB17" s="39">
        <f>{0}</f>
        <v>0</v>
      </c>
      <c r="OD17" s="39">
        <f>{0}</f>
        <v>0</v>
      </c>
      <c r="OF17" s="39">
        <f>{0}</f>
        <v>0</v>
      </c>
      <c r="OH17" s="39">
        <f>{0}</f>
        <v>0</v>
      </c>
      <c r="OI17" s="39">
        <f t="shared" si="53"/>
        <v>0</v>
      </c>
      <c r="OM17" s="39">
        <f>{0}</f>
        <v>0</v>
      </c>
      <c r="ON17" s="39">
        <f t="shared" ref="ON17" si="69">SUM(OK17,OM17)</f>
        <v>0</v>
      </c>
      <c r="OR17" s="39">
        <f>{0}</f>
        <v>0</v>
      </c>
      <c r="OS17" s="39">
        <f t="shared" si="54"/>
        <v>0</v>
      </c>
      <c r="OT17" s="39">
        <f>{0}</f>
        <v>0</v>
      </c>
      <c r="OV17" s="39">
        <f>{0}</f>
        <v>0</v>
      </c>
      <c r="OX17" s="39">
        <f>{0}</f>
        <v>0</v>
      </c>
      <c r="OZ17" s="39">
        <f>{0}</f>
        <v>0</v>
      </c>
      <c r="PB17" s="39">
        <f>{0}</f>
        <v>0</v>
      </c>
      <c r="PC17" s="39">
        <f t="shared" si="55"/>
        <v>0</v>
      </c>
      <c r="PE17" s="39">
        <f>{0}</f>
        <v>0</v>
      </c>
      <c r="PF17" s="133"/>
      <c r="PG17" s="133"/>
      <c r="PH17" s="133"/>
      <c r="PI17" s="133"/>
      <c r="PJ17" s="133"/>
      <c r="PK17" s="133"/>
      <c r="PM17" s="39">
        <f>{0}</f>
        <v>0</v>
      </c>
      <c r="PN17" s="39">
        <f t="shared" ref="PN17:PN43" si="70">SUM(PE17,PG17,PI17,PK17,PM17)</f>
        <v>0</v>
      </c>
      <c r="PP17" s="39">
        <f>{0}</f>
        <v>0</v>
      </c>
      <c r="PR17" s="39">
        <f>{0}</f>
        <v>0</v>
      </c>
      <c r="PT17" s="39">
        <f>{0}</f>
        <v>0</v>
      </c>
      <c r="PV17" s="39">
        <f>{0}</f>
        <v>0</v>
      </c>
      <c r="PW17" s="39">
        <f t="shared" ref="PW17:PW43" si="71">SUM(PP17,PR17,PT17,PV17)</f>
        <v>0</v>
      </c>
      <c r="PY17" s="39">
        <f>{0}</f>
        <v>0</v>
      </c>
      <c r="QR17" s="39">
        <f>{0}</f>
        <v>0</v>
      </c>
      <c r="QS17" s="39">
        <f t="shared" ref="QS17:QS43" si="72">SUM(QH17,QJ17,QL17,QN17,QP17,QR17)</f>
        <v>0</v>
      </c>
      <c r="QU17" s="39">
        <f>{0}</f>
        <v>0</v>
      </c>
      <c r="QW17" s="39">
        <f>{0}</f>
        <v>0</v>
      </c>
      <c r="QY17" s="39">
        <f>{0}</f>
        <v>0</v>
      </c>
      <c r="RA17" s="39">
        <f>{0}</f>
        <v>0</v>
      </c>
      <c r="RC17" s="39">
        <f>{0}</f>
        <v>0</v>
      </c>
      <c r="RE17" s="39">
        <f>{0}</f>
        <v>0</v>
      </c>
      <c r="RF17" s="39">
        <f t="shared" ref="RF17:RF43" si="73">SUM(QU17,QW17,QY17,RA17,RC17,RE17)</f>
        <v>0</v>
      </c>
      <c r="RH17" s="39">
        <f>{0}</f>
        <v>0</v>
      </c>
      <c r="RJ17" s="39">
        <f>{0}</f>
        <v>0</v>
      </c>
      <c r="RL17" s="39">
        <f>{0}</f>
        <v>0</v>
      </c>
      <c r="RN17" s="39">
        <f>{0}</f>
        <v>0</v>
      </c>
      <c r="RO17" s="39">
        <f t="shared" si="56"/>
        <v>0</v>
      </c>
      <c r="RP17" s="39">
        <f>{0}</f>
        <v>0</v>
      </c>
      <c r="RR17" s="39">
        <f t="shared" si="57"/>
        <v>0</v>
      </c>
      <c r="RS17" s="39">
        <v>798</v>
      </c>
      <c r="RT17" s="39">
        <f>{0}</f>
        <v>0</v>
      </c>
      <c r="RU17" s="39">
        <v>14370</v>
      </c>
      <c r="RV17" s="39">
        <f>{0}</f>
        <v>0</v>
      </c>
      <c r="RW17" s="39">
        <f t="shared" si="58"/>
        <v>0</v>
      </c>
      <c r="RX17" s="39">
        <v>74</v>
      </c>
      <c r="RY17" s="39">
        <f>{0}</f>
        <v>0</v>
      </c>
      <c r="RZ17" s="39">
        <v>1324</v>
      </c>
      <c r="SA17" s="39">
        <f>{0}</f>
        <v>0</v>
      </c>
      <c r="SB17" s="39">
        <f t="shared" si="59"/>
        <v>0</v>
      </c>
      <c r="SC17" s="39">
        <f t="shared" si="60"/>
        <v>0</v>
      </c>
      <c r="SE17" s="39">
        <f t="shared" si="61"/>
        <v>0</v>
      </c>
    </row>
    <row r="18" spans="1:499" s="165" customFormat="1" ht="30">
      <c r="A18" s="165" t="s">
        <v>193</v>
      </c>
      <c r="B18" s="175" t="s">
        <v>986</v>
      </c>
      <c r="C18" s="166" t="s">
        <v>194</v>
      </c>
      <c r="D18" s="166" t="s">
        <v>195</v>
      </c>
      <c r="E18" s="166">
        <v>0</v>
      </c>
      <c r="F18" s="166">
        <f t="shared" ref="F18:F26" ca="1" si="74">OFFSET(F18,0,-1) * OFFSET(F18,10 - ROW(F18),0)</f>
        <v>0</v>
      </c>
      <c r="G18" s="166"/>
      <c r="H18" s="166">
        <f t="shared" ref="H18:H26" ca="1" si="75">OFFSET(H18,0,-1) * OFFSET(H18,10 - ROW(H18),0)</f>
        <v>0</v>
      </c>
      <c r="I18" s="166"/>
      <c r="J18" s="166">
        <f t="shared" ref="J18:J26" ca="1" si="76">OFFSET(J18,0,-1) * OFFSET(J18,10 - ROW(J18),0)</f>
        <v>0</v>
      </c>
      <c r="K18" s="166"/>
      <c r="L18" s="166">
        <f t="shared" ref="L18:L26" ca="1" si="77">OFFSET(L18,0,-1) * OFFSET(L18,10 - ROW(L18),0)</f>
        <v>0</v>
      </c>
      <c r="M18" s="166"/>
      <c r="N18" s="166">
        <f t="shared" ref="N18:N26" ca="1" si="78">OFFSET(N18,0,-1) * OFFSET(N18,10 - ROW(N18),0)</f>
        <v>0</v>
      </c>
      <c r="O18" s="166">
        <v>0</v>
      </c>
      <c r="P18" s="166">
        <f t="shared" ref="P18:P26" ca="1" si="79">OFFSET(P18,0,-1) * OFFSET(P18,10 - ROW(P18),0)</f>
        <v>0</v>
      </c>
      <c r="Q18" s="166">
        <v>0</v>
      </c>
      <c r="R18" s="166">
        <f t="shared" ref="R18:R26" ca="1" si="80">OFFSET(R18,0,-1) * OFFSET(R18,10 - ROW(R18),0)</f>
        <v>0</v>
      </c>
      <c r="S18" s="166">
        <f t="shared" ca="1" si="38"/>
        <v>0</v>
      </c>
      <c r="T18" s="166">
        <v>0</v>
      </c>
      <c r="U18" s="166">
        <f t="shared" ref="U18:U26" ca="1" si="81">OFFSET(U18,0,-1) * OFFSET(U18,10 - ROW(U18),0)</f>
        <v>0</v>
      </c>
      <c r="V18" s="166">
        <v>0</v>
      </c>
      <c r="W18" s="166">
        <f t="shared" ref="W18:W26" ca="1" si="82">OFFSET(W18,0,-1) * OFFSET(W18,10 - ROW(W18),0)</f>
        <v>0</v>
      </c>
      <c r="X18" s="166">
        <v>0</v>
      </c>
      <c r="Y18" s="166">
        <f t="shared" ref="Y18:Y26" ca="1" si="83">OFFSET(Y18,0,-1) * OFFSET(Y18,10 - ROW(Y18),0)</f>
        <v>0</v>
      </c>
      <c r="Z18" s="166">
        <v>0</v>
      </c>
      <c r="AA18" s="166">
        <f t="shared" ref="AA18:AA26" ca="1" si="84">OFFSET(AA18,0,-1) * OFFSET(AA18,10 - ROW(AA18),0)</f>
        <v>0</v>
      </c>
      <c r="AB18" s="166">
        <v>0</v>
      </c>
      <c r="AC18" s="166">
        <f t="shared" ref="AC18:AC26" ca="1" si="85">OFFSET(AC18,0,-1) * OFFSET(AC18,10 - ROW(AC18),0)</f>
        <v>0</v>
      </c>
      <c r="AD18" s="166">
        <v>0</v>
      </c>
      <c r="AE18" s="166">
        <f t="shared" ref="AE18:AE26" ca="1" si="86">OFFSET(AE18,0,-1) * OFFSET(AE18,10 - ROW(AE18),0)</f>
        <v>0</v>
      </c>
      <c r="AF18" s="166">
        <v>0</v>
      </c>
      <c r="AG18" s="166">
        <f t="shared" ref="AG18:AG26" ca="1" si="87">OFFSET(AG18,0,-1) * OFFSET(AG18,10 - ROW(AG18),0)</f>
        <v>0</v>
      </c>
      <c r="AH18" s="166">
        <v>0</v>
      </c>
      <c r="AI18" s="166">
        <f t="shared" ref="AI18:AI26" ca="1" si="88">OFFSET(AI18,0,-1) * OFFSET(AI18,10 - ROW(AI18),0)</f>
        <v>0</v>
      </c>
      <c r="AJ18" s="166">
        <v>6</v>
      </c>
      <c r="AK18" s="166">
        <f t="shared" ref="AK18:AK26" ca="1" si="89">OFFSET(AK18,0,-1) * OFFSET(AK18,10 - ROW(AK18),0)</f>
        <v>9597066</v>
      </c>
      <c r="AL18" s="166">
        <v>0</v>
      </c>
      <c r="AM18" s="166">
        <f t="shared" ref="AM18:AM26" ca="1" si="90">OFFSET(AM18,0,-1) * OFFSET(AM18,10 - ROW(AM18),0)</f>
        <v>0</v>
      </c>
      <c r="AN18" s="166"/>
      <c r="AO18" s="166">
        <f t="shared" ref="AO18:AO26" ca="1" si="91">OFFSET(AO18,0,-1) * OFFSET(AO18,10 - ROW(AO18),0)</f>
        <v>0</v>
      </c>
      <c r="AP18" s="166">
        <f ca="1">SUM(U18,W18,Y18,AA18,AC18,AE18,AG18,AI18,AK18,AM18,AO18)</f>
        <v>9597066</v>
      </c>
      <c r="AQ18" s="166"/>
      <c r="AR18" s="166">
        <f t="shared" ref="AR18:AR26" ca="1" si="92">OFFSET(AR18,0,-1) * OFFSET(AR18,10 - ROW(AR18),0)</f>
        <v>0</v>
      </c>
      <c r="AS18" s="166"/>
      <c r="AT18" s="166">
        <f t="shared" ref="AT18:AT26" ca="1" si="93">OFFSET(AT18,0,-1) * OFFSET(AT18,10 - ROW(AT18),0)</f>
        <v>0</v>
      </c>
      <c r="AU18" s="166"/>
      <c r="AV18" s="166">
        <f t="shared" ref="AV18:AV26" ca="1" si="94">OFFSET(AV18,0,-1) * OFFSET(AV18,10 - ROW(AV18),0)</f>
        <v>0</v>
      </c>
      <c r="AW18" s="166"/>
      <c r="AX18" s="166">
        <f t="shared" ref="AX18:AX26" ca="1" si="95">OFFSET(AX18,0,-1) * OFFSET(AX18,10 - ROW(AX18),0)</f>
        <v>0</v>
      </c>
      <c r="AY18" s="166"/>
      <c r="AZ18" s="166">
        <f t="shared" ref="AZ18:AZ26" ca="1" si="96">OFFSET(AZ18,0,-1) * OFFSET(AZ18,10 - ROW(AZ18),0)</f>
        <v>0</v>
      </c>
      <c r="BA18" s="166"/>
      <c r="BB18" s="166">
        <f t="shared" ref="BB18:BB26" ca="1" si="97">OFFSET(BB18,0,-1) * OFFSET(BB18,10 - ROW(BB18),0)</f>
        <v>0</v>
      </c>
      <c r="BC18" s="166"/>
      <c r="BD18" s="166">
        <f t="shared" ref="BD18:BD26" ca="1" si="98">OFFSET(BD18,0,-1) * OFFSET(BD18,10 - ROW(BD18),0)</f>
        <v>0</v>
      </c>
      <c r="BE18" s="166"/>
      <c r="BF18" s="166">
        <f t="shared" ref="BF18:BF26" ca="1" si="99">OFFSET(BF18,0,-1) * OFFSET(BF18,10 - ROW(BF18),0)</f>
        <v>0</v>
      </c>
      <c r="BG18" s="166">
        <v>0</v>
      </c>
      <c r="BH18" s="166">
        <v>0</v>
      </c>
      <c r="BI18" s="166">
        <v>0</v>
      </c>
      <c r="BJ18" s="166">
        <f t="shared" ref="BJ18:BJ26" ca="1" si="100">OFFSET(BJ18,0,-1) * OFFSET(BJ18,10 - ROW(BJ18),0)</f>
        <v>0</v>
      </c>
      <c r="BK18" s="166">
        <f ca="1">SUM(AR18,AT18,AV18,AZ18,BB18,BD18,BF18,BH18,BJ18)</f>
        <v>0</v>
      </c>
      <c r="BL18" s="166">
        <v>0</v>
      </c>
      <c r="BM18" s="166">
        <f t="shared" ref="BM18:CC26" ca="1" si="101">OFFSET(BM18,0,-1) * OFFSET(BM18,10 - ROW(BM18),0)</f>
        <v>0</v>
      </c>
      <c r="BN18" s="166">
        <v>12</v>
      </c>
      <c r="BO18" s="166">
        <f t="shared" ca="1" si="101"/>
        <v>1369584</v>
      </c>
      <c r="BP18" s="166">
        <v>0</v>
      </c>
      <c r="BQ18" s="166">
        <f t="shared" ca="1" si="101"/>
        <v>0</v>
      </c>
      <c r="BR18" s="166">
        <v>0</v>
      </c>
      <c r="BS18" s="166">
        <f t="shared" ca="1" si="101"/>
        <v>0</v>
      </c>
      <c r="BT18" s="166">
        <v>0</v>
      </c>
      <c r="BU18" s="166">
        <f t="shared" ca="1" si="101"/>
        <v>0</v>
      </c>
      <c r="BV18" s="166">
        <v>0</v>
      </c>
      <c r="BW18" s="166">
        <f t="shared" ca="1" si="101"/>
        <v>0</v>
      </c>
      <c r="BX18" s="166">
        <v>0</v>
      </c>
      <c r="BY18" s="166">
        <f t="shared" ca="1" si="101"/>
        <v>0</v>
      </c>
      <c r="BZ18" s="166">
        <v>0</v>
      </c>
      <c r="CA18" s="166">
        <f t="shared" ca="1" si="101"/>
        <v>0</v>
      </c>
      <c r="CB18" s="166">
        <v>5</v>
      </c>
      <c r="CC18" s="166">
        <f t="shared" ca="1" si="101"/>
        <v>8886990</v>
      </c>
      <c r="CD18" s="166">
        <v>0</v>
      </c>
      <c r="CE18" s="166">
        <f t="shared" ref="CE18:CZ26" ca="1" si="102">OFFSET(CE18,0,-1) * OFFSET(CE18,10 - ROW(CE18),0)</f>
        <v>0</v>
      </c>
      <c r="CF18" s="166">
        <f t="shared" ref="CF18:CF43" ca="1" si="103">SUM(BM18,BO18,BQ18,BS18,BU18,BW18,BY18,CA18,CC18,CE18)</f>
        <v>10256574</v>
      </c>
      <c r="CG18" s="166">
        <v>25</v>
      </c>
      <c r="CH18" s="166">
        <f t="shared" ca="1" si="102"/>
        <v>2203175</v>
      </c>
      <c r="CI18" s="166">
        <v>0</v>
      </c>
      <c r="CJ18" s="166">
        <f t="shared" ca="1" si="102"/>
        <v>0</v>
      </c>
      <c r="CK18" s="166">
        <v>14</v>
      </c>
      <c r="CL18" s="166">
        <f t="shared" ca="1" si="102"/>
        <v>1051764</v>
      </c>
      <c r="CM18" s="166">
        <v>6</v>
      </c>
      <c r="CN18" s="166">
        <f t="shared" ca="1" si="102"/>
        <v>607794</v>
      </c>
      <c r="CO18" s="166">
        <v>25</v>
      </c>
      <c r="CP18" s="166">
        <f t="shared" ca="1" si="102"/>
        <v>220325</v>
      </c>
      <c r="CQ18" s="166">
        <v>0</v>
      </c>
      <c r="CR18" s="166">
        <f t="shared" ca="1" si="102"/>
        <v>0</v>
      </c>
      <c r="CS18" s="166">
        <v>14</v>
      </c>
      <c r="CT18" s="166">
        <f t="shared" ca="1" si="102"/>
        <v>105182</v>
      </c>
      <c r="CU18" s="166">
        <v>0</v>
      </c>
      <c r="CV18" s="166">
        <f t="shared" ca="1" si="102"/>
        <v>0</v>
      </c>
      <c r="CW18" s="166"/>
      <c r="CX18" s="166">
        <f t="shared" ca="1" si="102"/>
        <v>0</v>
      </c>
      <c r="CY18" s="166"/>
      <c r="CZ18" s="166">
        <f t="shared" ca="1" si="102"/>
        <v>0</v>
      </c>
      <c r="DA18" s="166"/>
      <c r="DB18" s="166">
        <v>0</v>
      </c>
      <c r="DC18" s="166"/>
      <c r="DD18" s="166">
        <v>0</v>
      </c>
      <c r="DE18" s="166">
        <v>0</v>
      </c>
      <c r="DF18" s="166">
        <f t="shared" ref="DF18:DF26" ca="1" si="104">OFFSET(DF18,0,-1) * OFFSET(DF18,10 - ROW(DF18),0)</f>
        <v>0</v>
      </c>
      <c r="DG18" s="166">
        <v>0</v>
      </c>
      <c r="DH18" s="166">
        <f t="shared" ref="DH18:DH26" ca="1" si="105">OFFSET(DH18,0,-1) * OFFSET(DH18,10 - ROW(DH18),0)</f>
        <v>0</v>
      </c>
      <c r="DI18" s="166"/>
      <c r="DJ18" s="166">
        <f t="shared" ref="DJ18:DJ26" ca="1" si="106">OFFSET(DJ18,0,-1) * OFFSET(DJ18,10 - ROW(DJ18),0)</f>
        <v>0</v>
      </c>
      <c r="DK18" s="166">
        <f t="shared" ca="1" si="40"/>
        <v>4188240</v>
      </c>
      <c r="DL18" s="166"/>
      <c r="DM18" s="166">
        <f t="shared" ref="DM18:EU26" ca="1" si="107">OFFSET(DM18,0,-1) * OFFSET(DM18,10 - ROW(DM18),0)</f>
        <v>0</v>
      </c>
      <c r="DN18" s="166"/>
      <c r="DO18" s="166">
        <f t="shared" ca="1" si="107"/>
        <v>0</v>
      </c>
      <c r="DP18" s="166">
        <v>392</v>
      </c>
      <c r="DQ18" s="166">
        <f t="shared" ca="1" si="107"/>
        <v>39642176</v>
      </c>
      <c r="DR18" s="166">
        <v>81</v>
      </c>
      <c r="DS18" s="166">
        <f t="shared" ca="1" si="107"/>
        <v>11059497</v>
      </c>
      <c r="DT18" s="166">
        <v>833</v>
      </c>
      <c r="DU18" s="166">
        <f t="shared" ca="1" si="107"/>
        <v>71631336</v>
      </c>
      <c r="DV18" s="166">
        <v>126</v>
      </c>
      <c r="DW18" s="166">
        <f t="shared" ca="1" si="107"/>
        <v>14582484</v>
      </c>
      <c r="DX18" s="166"/>
      <c r="DY18" s="166">
        <f t="shared" ca="1" si="107"/>
        <v>0</v>
      </c>
      <c r="DZ18" s="166"/>
      <c r="EA18" s="166">
        <f t="shared" ca="1" si="107"/>
        <v>0</v>
      </c>
      <c r="EB18" s="166">
        <v>382</v>
      </c>
      <c r="EC18" s="166">
        <f t="shared" ca="1" si="107"/>
        <v>3863166</v>
      </c>
      <c r="ED18" s="166">
        <v>65</v>
      </c>
      <c r="EE18" s="166">
        <f t="shared" ca="1" si="107"/>
        <v>887510</v>
      </c>
      <c r="EF18" s="166">
        <v>833</v>
      </c>
      <c r="EG18" s="166">
        <f t="shared" ca="1" si="107"/>
        <v>7162967</v>
      </c>
      <c r="EH18" s="166">
        <v>121</v>
      </c>
      <c r="EI18" s="166">
        <f t="shared" ca="1" si="107"/>
        <v>1400333</v>
      </c>
      <c r="EJ18" s="166"/>
      <c r="EK18" s="166">
        <f t="shared" ca="1" si="107"/>
        <v>0</v>
      </c>
      <c r="EL18" s="166"/>
      <c r="EM18" s="166">
        <f t="shared" ca="1" si="107"/>
        <v>0</v>
      </c>
      <c r="EN18" s="166"/>
      <c r="EO18" s="166">
        <f t="shared" ca="1" si="107"/>
        <v>0</v>
      </c>
      <c r="EP18" s="166"/>
      <c r="EQ18" s="166">
        <f t="shared" ca="1" si="107"/>
        <v>0</v>
      </c>
      <c r="ER18" s="166">
        <v>0</v>
      </c>
      <c r="ES18" s="166">
        <f t="shared" ca="1" si="107"/>
        <v>0</v>
      </c>
      <c r="ET18" s="166">
        <v>0</v>
      </c>
      <c r="EU18" s="166">
        <f t="shared" ca="1" si="107"/>
        <v>0</v>
      </c>
      <c r="EV18" s="166">
        <f ca="1">SUM(DM18,DO18,DQ18,DS18,DU18,DW18,DY18,EA18,EC18,EE18,EG18,EI18,EK18,EM18,EO18,EQ18,ES18,EU18)</f>
        <v>150229469</v>
      </c>
      <c r="EW18" s="166">
        <v>0</v>
      </c>
      <c r="EX18" s="166">
        <v>0</v>
      </c>
      <c r="EY18" s="166">
        <v>0</v>
      </c>
      <c r="EZ18" s="166">
        <v>0</v>
      </c>
      <c r="FA18" s="166">
        <v>0</v>
      </c>
      <c r="FB18" s="166">
        <v>0</v>
      </c>
      <c r="FC18" s="166">
        <v>0</v>
      </c>
      <c r="FD18" s="166">
        <v>0</v>
      </c>
      <c r="FE18" s="166"/>
      <c r="FF18" s="166">
        <f t="shared" ref="FF18:FF26" ca="1" si="108">OFFSET(FF18,0,-1) * OFFSET(FF18,10 - ROW(FF18),0)</f>
        <v>0</v>
      </c>
      <c r="FG18" s="166">
        <v>0</v>
      </c>
      <c r="FH18" s="166">
        <v>0</v>
      </c>
      <c r="FI18" s="166">
        <v>0</v>
      </c>
      <c r="FJ18" s="166">
        <v>0</v>
      </c>
      <c r="FK18" s="166">
        <v>0</v>
      </c>
      <c r="FL18" s="166">
        <v>0</v>
      </c>
      <c r="FM18" s="166">
        <v>0</v>
      </c>
      <c r="FN18" s="166">
        <f t="shared" ref="FN18:FN26" ca="1" si="109">OFFSET(FN18,0,-1) * OFFSET(FN18,10 - ROW(FN18),0)</f>
        <v>0</v>
      </c>
      <c r="FO18" s="166">
        <v>0</v>
      </c>
      <c r="FP18" s="166">
        <f t="shared" ref="FP18:FP26" ca="1" si="110">OFFSET(FP18,0,-1) * OFFSET(FP18,10 - ROW(FP18),0)</f>
        <v>0</v>
      </c>
      <c r="FQ18" s="166"/>
      <c r="FR18" s="166">
        <f t="shared" ref="FR18:FR26" ca="1" si="111">OFFSET(FR18,0,-1) * OFFSET(FR18,10 - ROW(FR18),0)</f>
        <v>0</v>
      </c>
      <c r="FS18" s="166">
        <v>0</v>
      </c>
      <c r="FT18" s="166">
        <v>0</v>
      </c>
      <c r="FU18" s="166">
        <v>0</v>
      </c>
      <c r="FV18" s="166">
        <v>0</v>
      </c>
      <c r="FW18" s="166">
        <v>0</v>
      </c>
      <c r="FX18" s="166">
        <v>0</v>
      </c>
      <c r="FY18" s="166">
        <v>0</v>
      </c>
      <c r="FZ18" s="166">
        <v>0</v>
      </c>
      <c r="GA18" s="166">
        <v>0</v>
      </c>
      <c r="GB18" s="166">
        <v>0</v>
      </c>
      <c r="GC18" s="166">
        <v>0</v>
      </c>
      <c r="GD18" s="166"/>
      <c r="GE18" s="166">
        <v>0</v>
      </c>
      <c r="GF18" s="166"/>
      <c r="GG18" s="166">
        <f ca="1">SUM(FF18,EX18,EZ18,FL18,FB18,FD18,FH18,FJ18,FR18,FN18,FP18,FX18,FT18,FV18,FZ18,GB18,GD18,GF18)</f>
        <v>0</v>
      </c>
      <c r="GH18" s="166"/>
      <c r="GI18" s="166">
        <f t="shared" ref="GI18:GI26" ca="1" si="112">OFFSET(GI18,0,-1) * OFFSET(GI18,10 - ROW(GI18),0)</f>
        <v>0</v>
      </c>
      <c r="GJ18" s="166"/>
      <c r="GK18" s="166">
        <f t="shared" ref="GK18:GK26" ca="1" si="113">OFFSET(GK18,0,-1) * OFFSET(GK18,10 - ROW(GK18),0)</f>
        <v>0</v>
      </c>
      <c r="GL18" s="166">
        <f ca="1">SUM(GI18,GK18)</f>
        <v>0</v>
      </c>
      <c r="GM18" s="166">
        <f ca="1">SUM(EV18,GG18,GL18)</f>
        <v>150229469</v>
      </c>
      <c r="GN18" s="166"/>
      <c r="GO18" s="166">
        <f t="shared" ref="GO18:GO26" ca="1" si="114">OFFSET(GO18,0,-1) * OFFSET(GO18,10 - ROW(GO18),0)</f>
        <v>0</v>
      </c>
      <c r="GP18" s="166"/>
      <c r="GQ18" s="166">
        <f t="shared" ref="GQ18:GQ26" ca="1" si="115">OFFSET(GQ18,0,-1) * OFFSET(GQ18,10 - ROW(GQ18),0)</f>
        <v>0</v>
      </c>
      <c r="GR18" s="166"/>
      <c r="GS18" s="166">
        <f t="shared" ref="GS18:GS26" ca="1" si="116">OFFSET(GS18,0,-1) * OFFSET(GS18,10 - ROW(GS18),0)</f>
        <v>0</v>
      </c>
      <c r="GT18" s="166"/>
      <c r="GU18" s="166">
        <f t="shared" ref="GU18:GU26" ca="1" si="117">OFFSET(GU18,0,-1) * OFFSET(GU18,10 - ROW(GU18),0)</f>
        <v>0</v>
      </c>
      <c r="GV18" s="166">
        <f t="shared" ca="1" si="41"/>
        <v>0</v>
      </c>
      <c r="GW18" s="166">
        <f ca="1">SUM(S18,AP18,BK18,CF18,DK18,EV18,GG18,GL18,GV18)</f>
        <v>174271349</v>
      </c>
      <c r="GX18" s="166">
        <v>0</v>
      </c>
      <c r="GY18" s="166">
        <f t="shared" ref="GY18:GY26" ca="1" si="118">OFFSET(GY18,0,-1) * OFFSET(GY18,10 - ROW(GY18),0)</f>
        <v>0</v>
      </c>
      <c r="GZ18" s="166">
        <v>0</v>
      </c>
      <c r="HA18" s="166">
        <f t="shared" ref="HA18:HA26" ca="1" si="119">OFFSET(HA18,0,-1) * OFFSET(HA18,10 - ROW(HA18),0)</f>
        <v>0</v>
      </c>
      <c r="HB18" s="166">
        <v>0</v>
      </c>
      <c r="HC18" s="166">
        <v>0</v>
      </c>
      <c r="HD18" s="166"/>
      <c r="HE18" s="166">
        <f t="shared" ref="HE18:HE26" ca="1" si="120">OFFSET(HE18,0,-1) * OFFSET(HE18,10 - ROW(HE18),0)</f>
        <v>0</v>
      </c>
      <c r="HF18" s="166"/>
      <c r="HG18" s="166">
        <f t="shared" ref="HG18:HG26" ca="1" si="121">OFFSET(HG18,0,-1) * OFFSET(HG18,10 - ROW(HG18),0)</f>
        <v>0</v>
      </c>
      <c r="HH18" s="166">
        <f t="shared" ca="1" si="62"/>
        <v>0</v>
      </c>
      <c r="HI18" s="166">
        <v>0</v>
      </c>
      <c r="HJ18" s="166">
        <f t="shared" ref="HJ18:HJ26" ca="1" si="122">OFFSET(HJ18,0,-1) * OFFSET(HJ18,10 - ROW(HJ18),0)</f>
        <v>0</v>
      </c>
      <c r="HK18" s="166">
        <f t="shared" ca="1" si="42"/>
        <v>0</v>
      </c>
      <c r="HL18" s="166">
        <v>0</v>
      </c>
      <c r="HM18" s="166">
        <f t="shared" ref="HM18:HM26" ca="1" si="123">OFFSET(HM18,0,-1) * OFFSET(HM18,10 - ROW(HM18),0)</f>
        <v>0</v>
      </c>
      <c r="HN18" s="166">
        <v>3</v>
      </c>
      <c r="HO18" s="166">
        <f t="shared" ref="HO18:HO26" ca="1" si="124">OFFSET(HO18,0,-1) * OFFSET(HO18,10 - ROW(HO18),0)</f>
        <v>630153</v>
      </c>
      <c r="HP18" s="166">
        <v>0</v>
      </c>
      <c r="HQ18" s="166">
        <f t="shared" ref="HQ18:HQ26" ca="1" si="125">OFFSET(HQ18,0,-1) * OFFSET(HQ18,10 - ROW(HQ18),0)</f>
        <v>0</v>
      </c>
      <c r="HR18" s="166">
        <v>0</v>
      </c>
      <c r="HS18" s="166">
        <f t="shared" ref="HS18:HS26" ca="1" si="126">OFFSET(HS18,0,-1) * OFFSET(HS18,10 - ROW(HS18),0)</f>
        <v>0</v>
      </c>
      <c r="HT18" s="166">
        <f t="shared" ca="1" si="43"/>
        <v>630153</v>
      </c>
      <c r="HU18" s="166">
        <v>25</v>
      </c>
      <c r="HV18" s="166">
        <f t="shared" ref="HV18:HV26" ca="1" si="127">OFFSET(HV18,0,-1) * OFFSET(HV18,10 - ROW(HV18),0)</f>
        <v>4514925</v>
      </c>
      <c r="HW18" s="166">
        <v>1</v>
      </c>
      <c r="HX18" s="166">
        <f t="shared" ref="HX18:HX26" ca="1" si="128">OFFSET(HX18,0,-1) * OFFSET(HX18,10 - ROW(HX18),0)</f>
        <v>220127</v>
      </c>
      <c r="HY18" s="166">
        <v>25</v>
      </c>
      <c r="HZ18" s="166">
        <f t="shared" ref="HZ18:HZ26" ca="1" si="129">OFFSET(HZ18,0,-1) * OFFSET(HZ18,10 - ROW(HZ18),0)</f>
        <v>451500</v>
      </c>
      <c r="IA18" s="166">
        <v>0</v>
      </c>
      <c r="IB18" s="166">
        <f t="shared" ref="IB18:IB26" ca="1" si="130">OFFSET(IB18,0,-1) * OFFSET(IB18,10 - ROW(IB18),0)</f>
        <v>0</v>
      </c>
      <c r="IC18" s="166">
        <v>0</v>
      </c>
      <c r="ID18" s="166">
        <f t="shared" ref="ID18:IJ26" ca="1" si="131">OFFSET(ID18,0,-1) * OFFSET(ID18,10 - ROW(ID18),0)</f>
        <v>0</v>
      </c>
      <c r="IE18" s="166">
        <v>0</v>
      </c>
      <c r="IF18" s="166">
        <f t="shared" ca="1" si="131"/>
        <v>0</v>
      </c>
      <c r="IG18" s="166">
        <v>0</v>
      </c>
      <c r="IH18" s="166">
        <f t="shared" ca="1" si="131"/>
        <v>0</v>
      </c>
      <c r="II18" s="166">
        <v>0</v>
      </c>
      <c r="IJ18" s="166">
        <f t="shared" ca="1" si="131"/>
        <v>0</v>
      </c>
      <c r="IK18" s="166">
        <f ca="1">SUM(HV18,HX18,HZ18,IB18,ID18,IF18,IH18,IJ18)</f>
        <v>5186552</v>
      </c>
      <c r="IL18" s="166">
        <v>172</v>
      </c>
      <c r="IM18" s="166">
        <f t="shared" ref="IM18:IM26" ca="1" si="132">OFFSET(IM18,0,-1) * OFFSET(IM18,10 - ROW(IM18),0)</f>
        <v>35506304</v>
      </c>
      <c r="IN18" s="166">
        <v>66</v>
      </c>
      <c r="IO18" s="166">
        <f t="shared" ref="IO18:IO26" ca="1" si="133">OFFSET(IO18,0,-1) * OFFSET(IO18,10 - ROW(IO18),0)</f>
        <v>16606260</v>
      </c>
      <c r="IP18" s="166">
        <v>172</v>
      </c>
      <c r="IQ18" s="166">
        <f t="shared" ref="IQ18:IQ26" ca="1" si="134">OFFSET(IQ18,0,-1) * OFFSET(IQ18,10 - ROW(IQ18),0)</f>
        <v>3550596</v>
      </c>
      <c r="IR18" s="166">
        <v>60</v>
      </c>
      <c r="IS18" s="166">
        <f t="shared" ref="IS18:IS26" ca="1" si="135">OFFSET(IS18,0,-1) * OFFSET(IS18,10 - ROW(IS18),0)</f>
        <v>1509660</v>
      </c>
      <c r="IT18" s="166"/>
      <c r="IU18" s="166">
        <f t="shared" ref="IU18:IU26" ca="1" si="136">OFFSET(IU18,0,-1) * OFFSET(IU18,10 - ROW(IU18),0)</f>
        <v>0</v>
      </c>
      <c r="IV18" s="166"/>
      <c r="IW18" s="166">
        <f t="shared" ref="IW18:IW26" ca="1" si="137">OFFSET(IW18,0,-1) * OFFSET(IW18,10 - ROW(IW18),0)</f>
        <v>0</v>
      </c>
      <c r="IX18" s="166">
        <f t="shared" ca="1" si="44"/>
        <v>57172820</v>
      </c>
      <c r="IY18" s="166"/>
      <c r="IZ18" s="166">
        <f t="shared" ref="IZ18:IZ26" ca="1" si="138">OFFSET(IZ18,0,-1) * OFFSET(IZ18,10 - ROW(IZ18),0)</f>
        <v>0</v>
      </c>
      <c r="JA18" s="166"/>
      <c r="JB18" s="166">
        <f t="shared" ref="JB18:JB26" ca="1" si="139">OFFSET(JB18,0,-1) * OFFSET(JB18,10 - ROW(JB18),0)</f>
        <v>0</v>
      </c>
      <c r="JC18" s="166"/>
      <c r="JD18" s="166">
        <f t="shared" ref="JD18:JD26" ca="1" si="140">OFFSET(JD18,0,-1) * OFFSET(JD18,10 - ROW(JD18),0)</f>
        <v>0</v>
      </c>
      <c r="JE18" s="166"/>
      <c r="JF18" s="166">
        <f t="shared" ref="JF18:JF26" ca="1" si="141">OFFSET(JF18,0,-1) * OFFSET(JF18,10 - ROW(JF18),0)</f>
        <v>0</v>
      </c>
      <c r="JG18" s="166">
        <f t="shared" ca="1" si="45"/>
        <v>0</v>
      </c>
      <c r="JH18" s="166">
        <f t="shared" ref="JH18:JH43" ca="1" si="142">SUM(HH18,HK18,HT18,IK18,IX18,JG18)</f>
        <v>62989525</v>
      </c>
      <c r="JI18" s="166"/>
      <c r="JJ18" s="166">
        <f t="shared" ref="JJ18:JJ26" ca="1" si="143">OFFSET(JJ18,0,-1) * OFFSET(JJ18,10 - ROW(JJ18),0)</f>
        <v>0</v>
      </c>
      <c r="JK18" s="166"/>
      <c r="JL18" s="166">
        <f t="shared" ref="JL18:JL26" ca="1" si="144">OFFSET(JL18,0,-1) * OFFSET(JL18,10 - ROW(JL18),0)</f>
        <v>0</v>
      </c>
      <c r="JM18" s="166">
        <f t="shared" ca="1" si="63"/>
        <v>0</v>
      </c>
      <c r="JN18" s="166">
        <v>0</v>
      </c>
      <c r="JO18" s="166">
        <f t="shared" ref="JO18:JO26" ca="1" si="145">OFFSET(JO18,0,-1) * OFFSET(JO18,10 - ROW(JO18),0)</f>
        <v>0</v>
      </c>
      <c r="JP18" s="166">
        <v>0</v>
      </c>
      <c r="JQ18" s="166">
        <f t="shared" ref="JQ18:JQ26" ca="1" si="146">OFFSET(JQ18,0,-1) * OFFSET(JQ18,10 - ROW(JQ18),0)</f>
        <v>0</v>
      </c>
      <c r="JR18" s="166"/>
      <c r="JS18" s="166">
        <f t="shared" ref="JS18:JS26" ca="1" si="147">OFFSET(JS18,0,-1) * OFFSET(JS18,10 - ROW(JS18),0)</f>
        <v>0</v>
      </c>
      <c r="JT18" s="166">
        <v>0</v>
      </c>
      <c r="JU18" s="166">
        <f t="shared" ref="JU18:JU26" ca="1" si="148">OFFSET(JU18,0,-1) * OFFSET(JU18,10 - ROW(JU18),0)</f>
        <v>0</v>
      </c>
      <c r="JV18" s="166">
        <f t="shared" ca="1" si="46"/>
        <v>0</v>
      </c>
      <c r="JW18" s="166">
        <v>0</v>
      </c>
      <c r="JX18" s="166">
        <f t="shared" ref="JX18:JX26" ca="1" si="149">OFFSET(JX18,0,-1) * OFFSET(JX18,10 - ROW(JX18),0)</f>
        <v>0</v>
      </c>
      <c r="JY18" s="166">
        <f t="shared" ca="1" si="47"/>
        <v>0</v>
      </c>
      <c r="JZ18" s="166">
        <v>0</v>
      </c>
      <c r="KA18" s="166">
        <f t="shared" ref="KA18:KA26" ca="1" si="150">OFFSET(KA18,0,-1) * OFFSET(KA18,10 - ROW(KA18),0)</f>
        <v>0</v>
      </c>
      <c r="KB18" s="166">
        <v>0</v>
      </c>
      <c r="KC18" s="166">
        <f t="shared" ref="KC18:KC26" ca="1" si="151">OFFSET(KC18,0,-1) * OFFSET(KC18,10 - ROW(KC18),0)</f>
        <v>0</v>
      </c>
      <c r="KD18" s="166">
        <v>0</v>
      </c>
      <c r="KE18" s="166">
        <f t="shared" ref="KE18:KE26" ca="1" si="152">OFFSET(KE18,0,-1) * OFFSET(KE18,10 - ROW(KE18),0)</f>
        <v>0</v>
      </c>
      <c r="KF18" s="166">
        <v>0</v>
      </c>
      <c r="KG18" s="166">
        <f t="shared" ref="KG18:KG26" ca="1" si="153">OFFSET(KG18,0,-1) * OFFSET(KG18,10 - ROW(KG18),0)</f>
        <v>0</v>
      </c>
      <c r="KH18" s="166">
        <f t="shared" ca="1" si="48"/>
        <v>0</v>
      </c>
      <c r="KI18" s="166">
        <v>0</v>
      </c>
      <c r="KJ18" s="166">
        <f t="shared" ref="KJ18:KJ26" ca="1" si="154">OFFSET(KJ18,0,-1) * OFFSET(KJ18,10 - ROW(KJ18),0)</f>
        <v>0</v>
      </c>
      <c r="KK18" s="166">
        <v>0</v>
      </c>
      <c r="KL18" s="166">
        <f t="shared" ref="KL18:KL26" ca="1" si="155">OFFSET(KL18,0,-1) * OFFSET(KL18,10 - ROW(KL18),0)</f>
        <v>0</v>
      </c>
      <c r="KM18" s="166">
        <v>0</v>
      </c>
      <c r="KN18" s="166">
        <f t="shared" ref="KN18:KN26" ca="1" si="156">OFFSET(KN18,0,-1) * OFFSET(KN18,10 - ROW(KN18),0)</f>
        <v>0</v>
      </c>
      <c r="KO18" s="166">
        <v>0</v>
      </c>
      <c r="KP18" s="166">
        <f t="shared" ref="KP18:KP26" ca="1" si="157">OFFSET(KP18,0,-1) * OFFSET(KP18,10 - ROW(KP18),0)</f>
        <v>0</v>
      </c>
      <c r="KQ18" s="166">
        <v>0</v>
      </c>
      <c r="KR18" s="166">
        <f t="shared" ref="KR18:KR26" ca="1" si="158">OFFSET(KR18,0,-1) * OFFSET(KR18,10 - ROW(KR18),0)</f>
        <v>0</v>
      </c>
      <c r="KS18" s="166">
        <f ca="1">SUM(KJ18,KL18,KN18,KP18,KR18)</f>
        <v>0</v>
      </c>
      <c r="KT18" s="166">
        <v>306</v>
      </c>
      <c r="KU18" s="166">
        <f t="shared" ref="KU18:KU26" ca="1" si="159">OFFSET(KU18,0,-1) * OFFSET(KU18,10 - ROW(KU18),0)</f>
        <v>75721842</v>
      </c>
      <c r="KV18" s="166">
        <v>40</v>
      </c>
      <c r="KW18" s="166">
        <f t="shared" ref="KW18:KW26" ca="1" si="160">OFFSET(KW18,0,-1) * OFFSET(KW18,10 - ROW(KW18),0)</f>
        <v>12065720</v>
      </c>
      <c r="KX18" s="166">
        <v>306</v>
      </c>
      <c r="KY18" s="166">
        <f t="shared" ref="KY18:KY26" ca="1" si="161">OFFSET(KY18,0,-1) * OFFSET(KY18,10 - ROW(KY18),0)</f>
        <v>7572276</v>
      </c>
      <c r="KZ18" s="166">
        <v>38</v>
      </c>
      <c r="LA18" s="166">
        <f t="shared" ref="LA18:LA26" ca="1" si="162">OFFSET(LA18,0,-1) * OFFSET(LA18,10 - ROW(LA18),0)</f>
        <v>1146232</v>
      </c>
      <c r="LB18" s="166"/>
      <c r="LC18" s="166">
        <f t="shared" ref="LC18:LC26" ca="1" si="163">OFFSET(LC18,0,-1) * OFFSET(LC18,10 - ROW(LC18),0)</f>
        <v>0</v>
      </c>
      <c r="LD18" s="166">
        <f t="shared" ca="1" si="49"/>
        <v>96506070</v>
      </c>
      <c r="LE18" s="166">
        <v>0</v>
      </c>
      <c r="LF18" s="166">
        <f t="shared" ref="LF18:LF26" ca="1" si="164">OFFSET(LF18,0,-1) * OFFSET(LF18,10 - ROW(LF18),0)</f>
        <v>0</v>
      </c>
      <c r="LG18" s="166">
        <v>0</v>
      </c>
      <c r="LH18" s="166">
        <f t="shared" ref="LH18:LH26" ca="1" si="165">OFFSET(LH18,0,-1) * OFFSET(LH18,10 - ROW(LH18),0)</f>
        <v>0</v>
      </c>
      <c r="LI18" s="166">
        <v>0</v>
      </c>
      <c r="LJ18" s="166">
        <f t="shared" ref="LJ18:LJ26" ca="1" si="166">OFFSET(LJ18,0,-1) * OFFSET(LJ18,10 - ROW(LJ18),0)</f>
        <v>0</v>
      </c>
      <c r="LK18" s="166">
        <v>0</v>
      </c>
      <c r="LL18" s="166">
        <f t="shared" ref="LL18:LL26" ca="1" si="167">OFFSET(LL18,0,-1) * OFFSET(LL18,10 - ROW(LL18),0)</f>
        <v>0</v>
      </c>
      <c r="LM18" s="166">
        <f t="shared" ca="1" si="50"/>
        <v>0</v>
      </c>
      <c r="LN18" s="166">
        <v>0</v>
      </c>
      <c r="LO18" s="166">
        <f t="shared" ref="LO18:LO26" ca="1" si="168">OFFSET(LO18,0,-1) * OFFSET(LO18,10 - ROW(LO18),0)</f>
        <v>0</v>
      </c>
      <c r="LP18" s="166">
        <v>0</v>
      </c>
      <c r="LQ18" s="166">
        <f t="shared" ref="LQ18:LQ26" ca="1" si="169">OFFSET(LQ18,0,-1) * OFFSET(LQ18,10 - ROW(LQ18),0)</f>
        <v>0</v>
      </c>
      <c r="LR18" s="166">
        <f ca="1">SUM(LO18,LQ18)</f>
        <v>0</v>
      </c>
      <c r="LS18" s="166">
        <v>0</v>
      </c>
      <c r="LT18" s="166">
        <f t="shared" ref="LT18:LT26" ca="1" si="170">OFFSET(LT18,0,-1) * OFFSET(LT18,10 - ROW(LT18),0)</f>
        <v>0</v>
      </c>
      <c r="LU18" s="166">
        <v>0</v>
      </c>
      <c r="LV18" s="166">
        <f t="shared" ref="LV18:LV26" ca="1" si="171">OFFSET(LV18,0,-1) * OFFSET(LV18,10 - ROW(LV18),0)</f>
        <v>0</v>
      </c>
      <c r="LW18" s="166">
        <f t="shared" ca="1" si="64"/>
        <v>0</v>
      </c>
      <c r="LX18" s="166">
        <v>0</v>
      </c>
      <c r="LY18" s="166">
        <f t="shared" ref="LY18:LY26" ca="1" si="172">OFFSET(LY18,0,-1) * OFFSET(LY18,10 - ROW(LY18),0)</f>
        <v>0</v>
      </c>
      <c r="LZ18" s="166">
        <v>0</v>
      </c>
      <c r="MA18" s="166">
        <f t="shared" ref="MA18:MA26" ca="1" si="173">OFFSET(MA18,0,-1) * OFFSET(MA18,10 - ROW(MA18),0)</f>
        <v>0</v>
      </c>
      <c r="MB18" s="166">
        <f ca="1">SUM(LY18,MA18)</f>
        <v>0</v>
      </c>
      <c r="MC18" s="166">
        <f ca="1">SUM(JM18,JV18,JY18,KH18,KS18,LD18,LM18,LR18,LW18,MB18)</f>
        <v>96506070</v>
      </c>
      <c r="MD18" s="166">
        <v>0</v>
      </c>
      <c r="ME18" s="166">
        <f t="shared" ref="ME18:ME26" ca="1" si="174">OFFSET(ME18,0,-1) * OFFSET(ME18,10 - ROW(ME18),0)</f>
        <v>0</v>
      </c>
      <c r="MF18" s="166"/>
      <c r="MG18" s="166">
        <f t="shared" ref="MG18:MG26" ca="1" si="175">OFFSET(MG18,0,-1) * OFFSET(MG18,10 - ROW(MG18),0)</f>
        <v>0</v>
      </c>
      <c r="MH18" s="166">
        <v>0</v>
      </c>
      <c r="MI18" s="166">
        <f t="shared" ref="MI18:MI26" ca="1" si="176">OFFSET(MI18,0,-1) * OFFSET(MI18,10 - ROW(MI18),0)</f>
        <v>0</v>
      </c>
      <c r="MJ18" s="166"/>
      <c r="MK18" s="166">
        <f t="shared" ref="MK18:MK26" ca="1" si="177">OFFSET(MK18,0,-1) * OFFSET(MK18,10 - ROW(MK18),0)</f>
        <v>0</v>
      </c>
      <c r="ML18" s="166">
        <f t="shared" ca="1" si="51"/>
        <v>0</v>
      </c>
      <c r="MM18" s="166">
        <v>0</v>
      </c>
      <c r="MN18" s="166">
        <f t="shared" ref="MN18:MN26" ca="1" si="178">OFFSET(MN18,0,-1) * OFFSET(MN18,10 - ROW(MN18),0)</f>
        <v>0</v>
      </c>
      <c r="MO18" s="166">
        <v>0</v>
      </c>
      <c r="MP18" s="166">
        <f t="shared" ref="MP18:MP26" ca="1" si="179">OFFSET(MP18,0,-1) * OFFSET(MP18,10 - ROW(MP18),0)</f>
        <v>0</v>
      </c>
      <c r="MQ18" s="166"/>
      <c r="MR18" s="166">
        <f t="shared" ref="MR18:MR26" ca="1" si="180">OFFSET(MR18,0,-1) * OFFSET(MR18,10 - ROW(MR18),0)</f>
        <v>0</v>
      </c>
      <c r="MS18" s="166">
        <f t="shared" ca="1" si="52"/>
        <v>0</v>
      </c>
      <c r="MT18" s="166">
        <v>0</v>
      </c>
      <c r="MU18" s="166">
        <f t="shared" ref="MU18:MU26" ca="1" si="181">OFFSET(MU18,0,-1) * OFFSET(MU18,10 - ROW(MU18),0)</f>
        <v>0</v>
      </c>
      <c r="MV18" s="166">
        <v>0</v>
      </c>
      <c r="MW18" s="166">
        <f t="shared" ref="MW18:MW26" ca="1" si="182">OFFSET(MW18,0,-1) * OFFSET(MW18,10 - ROW(MW18),0)</f>
        <v>0</v>
      </c>
      <c r="MX18" s="166">
        <v>0</v>
      </c>
      <c r="MY18" s="166">
        <f t="shared" ref="MY18:MY26" ca="1" si="183">OFFSET(MY18,0,-1) * OFFSET(MY18,10 - ROW(MY18),0)</f>
        <v>0</v>
      </c>
      <c r="MZ18" s="166"/>
      <c r="NA18" s="166">
        <f t="shared" ref="NA18:NA26" ca="1" si="184">OFFSET(NA18,0,-1) * OFFSET(NA18,10 - ROW(NA18),0)</f>
        <v>0</v>
      </c>
      <c r="NB18" s="166">
        <f ca="1">SUM(MU18,MW18,MY18,NA18)</f>
        <v>0</v>
      </c>
      <c r="NC18" s="166">
        <v>0</v>
      </c>
      <c r="ND18" s="166">
        <f t="shared" ref="ND18:ND26" ca="1" si="185">OFFSET(ND18,0,-1) * OFFSET(ND18,10 - ROW(ND18),0)</f>
        <v>0</v>
      </c>
      <c r="NE18" s="166">
        <v>0</v>
      </c>
      <c r="NF18" s="166">
        <f t="shared" ref="NF18:NF26" ca="1" si="186">OFFSET(NF18,0,-1) * OFFSET(NF18,10 - ROW(NF18),0)</f>
        <v>0</v>
      </c>
      <c r="NG18" s="166">
        <v>0</v>
      </c>
      <c r="NH18" s="166">
        <f t="shared" ref="NH18:NH26" ca="1" si="187">OFFSET(NH18,0,-1) * OFFSET(NH18,10 - ROW(NH18),0)</f>
        <v>0</v>
      </c>
      <c r="NI18" s="166">
        <v>0</v>
      </c>
      <c r="NJ18" s="166">
        <f t="shared" ref="NJ18:NJ26" ca="1" si="188">OFFSET(NJ18,0,-1) * OFFSET(NJ18,10 - ROW(NJ18),0)</f>
        <v>0</v>
      </c>
      <c r="NK18" s="166">
        <v>0</v>
      </c>
      <c r="NL18" s="166">
        <f t="shared" ref="NL18:NL26" ca="1" si="189">OFFSET(NL18,0,-1) * OFFSET(NL18,10 - ROW(NL18),0)</f>
        <v>0</v>
      </c>
      <c r="NM18" s="166">
        <v>0</v>
      </c>
      <c r="NN18" s="166">
        <f t="shared" ref="NN18:NN26" ca="1" si="190">OFFSET(NN18,0,-1) * OFFSET(NN18,10 - ROW(NN18),0)</f>
        <v>0</v>
      </c>
      <c r="NO18" s="166">
        <f ca="1">SUM(ND18,NF18,NH18,NJ18,NL18,NN18)</f>
        <v>0</v>
      </c>
      <c r="NP18" s="166">
        <v>0</v>
      </c>
      <c r="NQ18" s="166">
        <f t="shared" ref="NQ18:NQ26" ca="1" si="191">OFFSET(NQ18,0,-1) * OFFSET(NQ18,10 - ROW(NQ18),0)</f>
        <v>0</v>
      </c>
      <c r="NR18" s="166">
        <v>0</v>
      </c>
      <c r="NS18" s="166">
        <f t="shared" ref="NS18:NS26" ca="1" si="192">OFFSET(NS18,0,-1) * OFFSET(NS18,10 - ROW(NS18),0)</f>
        <v>0</v>
      </c>
      <c r="NT18" s="166">
        <v>0</v>
      </c>
      <c r="NU18" s="166">
        <f t="shared" ref="NU18:NU26" ca="1" si="193">OFFSET(NU18,0,-1) * OFFSET(NU18,10 - ROW(NU18),0)</f>
        <v>0</v>
      </c>
      <c r="NV18" s="166">
        <v>0</v>
      </c>
      <c r="NW18" s="166">
        <f t="shared" ref="NW18:NW26" ca="1" si="194">OFFSET(NW18,0,-1) * OFFSET(NW18,10 - ROW(NW18),0)</f>
        <v>0</v>
      </c>
      <c r="NX18" s="166">
        <v>0</v>
      </c>
      <c r="NY18" s="166">
        <f t="shared" ref="NY18:NY26" ca="1" si="195">OFFSET(NY18,0,-1) * OFFSET(NY18,10 - ROW(NY18),0)</f>
        <v>0</v>
      </c>
      <c r="NZ18" s="166">
        <f t="shared" ca="1" si="68"/>
        <v>0</v>
      </c>
      <c r="OA18" s="166">
        <v>0</v>
      </c>
      <c r="OB18" s="166">
        <f t="shared" ref="OB18:OB26" ca="1" si="196">OFFSET(OB18,0,-1) * OFFSET(OB18,10 - ROW(OB18),0)</f>
        <v>0</v>
      </c>
      <c r="OC18" s="166"/>
      <c r="OD18" s="166">
        <f t="shared" ref="OD18:OD26" ca="1" si="197">OFFSET(OD18,0,-1) * OFFSET(OD18,10 - ROW(OD18),0)</f>
        <v>0</v>
      </c>
      <c r="OE18" s="166"/>
      <c r="OF18" s="166">
        <f t="shared" ref="OF18:OF26" ca="1" si="198">OFFSET(OF18,0,-1) * OFFSET(OF18,10 - ROW(OF18),0)</f>
        <v>0</v>
      </c>
      <c r="OG18" s="166"/>
      <c r="OH18" s="166">
        <f t="shared" ref="OH18:OH26" ca="1" si="199">OFFSET(OH18,0,-1) * OFFSET(OH18,10 - ROW(OH18),0)</f>
        <v>0</v>
      </c>
      <c r="OI18" s="166">
        <f t="shared" ca="1" si="53"/>
        <v>0</v>
      </c>
      <c r="OJ18" s="166">
        <v>0</v>
      </c>
      <c r="OK18" s="166">
        <f t="shared" ref="OK18:OK26" ca="1" si="200">OFFSET(OK18,0,-1) * OFFSET(OK18,10 - ROW(OK18),0)</f>
        <v>0</v>
      </c>
      <c r="OL18" s="166"/>
      <c r="OM18" s="166">
        <f t="shared" ref="OM18:OM26" ca="1" si="201">OFFSET(OM18,0,-1) * OFFSET(OM18,10 - ROW(OM18),0)</f>
        <v>0</v>
      </c>
      <c r="ON18" s="166">
        <f ca="1">SUM(OK18,OM18)</f>
        <v>0</v>
      </c>
      <c r="OO18" s="166">
        <v>0</v>
      </c>
      <c r="OP18" s="166">
        <f t="shared" ref="OP18:OP26" ca="1" si="202">OFFSET(OP18,0,-1) * OFFSET(OP18,10 - ROW(OP18),0)</f>
        <v>0</v>
      </c>
      <c r="OQ18" s="166">
        <v>0</v>
      </c>
      <c r="OR18" s="166">
        <f t="shared" ref="OR18:OR26" ca="1" si="203">OFFSET(OR18,0,-1) * OFFSET(OR18,10 - ROW(OR18),0)</f>
        <v>0</v>
      </c>
      <c r="OS18" s="166">
        <f ca="1">SUM(OP18,OR18)</f>
        <v>0</v>
      </c>
      <c r="OT18" s="166">
        <f ca="1">SUM(ML18,MS18,NB18,NO18,NZ18,OI18,ON18,OS18)</f>
        <v>0</v>
      </c>
      <c r="OU18" s="166">
        <v>0</v>
      </c>
      <c r="OV18" s="166">
        <f t="shared" ref="OV18:OV26" ca="1" si="204">OFFSET(OV18,0,-1) * OFFSET(OV18,10 - ROW(OV18),0)</f>
        <v>0</v>
      </c>
      <c r="OW18" s="166">
        <v>0</v>
      </c>
      <c r="OX18" s="166">
        <f t="shared" ref="OX18:OX26" ca="1" si="205">OFFSET(OX18,0,-1) * OFFSET(OX18,10 - ROW(OX18),0)</f>
        <v>0</v>
      </c>
      <c r="OY18" s="166">
        <v>0</v>
      </c>
      <c r="OZ18" s="166">
        <f t="shared" ref="OZ18:OZ26" ca="1" si="206">OFFSET(OZ18,0,-1) * OFFSET(OZ18,10 - ROW(OZ18),0)</f>
        <v>0</v>
      </c>
      <c r="PA18" s="166">
        <v>0</v>
      </c>
      <c r="PB18" s="166">
        <f t="shared" ref="PB18:PB26" ca="1" si="207">OFFSET(PB18,0,-1) * OFFSET(PB18,10 - ROW(PB18),0)</f>
        <v>0</v>
      </c>
      <c r="PC18" s="166">
        <f t="shared" ca="1" si="55"/>
        <v>0</v>
      </c>
      <c r="PD18" s="166">
        <v>0</v>
      </c>
      <c r="PE18" s="166">
        <f t="shared" ref="PE18:PG26" ca="1" si="208">OFFSET(PE18,0,-1) * OFFSET(PE18,10 - ROW(PE18),0)</f>
        <v>0</v>
      </c>
      <c r="PF18" s="166">
        <v>0</v>
      </c>
      <c r="PG18" s="166">
        <f t="shared" ca="1" si="208"/>
        <v>0</v>
      </c>
      <c r="PH18" s="166">
        <v>0</v>
      </c>
      <c r="PI18" s="166">
        <v>0</v>
      </c>
      <c r="PJ18" s="166">
        <v>0</v>
      </c>
      <c r="PK18" s="166">
        <f t="shared" ref="PK18:PK26" ca="1" si="209">OFFSET(PK18,0,-1) * OFFSET(PK18,10 - ROW(PK18),0)</f>
        <v>0</v>
      </c>
      <c r="PL18" s="166">
        <v>0</v>
      </c>
      <c r="PM18" s="166">
        <f t="shared" ref="PM18:PM26" ca="1" si="210">OFFSET(PM18,0,-1) * OFFSET(PM18,10 - ROW(PM18),0)</f>
        <v>0</v>
      </c>
      <c r="PN18" s="166">
        <f ca="1">SUM(PE18,PG18,PI18,PK18,PM18)</f>
        <v>0</v>
      </c>
      <c r="PO18" s="166">
        <v>0</v>
      </c>
      <c r="PP18" s="166">
        <f t="shared" ref="PP18:PP26" ca="1" si="211">OFFSET(PP18,0,-1) * OFFSET(PP18,10 - ROW(PP18),0)</f>
        <v>0</v>
      </c>
      <c r="PQ18" s="166">
        <v>0</v>
      </c>
      <c r="PR18" s="166">
        <f t="shared" ref="PR18:PR26" ca="1" si="212">OFFSET(PR18,0,-1) * OFFSET(PR18,10 - ROW(PR18),0)</f>
        <v>0</v>
      </c>
      <c r="PS18" s="166">
        <v>0</v>
      </c>
      <c r="PT18" s="166">
        <f t="shared" ref="PT18:PT26" ca="1" si="213">OFFSET(PT18,0,-1) * OFFSET(PT18,10 - ROW(PT18),0)</f>
        <v>0</v>
      </c>
      <c r="PU18" s="166">
        <v>0</v>
      </c>
      <c r="PV18" s="166">
        <f t="shared" ref="PV18:PV26" ca="1" si="214">OFFSET(PV18,0,-1) * OFFSET(PV18,10 - ROW(PV18),0)</f>
        <v>0</v>
      </c>
      <c r="PW18" s="166">
        <f t="shared" ca="1" si="71"/>
        <v>0</v>
      </c>
      <c r="PX18" s="166">
        <v>0</v>
      </c>
      <c r="PY18" s="166">
        <f t="shared" ref="PY18:QE26" ca="1" si="215">OFFSET(PY18,0,-1) * OFFSET(PY18,10 - ROW(PY18),0)</f>
        <v>0</v>
      </c>
      <c r="PZ18" s="166">
        <v>126</v>
      </c>
      <c r="QA18" s="166">
        <f t="shared" ca="1" si="215"/>
        <v>16401420</v>
      </c>
      <c r="QB18" s="166">
        <v>0</v>
      </c>
      <c r="QC18" s="166">
        <f t="shared" ca="1" si="215"/>
        <v>0</v>
      </c>
      <c r="QD18" s="166">
        <v>0</v>
      </c>
      <c r="QE18" s="166">
        <f t="shared" ca="1" si="215"/>
        <v>0</v>
      </c>
      <c r="QF18" s="166">
        <f t="shared" ref="QF18:QF43" ca="1" si="216">SUM(PY18,QA18,QC18,QE18)</f>
        <v>16401420</v>
      </c>
      <c r="QG18" s="166">
        <v>26</v>
      </c>
      <c r="QH18" s="166">
        <f t="shared" ref="QH18:QH26" ca="1" si="217">OFFSET(QH18,0,-1) * OFFSET(QH18,10 - ROW(QH18),0)</f>
        <v>2291302</v>
      </c>
      <c r="QI18" s="166">
        <v>175</v>
      </c>
      <c r="QJ18" s="166">
        <f t="shared" ref="QJ18:QJ26" ca="1" si="218">OFFSET(QJ18,0,-1) * OFFSET(QJ18,10 - ROW(QJ18),0)</f>
        <v>23893975</v>
      </c>
      <c r="QK18" s="166">
        <v>26</v>
      </c>
      <c r="QL18" s="166">
        <f t="shared" ref="QL18:QL26" ca="1" si="219">OFFSET(QL18,0,-1) * OFFSET(QL18,10 - ROW(QL18),0)</f>
        <v>229138</v>
      </c>
      <c r="QM18" s="166">
        <v>0</v>
      </c>
      <c r="QN18" s="166">
        <f t="shared" ref="QN18:QN26" ca="1" si="220">OFFSET(QN18,0,-1) * OFFSET(QN18,10 - ROW(QN18),0)</f>
        <v>0</v>
      </c>
      <c r="QO18" s="166">
        <v>0</v>
      </c>
      <c r="QP18" s="166">
        <f t="shared" ref="QP18:QP26" ca="1" si="221">OFFSET(QP18,0,-1) * OFFSET(QP18,10 - ROW(QP18),0)</f>
        <v>0</v>
      </c>
      <c r="QQ18" s="166">
        <v>0</v>
      </c>
      <c r="QR18" s="166">
        <f t="shared" ref="QR18:QY26" ca="1" si="222">OFFSET(QR18,0,-1) * OFFSET(QR18,10 - ROW(QR18),0)</f>
        <v>0</v>
      </c>
      <c r="QS18" s="166">
        <f t="shared" ca="1" si="72"/>
        <v>26414415</v>
      </c>
      <c r="QT18" s="166">
        <v>12</v>
      </c>
      <c r="QU18" s="166">
        <f t="shared" ca="1" si="222"/>
        <v>1213536</v>
      </c>
      <c r="QV18" s="166">
        <v>46</v>
      </c>
      <c r="QW18" s="166">
        <f t="shared" ca="1" si="222"/>
        <v>7196010</v>
      </c>
      <c r="QX18" s="166">
        <v>12</v>
      </c>
      <c r="QY18" s="166">
        <f t="shared" ca="1" si="222"/>
        <v>121356</v>
      </c>
      <c r="QZ18" s="166">
        <v>0</v>
      </c>
      <c r="RA18" s="166">
        <f t="shared" ref="RA18:RA26" ca="1" si="223">OFFSET(RA18,0,-1) * OFFSET(RA18,10 - ROW(RA18),0)</f>
        <v>0</v>
      </c>
      <c r="RB18" s="166">
        <v>0</v>
      </c>
      <c r="RC18" s="166">
        <f t="shared" ref="RC18:RC26" ca="1" si="224">OFFSET(RC18,0,-1) * OFFSET(RC18,10 - ROW(RC18),0)</f>
        <v>0</v>
      </c>
      <c r="RD18" s="166">
        <v>0</v>
      </c>
      <c r="RE18" s="166">
        <f t="shared" ref="RE18:RE26" ca="1" si="225">OFFSET(RE18,0,-1) * OFFSET(RE18,10 - ROW(RE18),0)</f>
        <v>0</v>
      </c>
      <c r="RF18" s="166">
        <f ca="1">SUM(QU18,QW18,QY18,RA18,RC18,RE18)</f>
        <v>8530902</v>
      </c>
      <c r="RG18" s="166">
        <v>0</v>
      </c>
      <c r="RH18" s="166">
        <v>0</v>
      </c>
      <c r="RI18" s="166">
        <v>0</v>
      </c>
      <c r="RJ18" s="166">
        <f t="shared" ref="RJ18:RJ26" ca="1" si="226">OFFSET(RJ18,0,-1) * OFFSET(RJ18,10 - ROW(RJ18),0)</f>
        <v>0</v>
      </c>
      <c r="RK18" s="166"/>
      <c r="RL18" s="166">
        <f t="shared" ref="RL18:RL26" ca="1" si="227">OFFSET(RL18,0,-1) * OFFSET(RL18,10 - ROW(RL18),0)</f>
        <v>0</v>
      </c>
      <c r="RM18" s="166"/>
      <c r="RN18" s="166">
        <f t="shared" ref="RN18:RN26" ca="1" si="228">OFFSET(RN18,0,-1) * OFFSET(RN18,10 - ROW(RN18),0)</f>
        <v>0</v>
      </c>
      <c r="RO18" s="166">
        <f t="shared" ca="1" si="56"/>
        <v>0</v>
      </c>
      <c r="RP18" s="166">
        <f ca="1">SUM(PC18,PN18,PW18,QF18,QS18,RF18,RO18)</f>
        <v>51346737</v>
      </c>
      <c r="RQ18" s="166"/>
      <c r="RR18" s="166">
        <f ca="1">GW18+JH18+MC18+OT18+RP18</f>
        <v>385113681</v>
      </c>
      <c r="RS18" s="166">
        <f t="shared" ref="RS18:RS36" si="229">SUM(E18,G18,I18,T18,V18,X18,Z18,AQ18,AS18,AU18,AW18,BL18,BN18,BP18,BR18,CG18,CI18,CK18,CM18,DP18,DR18,DT18,DV18,EW18,EY18,FG18,FI18,FS18,FU18,GH18,GN18,GP18,GX18,GZ18,HI18,HL18,HN18,HU18,HW18,IL18,IN18,IY18,JA18,JI18,JK18,JN18,JP18,JW18,JZ18,KB18,KI18,KK18,KT18,KV18,LE18,LG18,LS18,LX18,MD18,MF18,MM18,MT18,MV18,NC18,NE18,NP18,NR18,OA18,OC18,OO18,OU18,OW18,PD18,PF18,PO18,PQ18,PX18,PZ18,QG18,QI18,QT18,QV18,RG18,RI18,DL18,DN18,FE18,FQ18,IG18,LN18,OJ18)</f>
        <v>2487</v>
      </c>
      <c r="RT18" s="166">
        <f t="shared" ref="RT18:RT26" ca="1" si="230">OFFSET(RT18,0,-1) * OFFSET(RT18,10 - ROW(RT18),0)</f>
        <v>1984626</v>
      </c>
      <c r="RU18" s="166">
        <f t="shared" ref="RU18:RU43" si="231">SUM(O18,AJ18,BG18,CB18,DE18,ER18)</f>
        <v>11</v>
      </c>
      <c r="RV18" s="166">
        <f t="shared" ref="RV18:RV26" ca="1" si="232">OFFSET(RV18,0,-1) * OFFSET(RV18,10 - ROW(RV18),0)</f>
        <v>158070</v>
      </c>
      <c r="RW18" s="166">
        <f t="shared" ca="1" si="58"/>
        <v>2142696</v>
      </c>
      <c r="RX18" s="166">
        <f>RS18</f>
        <v>2487</v>
      </c>
      <c r="RY18" s="166">
        <f t="shared" ref="RY18:RY26" ca="1" si="233">OFFSET(RY18,0,-1) * OFFSET(RY18,10 - ROW(RY18),0)</f>
        <v>184038</v>
      </c>
      <c r="RZ18" s="166">
        <f t="shared" ref="RZ18:RZ43" si="234">SUM(O18,AJ18,BG18,CB18,DE18,ER18)</f>
        <v>11</v>
      </c>
      <c r="SA18" s="166">
        <f t="shared" ref="SA18:SA26" ca="1" si="235">OFFSET(SA18,0,-1) * OFFSET(SA18,10 - ROW(SA18),0)</f>
        <v>14564</v>
      </c>
      <c r="SB18" s="166">
        <f t="shared" ca="1" si="59"/>
        <v>198602</v>
      </c>
      <c r="SC18" s="166">
        <f t="shared" ca="1" si="60"/>
        <v>387454979</v>
      </c>
      <c r="SD18" s="166"/>
      <c r="SE18" s="166">
        <f ca="1">SUM(SC18:SD18)</f>
        <v>387454979</v>
      </c>
    </row>
    <row r="19" spans="1:499" s="165" customFormat="1" ht="30">
      <c r="A19" s="165" t="s">
        <v>196</v>
      </c>
      <c r="B19" s="175" t="s">
        <v>987</v>
      </c>
      <c r="C19" s="166" t="s">
        <v>194</v>
      </c>
      <c r="D19" s="166" t="s">
        <v>195</v>
      </c>
      <c r="E19" s="166">
        <v>0</v>
      </c>
      <c r="F19" s="166">
        <f t="shared" ca="1" si="74"/>
        <v>0</v>
      </c>
      <c r="G19" s="166"/>
      <c r="H19" s="166">
        <f t="shared" ca="1" si="75"/>
        <v>0</v>
      </c>
      <c r="I19" s="166"/>
      <c r="J19" s="166">
        <f t="shared" ca="1" si="76"/>
        <v>0</v>
      </c>
      <c r="K19" s="166"/>
      <c r="L19" s="166">
        <f t="shared" ca="1" si="77"/>
        <v>0</v>
      </c>
      <c r="M19" s="166"/>
      <c r="N19" s="166">
        <f t="shared" ca="1" si="78"/>
        <v>0</v>
      </c>
      <c r="O19" s="166">
        <v>0</v>
      </c>
      <c r="P19" s="166">
        <f t="shared" ca="1" si="79"/>
        <v>0</v>
      </c>
      <c r="Q19" s="166">
        <v>0</v>
      </c>
      <c r="R19" s="166">
        <f t="shared" ca="1" si="80"/>
        <v>0</v>
      </c>
      <c r="S19" s="166">
        <f t="shared" ca="1" si="38"/>
        <v>0</v>
      </c>
      <c r="T19" s="166">
        <v>0</v>
      </c>
      <c r="U19" s="166">
        <f t="shared" ca="1" si="81"/>
        <v>0</v>
      </c>
      <c r="V19" s="166">
        <v>0</v>
      </c>
      <c r="W19" s="166">
        <f t="shared" ca="1" si="82"/>
        <v>0</v>
      </c>
      <c r="X19" s="166">
        <v>0</v>
      </c>
      <c r="Y19" s="166">
        <f t="shared" ca="1" si="83"/>
        <v>0</v>
      </c>
      <c r="Z19" s="166">
        <v>0</v>
      </c>
      <c r="AA19" s="166">
        <f t="shared" ca="1" si="84"/>
        <v>0</v>
      </c>
      <c r="AB19" s="166">
        <v>0</v>
      </c>
      <c r="AC19" s="166">
        <f t="shared" ca="1" si="85"/>
        <v>0</v>
      </c>
      <c r="AD19" s="166">
        <v>0</v>
      </c>
      <c r="AE19" s="166">
        <f t="shared" ca="1" si="86"/>
        <v>0</v>
      </c>
      <c r="AF19" s="166">
        <v>0</v>
      </c>
      <c r="AG19" s="166">
        <f t="shared" ca="1" si="87"/>
        <v>0</v>
      </c>
      <c r="AH19" s="166">
        <v>0</v>
      </c>
      <c r="AI19" s="166">
        <f t="shared" ca="1" si="88"/>
        <v>0</v>
      </c>
      <c r="AJ19" s="166">
        <v>7</v>
      </c>
      <c r="AK19" s="166">
        <f t="shared" ca="1" si="89"/>
        <v>11196577</v>
      </c>
      <c r="AL19" s="166">
        <v>1</v>
      </c>
      <c r="AM19" s="166">
        <f t="shared" ca="1" si="90"/>
        <v>159951</v>
      </c>
      <c r="AN19" s="166"/>
      <c r="AO19" s="166">
        <f t="shared" ca="1" si="91"/>
        <v>0</v>
      </c>
      <c r="AP19" s="166">
        <f ca="1">SUM(U19,W19,Y19,AA19,AC19,AE19,AG19,AI19,AK19,AM19,AO19)</f>
        <v>11356528</v>
      </c>
      <c r="AQ19" s="166"/>
      <c r="AR19" s="166">
        <f t="shared" ca="1" si="92"/>
        <v>0</v>
      </c>
      <c r="AS19" s="166"/>
      <c r="AT19" s="166">
        <f t="shared" ca="1" si="93"/>
        <v>0</v>
      </c>
      <c r="AU19" s="166"/>
      <c r="AV19" s="166">
        <f t="shared" ca="1" si="94"/>
        <v>0</v>
      </c>
      <c r="AW19" s="166"/>
      <c r="AX19" s="166">
        <f t="shared" ca="1" si="95"/>
        <v>0</v>
      </c>
      <c r="AY19" s="166"/>
      <c r="AZ19" s="166">
        <f t="shared" ca="1" si="96"/>
        <v>0</v>
      </c>
      <c r="BA19" s="166"/>
      <c r="BB19" s="166">
        <f t="shared" ca="1" si="97"/>
        <v>0</v>
      </c>
      <c r="BC19" s="166"/>
      <c r="BD19" s="166">
        <f t="shared" ca="1" si="98"/>
        <v>0</v>
      </c>
      <c r="BE19" s="166"/>
      <c r="BF19" s="166">
        <f t="shared" ca="1" si="99"/>
        <v>0</v>
      </c>
      <c r="BG19" s="166">
        <v>0</v>
      </c>
      <c r="BH19" s="166">
        <v>0</v>
      </c>
      <c r="BI19" s="166">
        <v>0</v>
      </c>
      <c r="BJ19" s="166">
        <f t="shared" ca="1" si="100"/>
        <v>0</v>
      </c>
      <c r="BK19" s="166">
        <f t="shared" ca="1" si="39"/>
        <v>0</v>
      </c>
      <c r="BL19" s="166">
        <v>0</v>
      </c>
      <c r="BM19" s="166">
        <f t="shared" ca="1" si="101"/>
        <v>0</v>
      </c>
      <c r="BN19" s="166">
        <v>0</v>
      </c>
      <c r="BO19" s="166">
        <f t="shared" ca="1" si="101"/>
        <v>0</v>
      </c>
      <c r="BP19" s="166">
        <v>0</v>
      </c>
      <c r="BQ19" s="166">
        <f t="shared" ca="1" si="101"/>
        <v>0</v>
      </c>
      <c r="BR19" s="166">
        <v>0</v>
      </c>
      <c r="BS19" s="166">
        <f t="shared" ca="1" si="101"/>
        <v>0</v>
      </c>
      <c r="BT19" s="166">
        <v>0</v>
      </c>
      <c r="BU19" s="166">
        <f t="shared" ca="1" si="101"/>
        <v>0</v>
      </c>
      <c r="BV19" s="166">
        <v>0</v>
      </c>
      <c r="BW19" s="166">
        <f t="shared" ca="1" si="101"/>
        <v>0</v>
      </c>
      <c r="BX19" s="166">
        <v>0</v>
      </c>
      <c r="BY19" s="166">
        <f t="shared" ca="1" si="101"/>
        <v>0</v>
      </c>
      <c r="BZ19" s="166">
        <v>0</v>
      </c>
      <c r="CA19" s="166">
        <f t="shared" ca="1" si="101"/>
        <v>0</v>
      </c>
      <c r="CB19" s="166">
        <v>0</v>
      </c>
      <c r="CC19" s="166">
        <f t="shared" ca="1" si="101"/>
        <v>0</v>
      </c>
      <c r="CD19" s="166">
        <v>0</v>
      </c>
      <c r="CE19" s="166">
        <f t="shared" ca="1" si="102"/>
        <v>0</v>
      </c>
      <c r="CF19" s="166">
        <f t="shared" ca="1" si="103"/>
        <v>0</v>
      </c>
      <c r="CG19" s="166">
        <v>0</v>
      </c>
      <c r="CH19" s="166">
        <f t="shared" ca="1" si="102"/>
        <v>0</v>
      </c>
      <c r="CI19" s="166">
        <v>44</v>
      </c>
      <c r="CJ19" s="166">
        <f t="shared" ca="1" si="102"/>
        <v>5262136</v>
      </c>
      <c r="CK19" s="166">
        <v>0</v>
      </c>
      <c r="CL19" s="166">
        <f t="shared" ca="1" si="102"/>
        <v>0</v>
      </c>
      <c r="CM19" s="166">
        <v>178</v>
      </c>
      <c r="CN19" s="166">
        <f t="shared" ca="1" si="102"/>
        <v>18031222</v>
      </c>
      <c r="CO19" s="166">
        <v>0</v>
      </c>
      <c r="CP19" s="166">
        <f t="shared" ca="1" si="102"/>
        <v>0</v>
      </c>
      <c r="CQ19" s="166">
        <v>44</v>
      </c>
      <c r="CR19" s="166">
        <f t="shared" ca="1" si="102"/>
        <v>526196</v>
      </c>
      <c r="CS19" s="166">
        <v>0</v>
      </c>
      <c r="CT19" s="166">
        <f t="shared" ca="1" si="102"/>
        <v>0</v>
      </c>
      <c r="CU19" s="166">
        <v>178</v>
      </c>
      <c r="CV19" s="166">
        <f t="shared" ca="1" si="102"/>
        <v>1803140</v>
      </c>
      <c r="CW19" s="166"/>
      <c r="CX19" s="166">
        <f t="shared" ca="1" si="102"/>
        <v>0</v>
      </c>
      <c r="CY19" s="166"/>
      <c r="CZ19" s="166">
        <f t="shared" ca="1" si="102"/>
        <v>0</v>
      </c>
      <c r="DA19" s="166"/>
      <c r="DB19" s="166">
        <v>0</v>
      </c>
      <c r="DC19" s="166"/>
      <c r="DD19" s="166">
        <v>0</v>
      </c>
      <c r="DE19" s="166">
        <v>2</v>
      </c>
      <c r="DF19" s="166">
        <f t="shared" ca="1" si="104"/>
        <v>3731464</v>
      </c>
      <c r="DG19" s="166">
        <v>1</v>
      </c>
      <c r="DH19" s="166">
        <f t="shared" ca="1" si="105"/>
        <v>186573</v>
      </c>
      <c r="DI19" s="166"/>
      <c r="DJ19" s="166">
        <f t="shared" ca="1" si="106"/>
        <v>0</v>
      </c>
      <c r="DK19" s="166">
        <f t="shared" ca="1" si="40"/>
        <v>29540731</v>
      </c>
      <c r="DL19" s="166"/>
      <c r="DM19" s="166">
        <f t="shared" ca="1" si="107"/>
        <v>0</v>
      </c>
      <c r="DN19" s="166"/>
      <c r="DO19" s="166">
        <f t="shared" ca="1" si="107"/>
        <v>0</v>
      </c>
      <c r="DP19" s="166">
        <v>0</v>
      </c>
      <c r="DQ19" s="166">
        <f t="shared" ca="1" si="107"/>
        <v>0</v>
      </c>
      <c r="DR19" s="166">
        <v>0</v>
      </c>
      <c r="DS19" s="166">
        <f t="shared" ca="1" si="107"/>
        <v>0</v>
      </c>
      <c r="DT19" s="166">
        <v>0</v>
      </c>
      <c r="DU19" s="166">
        <f t="shared" ca="1" si="107"/>
        <v>0</v>
      </c>
      <c r="DV19" s="166">
        <v>0</v>
      </c>
      <c r="DW19" s="166">
        <f t="shared" ca="1" si="107"/>
        <v>0</v>
      </c>
      <c r="DX19" s="166"/>
      <c r="DY19" s="166">
        <f t="shared" ca="1" si="107"/>
        <v>0</v>
      </c>
      <c r="DZ19" s="166"/>
      <c r="EA19" s="166">
        <f t="shared" ca="1" si="107"/>
        <v>0</v>
      </c>
      <c r="EB19" s="166">
        <v>0</v>
      </c>
      <c r="EC19" s="166">
        <f t="shared" ca="1" si="107"/>
        <v>0</v>
      </c>
      <c r="ED19" s="166">
        <v>0</v>
      </c>
      <c r="EE19" s="166">
        <f t="shared" ca="1" si="107"/>
        <v>0</v>
      </c>
      <c r="EF19" s="166">
        <v>0</v>
      </c>
      <c r="EG19" s="166">
        <f t="shared" ca="1" si="107"/>
        <v>0</v>
      </c>
      <c r="EH19" s="166">
        <v>0</v>
      </c>
      <c r="EI19" s="166">
        <f t="shared" ca="1" si="107"/>
        <v>0</v>
      </c>
      <c r="EJ19" s="166"/>
      <c r="EK19" s="166">
        <f t="shared" ca="1" si="107"/>
        <v>0</v>
      </c>
      <c r="EL19" s="166"/>
      <c r="EM19" s="166">
        <f t="shared" ca="1" si="107"/>
        <v>0</v>
      </c>
      <c r="EN19" s="166"/>
      <c r="EO19" s="166">
        <f t="shared" ca="1" si="107"/>
        <v>0</v>
      </c>
      <c r="EP19" s="166"/>
      <c r="EQ19" s="166">
        <f t="shared" ca="1" si="107"/>
        <v>0</v>
      </c>
      <c r="ER19" s="166">
        <v>0</v>
      </c>
      <c r="ES19" s="166">
        <f t="shared" ca="1" si="107"/>
        <v>0</v>
      </c>
      <c r="ET19" s="166">
        <v>0</v>
      </c>
      <c r="EU19" s="166">
        <f t="shared" ca="1" si="107"/>
        <v>0</v>
      </c>
      <c r="EV19" s="166">
        <f t="shared" ref="EV19:EV43" ca="1" si="236">SUM(DM19,DO19,DQ19,DS19,DU19,DW19,DY19,EA19,EC19,EE19,EG19,EI19,EK19,EM19,EO19,EQ19,ES19,EU19)</f>
        <v>0</v>
      </c>
      <c r="EW19" s="166">
        <v>0</v>
      </c>
      <c r="EX19" s="166">
        <v>0</v>
      </c>
      <c r="EY19" s="166">
        <v>0</v>
      </c>
      <c r="EZ19" s="166">
        <v>0</v>
      </c>
      <c r="FA19" s="166">
        <v>0</v>
      </c>
      <c r="FB19" s="166">
        <v>0</v>
      </c>
      <c r="FC19" s="166">
        <v>0</v>
      </c>
      <c r="FD19" s="166">
        <v>0</v>
      </c>
      <c r="FE19" s="166"/>
      <c r="FF19" s="166">
        <f t="shared" ca="1" si="108"/>
        <v>0</v>
      </c>
      <c r="FG19" s="166">
        <v>0</v>
      </c>
      <c r="FH19" s="166">
        <v>0</v>
      </c>
      <c r="FI19" s="166">
        <v>0</v>
      </c>
      <c r="FJ19" s="166">
        <v>0</v>
      </c>
      <c r="FK19" s="166">
        <v>0</v>
      </c>
      <c r="FL19" s="166">
        <v>0</v>
      </c>
      <c r="FM19" s="166">
        <v>0</v>
      </c>
      <c r="FN19" s="166">
        <f t="shared" ca="1" si="109"/>
        <v>0</v>
      </c>
      <c r="FO19" s="166">
        <v>0</v>
      </c>
      <c r="FP19" s="166">
        <f t="shared" ca="1" si="110"/>
        <v>0</v>
      </c>
      <c r="FQ19" s="166"/>
      <c r="FR19" s="166">
        <f t="shared" ca="1" si="111"/>
        <v>0</v>
      </c>
      <c r="FS19" s="166">
        <v>0</v>
      </c>
      <c r="FT19" s="166">
        <v>0</v>
      </c>
      <c r="FU19" s="166">
        <v>0</v>
      </c>
      <c r="FV19" s="166">
        <v>0</v>
      </c>
      <c r="FW19" s="166">
        <v>0</v>
      </c>
      <c r="FX19" s="166">
        <v>0</v>
      </c>
      <c r="FY19" s="166">
        <v>0</v>
      </c>
      <c r="FZ19" s="166">
        <v>0</v>
      </c>
      <c r="GA19" s="166">
        <v>0</v>
      </c>
      <c r="GB19" s="166">
        <v>0</v>
      </c>
      <c r="GC19" s="166">
        <v>0</v>
      </c>
      <c r="GD19" s="166"/>
      <c r="GE19" s="166">
        <v>0</v>
      </c>
      <c r="GF19" s="166"/>
      <c r="GG19" s="166">
        <f t="shared" ref="GG19:GG43" ca="1" si="237">SUM(FF19,EX19,EZ19,FL19,FB19,FD19,FH19,FJ19,FR19,FN19,FP19,FX19,FT19,FV19,FZ19,GB19,GD19,GF19)</f>
        <v>0</v>
      </c>
      <c r="GH19" s="166"/>
      <c r="GI19" s="166">
        <f t="shared" ca="1" si="112"/>
        <v>0</v>
      </c>
      <c r="GJ19" s="166"/>
      <c r="GK19" s="166">
        <f t="shared" ca="1" si="113"/>
        <v>0</v>
      </c>
      <c r="GL19" s="166">
        <f t="shared" ref="GL19:GL43" ca="1" si="238">SUM(GI19,GK19)</f>
        <v>0</v>
      </c>
      <c r="GM19" s="166">
        <f t="shared" ref="GM19:GM43" ca="1" si="239">SUM(EV19,GG19,GL19)</f>
        <v>0</v>
      </c>
      <c r="GN19" s="166"/>
      <c r="GO19" s="166">
        <f t="shared" ca="1" si="114"/>
        <v>0</v>
      </c>
      <c r="GP19" s="166"/>
      <c r="GQ19" s="166">
        <f t="shared" ca="1" si="115"/>
        <v>0</v>
      </c>
      <c r="GR19" s="166"/>
      <c r="GS19" s="166">
        <f t="shared" ca="1" si="116"/>
        <v>0</v>
      </c>
      <c r="GT19" s="166"/>
      <c r="GU19" s="166">
        <f t="shared" ca="1" si="117"/>
        <v>0</v>
      </c>
      <c r="GV19" s="166">
        <f t="shared" ca="1" si="41"/>
        <v>0</v>
      </c>
      <c r="GW19" s="166">
        <f t="shared" ref="GW19:GW43" ca="1" si="240">SUM(S19,AP19,BK19,CF19,DK19,EV19,GG19,GL19,GV19)</f>
        <v>40897259</v>
      </c>
      <c r="GX19" s="166">
        <v>0</v>
      </c>
      <c r="GY19" s="166">
        <f t="shared" ca="1" si="118"/>
        <v>0</v>
      </c>
      <c r="GZ19" s="166">
        <v>0</v>
      </c>
      <c r="HA19" s="166">
        <f t="shared" ca="1" si="119"/>
        <v>0</v>
      </c>
      <c r="HB19" s="166">
        <v>0</v>
      </c>
      <c r="HC19" s="166">
        <v>0</v>
      </c>
      <c r="HD19" s="166"/>
      <c r="HE19" s="166">
        <f t="shared" ca="1" si="120"/>
        <v>0</v>
      </c>
      <c r="HF19" s="166"/>
      <c r="HG19" s="166">
        <f t="shared" ca="1" si="121"/>
        <v>0</v>
      </c>
      <c r="HH19" s="166">
        <f t="shared" ca="1" si="62"/>
        <v>0</v>
      </c>
      <c r="HI19" s="166">
        <v>0</v>
      </c>
      <c r="HJ19" s="166">
        <f t="shared" ca="1" si="122"/>
        <v>0</v>
      </c>
      <c r="HK19" s="166">
        <f t="shared" ca="1" si="42"/>
        <v>0</v>
      </c>
      <c r="HL19" s="166">
        <v>0</v>
      </c>
      <c r="HM19" s="166">
        <f t="shared" ca="1" si="123"/>
        <v>0</v>
      </c>
      <c r="HN19" s="166">
        <v>0</v>
      </c>
      <c r="HO19" s="166">
        <f t="shared" ca="1" si="124"/>
        <v>0</v>
      </c>
      <c r="HP19" s="166">
        <v>0</v>
      </c>
      <c r="HQ19" s="166">
        <f t="shared" ca="1" si="125"/>
        <v>0</v>
      </c>
      <c r="HR19" s="166">
        <v>0</v>
      </c>
      <c r="HS19" s="166">
        <f t="shared" ca="1" si="126"/>
        <v>0</v>
      </c>
      <c r="HT19" s="166">
        <f t="shared" ca="1" si="43"/>
        <v>0</v>
      </c>
      <c r="HU19" s="166">
        <v>0</v>
      </c>
      <c r="HV19" s="166">
        <f t="shared" ca="1" si="127"/>
        <v>0</v>
      </c>
      <c r="HW19" s="166">
        <v>6</v>
      </c>
      <c r="HX19" s="166">
        <f t="shared" ca="1" si="128"/>
        <v>1320762</v>
      </c>
      <c r="HY19" s="166">
        <v>0</v>
      </c>
      <c r="HZ19" s="166">
        <f t="shared" ca="1" si="129"/>
        <v>0</v>
      </c>
      <c r="IA19" s="166">
        <v>6</v>
      </c>
      <c r="IB19" s="166">
        <f t="shared" ca="1" si="130"/>
        <v>132078</v>
      </c>
      <c r="IC19" s="166">
        <v>0</v>
      </c>
      <c r="ID19" s="166">
        <f t="shared" ca="1" si="131"/>
        <v>0</v>
      </c>
      <c r="IE19" s="166">
        <v>0</v>
      </c>
      <c r="IF19" s="166">
        <f t="shared" ca="1" si="131"/>
        <v>0</v>
      </c>
      <c r="IG19" s="166">
        <v>0</v>
      </c>
      <c r="IH19" s="166">
        <f t="shared" ca="1" si="131"/>
        <v>0</v>
      </c>
      <c r="II19" s="166">
        <v>0</v>
      </c>
      <c r="IJ19" s="166">
        <f t="shared" ca="1" si="131"/>
        <v>0</v>
      </c>
      <c r="IK19" s="166">
        <f t="shared" ref="IK19:IK49" ca="1" si="241">SUM(HV19,HX19,HZ19,IB19,ID19,IF19,IH19,IJ19)</f>
        <v>1452840</v>
      </c>
      <c r="IL19" s="166">
        <v>0</v>
      </c>
      <c r="IM19" s="166">
        <f t="shared" ca="1" si="132"/>
        <v>0</v>
      </c>
      <c r="IN19" s="166">
        <v>0</v>
      </c>
      <c r="IO19" s="166">
        <f t="shared" ca="1" si="133"/>
        <v>0</v>
      </c>
      <c r="IP19" s="166">
        <v>0</v>
      </c>
      <c r="IQ19" s="166">
        <f t="shared" ca="1" si="134"/>
        <v>0</v>
      </c>
      <c r="IR19" s="166">
        <v>0</v>
      </c>
      <c r="IS19" s="166">
        <f t="shared" ca="1" si="135"/>
        <v>0</v>
      </c>
      <c r="IT19" s="166"/>
      <c r="IU19" s="166">
        <f t="shared" ca="1" si="136"/>
        <v>0</v>
      </c>
      <c r="IV19" s="166"/>
      <c r="IW19" s="166">
        <f t="shared" ca="1" si="137"/>
        <v>0</v>
      </c>
      <c r="IX19" s="166">
        <f t="shared" ca="1" si="44"/>
        <v>0</v>
      </c>
      <c r="IY19" s="166"/>
      <c r="IZ19" s="166">
        <f t="shared" ca="1" si="138"/>
        <v>0</v>
      </c>
      <c r="JA19" s="166"/>
      <c r="JB19" s="166">
        <f t="shared" ca="1" si="139"/>
        <v>0</v>
      </c>
      <c r="JC19" s="166"/>
      <c r="JD19" s="166">
        <f t="shared" ca="1" si="140"/>
        <v>0</v>
      </c>
      <c r="JE19" s="166"/>
      <c r="JF19" s="166">
        <f t="shared" ca="1" si="141"/>
        <v>0</v>
      </c>
      <c r="JG19" s="166">
        <f t="shared" ca="1" si="45"/>
        <v>0</v>
      </c>
      <c r="JH19" s="166">
        <f t="shared" ca="1" si="142"/>
        <v>1452840</v>
      </c>
      <c r="JI19" s="166"/>
      <c r="JJ19" s="166">
        <f t="shared" ca="1" si="143"/>
        <v>0</v>
      </c>
      <c r="JK19" s="166">
        <v>0</v>
      </c>
      <c r="JL19" s="166">
        <f t="shared" ca="1" si="144"/>
        <v>0</v>
      </c>
      <c r="JM19" s="166">
        <f t="shared" ca="1" si="63"/>
        <v>0</v>
      </c>
      <c r="JN19" s="166">
        <v>0</v>
      </c>
      <c r="JO19" s="166">
        <f t="shared" ca="1" si="145"/>
        <v>0</v>
      </c>
      <c r="JP19" s="166">
        <v>0</v>
      </c>
      <c r="JQ19" s="166">
        <f t="shared" ca="1" si="146"/>
        <v>0</v>
      </c>
      <c r="JR19" s="166"/>
      <c r="JS19" s="166">
        <f t="shared" ca="1" si="147"/>
        <v>0</v>
      </c>
      <c r="JT19" s="166">
        <v>0</v>
      </c>
      <c r="JU19" s="166">
        <f t="shared" ca="1" si="148"/>
        <v>0</v>
      </c>
      <c r="JV19" s="166">
        <f t="shared" ca="1" si="46"/>
        <v>0</v>
      </c>
      <c r="JW19" s="166">
        <v>0</v>
      </c>
      <c r="JX19" s="166">
        <f t="shared" ca="1" si="149"/>
        <v>0</v>
      </c>
      <c r="JY19" s="166">
        <f t="shared" ca="1" si="47"/>
        <v>0</v>
      </c>
      <c r="JZ19" s="166">
        <v>0</v>
      </c>
      <c r="KA19" s="166">
        <f t="shared" ca="1" si="150"/>
        <v>0</v>
      </c>
      <c r="KB19" s="166">
        <v>0</v>
      </c>
      <c r="KC19" s="166">
        <f t="shared" ca="1" si="151"/>
        <v>0</v>
      </c>
      <c r="KD19" s="166">
        <v>0</v>
      </c>
      <c r="KE19" s="166">
        <f t="shared" ca="1" si="152"/>
        <v>0</v>
      </c>
      <c r="KF19" s="166">
        <v>0</v>
      </c>
      <c r="KG19" s="166">
        <f t="shared" ca="1" si="153"/>
        <v>0</v>
      </c>
      <c r="KH19" s="166">
        <f t="shared" ca="1" si="48"/>
        <v>0</v>
      </c>
      <c r="KI19" s="166">
        <v>0</v>
      </c>
      <c r="KJ19" s="166">
        <f t="shared" ca="1" si="154"/>
        <v>0</v>
      </c>
      <c r="KK19" s="166">
        <v>8</v>
      </c>
      <c r="KL19" s="166">
        <f t="shared" ca="1" si="155"/>
        <v>2114336</v>
      </c>
      <c r="KM19" s="166">
        <v>0</v>
      </c>
      <c r="KN19" s="166">
        <f t="shared" ca="1" si="156"/>
        <v>0</v>
      </c>
      <c r="KO19" s="166">
        <v>8</v>
      </c>
      <c r="KP19" s="166">
        <f t="shared" ca="1" si="157"/>
        <v>211432</v>
      </c>
      <c r="KQ19" s="166">
        <v>0</v>
      </c>
      <c r="KR19" s="166">
        <f t="shared" ca="1" si="158"/>
        <v>0</v>
      </c>
      <c r="KS19" s="166">
        <f ca="1">SUM(KJ19,KL19,KN19,KP19,KR19)</f>
        <v>2325768</v>
      </c>
      <c r="KT19" s="166">
        <v>0</v>
      </c>
      <c r="KU19" s="166">
        <f t="shared" ca="1" si="159"/>
        <v>0</v>
      </c>
      <c r="KV19" s="166">
        <v>0</v>
      </c>
      <c r="KW19" s="166">
        <f t="shared" ca="1" si="160"/>
        <v>0</v>
      </c>
      <c r="KX19" s="166">
        <v>0</v>
      </c>
      <c r="KY19" s="166">
        <f t="shared" ca="1" si="161"/>
        <v>0</v>
      </c>
      <c r="KZ19" s="166">
        <v>0</v>
      </c>
      <c r="LA19" s="166">
        <f t="shared" ca="1" si="162"/>
        <v>0</v>
      </c>
      <c r="LB19" s="166"/>
      <c r="LC19" s="166">
        <f t="shared" ca="1" si="163"/>
        <v>0</v>
      </c>
      <c r="LD19" s="166">
        <f t="shared" ca="1" si="49"/>
        <v>0</v>
      </c>
      <c r="LE19" s="166">
        <v>0</v>
      </c>
      <c r="LF19" s="166">
        <f t="shared" ca="1" si="164"/>
        <v>0</v>
      </c>
      <c r="LG19" s="166">
        <v>0</v>
      </c>
      <c r="LH19" s="166">
        <f t="shared" ca="1" si="165"/>
        <v>0</v>
      </c>
      <c r="LI19" s="166">
        <v>0</v>
      </c>
      <c r="LJ19" s="166">
        <f t="shared" ca="1" si="166"/>
        <v>0</v>
      </c>
      <c r="LK19" s="166">
        <v>0</v>
      </c>
      <c r="LL19" s="166">
        <f t="shared" ca="1" si="167"/>
        <v>0</v>
      </c>
      <c r="LM19" s="166">
        <f t="shared" ca="1" si="50"/>
        <v>0</v>
      </c>
      <c r="LN19" s="166">
        <v>0</v>
      </c>
      <c r="LO19" s="166">
        <f t="shared" ca="1" si="168"/>
        <v>0</v>
      </c>
      <c r="LP19" s="166">
        <v>0</v>
      </c>
      <c r="LQ19" s="166">
        <f t="shared" ca="1" si="169"/>
        <v>0</v>
      </c>
      <c r="LR19" s="166">
        <f t="shared" ref="LR19:LR43" ca="1" si="242">SUM(LO19,LQ19)</f>
        <v>0</v>
      </c>
      <c r="LS19" s="166">
        <v>0</v>
      </c>
      <c r="LT19" s="166">
        <f t="shared" ca="1" si="170"/>
        <v>0</v>
      </c>
      <c r="LU19" s="166">
        <v>0</v>
      </c>
      <c r="LV19" s="166">
        <f t="shared" ca="1" si="171"/>
        <v>0</v>
      </c>
      <c r="LW19" s="166">
        <f t="shared" ca="1" si="64"/>
        <v>0</v>
      </c>
      <c r="LX19" s="166">
        <v>0</v>
      </c>
      <c r="LY19" s="166">
        <f t="shared" ca="1" si="172"/>
        <v>0</v>
      </c>
      <c r="LZ19" s="166">
        <v>0</v>
      </c>
      <c r="MA19" s="166">
        <f t="shared" ca="1" si="173"/>
        <v>0</v>
      </c>
      <c r="MB19" s="166">
        <f t="shared" ref="MB19:MB43" ca="1" si="243">SUM(LY19,MA19)</f>
        <v>0</v>
      </c>
      <c r="MC19" s="166">
        <f t="shared" ref="MC19:MC49" ca="1" si="244">SUM(JM19,JV19,JY19,KH19,KS19,LD19,LM19,LR19,LW19,MB19)</f>
        <v>2325768</v>
      </c>
      <c r="MD19" s="166">
        <v>0</v>
      </c>
      <c r="ME19" s="166">
        <f t="shared" ca="1" si="174"/>
        <v>0</v>
      </c>
      <c r="MF19" s="166"/>
      <c r="MG19" s="166">
        <f t="shared" ca="1" si="175"/>
        <v>0</v>
      </c>
      <c r="MH19" s="166">
        <v>0</v>
      </c>
      <c r="MI19" s="166">
        <f t="shared" ca="1" si="176"/>
        <v>0</v>
      </c>
      <c r="MJ19" s="166"/>
      <c r="MK19" s="166">
        <f t="shared" ca="1" si="177"/>
        <v>0</v>
      </c>
      <c r="ML19" s="166">
        <f t="shared" ca="1" si="51"/>
        <v>0</v>
      </c>
      <c r="MM19" s="166">
        <v>0</v>
      </c>
      <c r="MN19" s="166">
        <f t="shared" ca="1" si="178"/>
        <v>0</v>
      </c>
      <c r="MO19" s="166">
        <v>0</v>
      </c>
      <c r="MP19" s="166">
        <f t="shared" ca="1" si="179"/>
        <v>0</v>
      </c>
      <c r="MQ19" s="166"/>
      <c r="MR19" s="166">
        <f t="shared" ca="1" si="180"/>
        <v>0</v>
      </c>
      <c r="MS19" s="166">
        <f t="shared" ca="1" si="52"/>
        <v>0</v>
      </c>
      <c r="MT19" s="166">
        <v>0</v>
      </c>
      <c r="MU19" s="166">
        <f t="shared" ca="1" si="181"/>
        <v>0</v>
      </c>
      <c r="MV19" s="166">
        <v>0</v>
      </c>
      <c r="MW19" s="166">
        <f t="shared" ca="1" si="182"/>
        <v>0</v>
      </c>
      <c r="MX19" s="166">
        <v>0</v>
      </c>
      <c r="MY19" s="166">
        <f t="shared" ca="1" si="183"/>
        <v>0</v>
      </c>
      <c r="MZ19" s="166"/>
      <c r="NA19" s="166">
        <f t="shared" ca="1" si="184"/>
        <v>0</v>
      </c>
      <c r="NB19" s="166">
        <f t="shared" ca="1" si="66"/>
        <v>0</v>
      </c>
      <c r="NC19" s="166">
        <v>0</v>
      </c>
      <c r="ND19" s="166">
        <f t="shared" ca="1" si="185"/>
        <v>0</v>
      </c>
      <c r="NE19" s="166">
        <v>0</v>
      </c>
      <c r="NF19" s="166">
        <f t="shared" ca="1" si="186"/>
        <v>0</v>
      </c>
      <c r="NG19" s="166">
        <v>0</v>
      </c>
      <c r="NH19" s="166">
        <f t="shared" ca="1" si="187"/>
        <v>0</v>
      </c>
      <c r="NI19" s="166">
        <v>0</v>
      </c>
      <c r="NJ19" s="166">
        <f t="shared" ca="1" si="188"/>
        <v>0</v>
      </c>
      <c r="NK19" s="166">
        <v>0</v>
      </c>
      <c r="NL19" s="166">
        <f t="shared" ca="1" si="189"/>
        <v>0</v>
      </c>
      <c r="NM19" s="166">
        <v>0</v>
      </c>
      <c r="NN19" s="166">
        <f t="shared" ca="1" si="190"/>
        <v>0</v>
      </c>
      <c r="NO19" s="166">
        <f t="shared" ca="1" si="67"/>
        <v>0</v>
      </c>
      <c r="NP19" s="166">
        <v>0</v>
      </c>
      <c r="NQ19" s="166">
        <f t="shared" ca="1" si="191"/>
        <v>0</v>
      </c>
      <c r="NR19" s="166">
        <v>0</v>
      </c>
      <c r="NS19" s="166">
        <f t="shared" ca="1" si="192"/>
        <v>0</v>
      </c>
      <c r="NT19" s="166">
        <v>0</v>
      </c>
      <c r="NU19" s="166">
        <f t="shared" ca="1" si="193"/>
        <v>0</v>
      </c>
      <c r="NV19" s="166">
        <v>0</v>
      </c>
      <c r="NW19" s="166">
        <f t="shared" ca="1" si="194"/>
        <v>0</v>
      </c>
      <c r="NX19" s="166">
        <v>0</v>
      </c>
      <c r="NY19" s="166">
        <f t="shared" ca="1" si="195"/>
        <v>0</v>
      </c>
      <c r="NZ19" s="166">
        <f t="shared" ca="1" si="68"/>
        <v>0</v>
      </c>
      <c r="OA19" s="166">
        <v>0</v>
      </c>
      <c r="OB19" s="166">
        <f t="shared" ca="1" si="196"/>
        <v>0</v>
      </c>
      <c r="OC19" s="166"/>
      <c r="OD19" s="166">
        <f t="shared" ca="1" si="197"/>
        <v>0</v>
      </c>
      <c r="OE19" s="166"/>
      <c r="OF19" s="166">
        <f t="shared" ca="1" si="198"/>
        <v>0</v>
      </c>
      <c r="OG19" s="166"/>
      <c r="OH19" s="166">
        <f t="shared" ca="1" si="199"/>
        <v>0</v>
      </c>
      <c r="OI19" s="166">
        <f t="shared" ca="1" si="53"/>
        <v>0</v>
      </c>
      <c r="OJ19" s="166">
        <v>0</v>
      </c>
      <c r="OK19" s="166">
        <f t="shared" ca="1" si="200"/>
        <v>0</v>
      </c>
      <c r="OL19" s="166"/>
      <c r="OM19" s="166">
        <f t="shared" ca="1" si="201"/>
        <v>0</v>
      </c>
      <c r="ON19" s="166">
        <f t="shared" ref="ON19:ON43" ca="1" si="245">SUM(OK19,OM19)</f>
        <v>0</v>
      </c>
      <c r="OO19" s="166">
        <v>0</v>
      </c>
      <c r="OP19" s="166">
        <f t="shared" ca="1" si="202"/>
        <v>0</v>
      </c>
      <c r="OQ19" s="166">
        <v>0</v>
      </c>
      <c r="OR19" s="166">
        <f t="shared" ca="1" si="203"/>
        <v>0</v>
      </c>
      <c r="OS19" s="166">
        <f t="shared" ca="1" si="54"/>
        <v>0</v>
      </c>
      <c r="OT19" s="166">
        <f t="shared" ref="OT19:OT43" ca="1" si="246">SUM(ML19,MS19,NB19,NO19,NZ19,OI19,ON19,OS19)</f>
        <v>0</v>
      </c>
      <c r="OU19" s="166">
        <v>0</v>
      </c>
      <c r="OV19" s="166">
        <f t="shared" ca="1" si="204"/>
        <v>0</v>
      </c>
      <c r="OW19" s="166"/>
      <c r="OX19" s="166">
        <f t="shared" ca="1" si="205"/>
        <v>0</v>
      </c>
      <c r="OY19" s="166">
        <v>0</v>
      </c>
      <c r="OZ19" s="166">
        <f t="shared" ca="1" si="206"/>
        <v>0</v>
      </c>
      <c r="PA19" s="166">
        <v>0</v>
      </c>
      <c r="PB19" s="166">
        <f t="shared" ca="1" si="207"/>
        <v>0</v>
      </c>
      <c r="PC19" s="166">
        <f t="shared" ca="1" si="55"/>
        <v>0</v>
      </c>
      <c r="PD19" s="166">
        <v>0</v>
      </c>
      <c r="PE19" s="166">
        <f t="shared" ca="1" si="208"/>
        <v>0</v>
      </c>
      <c r="PF19" s="166">
        <v>36</v>
      </c>
      <c r="PG19" s="166">
        <f t="shared" ca="1" si="208"/>
        <v>4211568</v>
      </c>
      <c r="PH19" s="166">
        <v>0</v>
      </c>
      <c r="PI19" s="166">
        <v>0</v>
      </c>
      <c r="PJ19" s="166">
        <v>12</v>
      </c>
      <c r="PK19" s="166">
        <f t="shared" ca="1" si="209"/>
        <v>140388</v>
      </c>
      <c r="PL19" s="166">
        <v>0</v>
      </c>
      <c r="PM19" s="166">
        <f t="shared" ca="1" si="210"/>
        <v>0</v>
      </c>
      <c r="PN19" s="166">
        <f t="shared" ref="PN19:PN42" ca="1" si="247">SUM(PE19,PG19,PI19,PK19,PM19)</f>
        <v>4351956</v>
      </c>
      <c r="PO19" s="166">
        <v>0</v>
      </c>
      <c r="PP19" s="166">
        <f t="shared" ca="1" si="211"/>
        <v>0</v>
      </c>
      <c r="PQ19" s="166">
        <v>0</v>
      </c>
      <c r="PR19" s="166">
        <f t="shared" ca="1" si="212"/>
        <v>0</v>
      </c>
      <c r="PS19" s="166">
        <v>0</v>
      </c>
      <c r="PT19" s="166">
        <f t="shared" ca="1" si="213"/>
        <v>0</v>
      </c>
      <c r="PU19" s="166">
        <v>0</v>
      </c>
      <c r="PV19" s="166">
        <f t="shared" ca="1" si="214"/>
        <v>0</v>
      </c>
      <c r="PW19" s="166">
        <f t="shared" ca="1" si="71"/>
        <v>0</v>
      </c>
      <c r="PX19" s="166">
        <v>0</v>
      </c>
      <c r="PY19" s="166">
        <f t="shared" ca="1" si="215"/>
        <v>0</v>
      </c>
      <c r="PZ19" s="166">
        <v>0</v>
      </c>
      <c r="QA19" s="166">
        <f t="shared" ca="1" si="215"/>
        <v>0</v>
      </c>
      <c r="QB19" s="166">
        <v>0</v>
      </c>
      <c r="QC19" s="166">
        <f t="shared" ca="1" si="215"/>
        <v>0</v>
      </c>
      <c r="QD19" s="166">
        <v>0</v>
      </c>
      <c r="QE19" s="166">
        <f t="shared" ca="1" si="215"/>
        <v>0</v>
      </c>
      <c r="QF19" s="166">
        <f t="shared" ca="1" si="216"/>
        <v>0</v>
      </c>
      <c r="QG19" s="166">
        <v>0</v>
      </c>
      <c r="QH19" s="166">
        <f t="shared" ca="1" si="217"/>
        <v>0</v>
      </c>
      <c r="QI19" s="166">
        <v>50</v>
      </c>
      <c r="QJ19" s="166">
        <f t="shared" ca="1" si="218"/>
        <v>6826850</v>
      </c>
      <c r="QK19" s="166">
        <v>0</v>
      </c>
      <c r="QL19" s="166">
        <f t="shared" ca="1" si="219"/>
        <v>0</v>
      </c>
      <c r="QM19" s="166">
        <v>0</v>
      </c>
      <c r="QN19" s="166">
        <f t="shared" ca="1" si="220"/>
        <v>0</v>
      </c>
      <c r="QO19" s="166">
        <v>0</v>
      </c>
      <c r="QP19" s="166">
        <f t="shared" ca="1" si="221"/>
        <v>0</v>
      </c>
      <c r="QQ19" s="166">
        <v>0</v>
      </c>
      <c r="QR19" s="166">
        <f t="shared" ca="1" si="222"/>
        <v>0</v>
      </c>
      <c r="QS19" s="166">
        <f ca="1">SUM(QH19,QJ19,QL19,QN19,QP19,QR19)</f>
        <v>6826850</v>
      </c>
      <c r="QT19" s="166"/>
      <c r="QU19" s="166">
        <f t="shared" ca="1" si="222"/>
        <v>0</v>
      </c>
      <c r="QV19" s="166">
        <v>0</v>
      </c>
      <c r="QW19" s="166">
        <f t="shared" ca="1" si="222"/>
        <v>0</v>
      </c>
      <c r="QX19" s="166">
        <v>0</v>
      </c>
      <c r="QY19" s="166">
        <f t="shared" ca="1" si="222"/>
        <v>0</v>
      </c>
      <c r="QZ19" s="166">
        <v>0</v>
      </c>
      <c r="RA19" s="166">
        <f t="shared" ca="1" si="223"/>
        <v>0</v>
      </c>
      <c r="RB19" s="166">
        <v>0</v>
      </c>
      <c r="RC19" s="166">
        <f t="shared" ca="1" si="224"/>
        <v>0</v>
      </c>
      <c r="RD19" s="166"/>
      <c r="RE19" s="166">
        <f t="shared" ca="1" si="225"/>
        <v>0</v>
      </c>
      <c r="RF19" s="166">
        <f t="shared" ca="1" si="73"/>
        <v>0</v>
      </c>
      <c r="RG19" s="166">
        <v>0</v>
      </c>
      <c r="RH19" s="166">
        <v>0</v>
      </c>
      <c r="RI19" s="166">
        <v>0</v>
      </c>
      <c r="RJ19" s="166">
        <f t="shared" ca="1" si="226"/>
        <v>0</v>
      </c>
      <c r="RK19" s="166"/>
      <c r="RL19" s="166">
        <f t="shared" ca="1" si="227"/>
        <v>0</v>
      </c>
      <c r="RM19" s="166"/>
      <c r="RN19" s="166">
        <f t="shared" ca="1" si="228"/>
        <v>0</v>
      </c>
      <c r="RO19" s="166">
        <f t="shared" ca="1" si="56"/>
        <v>0</v>
      </c>
      <c r="RP19" s="166">
        <f ca="1">SUM(PC19,PN19,PW19,QF19,QS19,RF19,RO19)</f>
        <v>11178806</v>
      </c>
      <c r="RQ19" s="166"/>
      <c r="RR19" s="166">
        <f t="shared" ref="RR19:RR43" ca="1" si="248">GW19+JH19+MC19+OT19+RP19</f>
        <v>55854673</v>
      </c>
      <c r="RS19" s="166">
        <f t="shared" si="229"/>
        <v>322</v>
      </c>
      <c r="RT19" s="166">
        <f t="shared" ca="1" si="230"/>
        <v>256956</v>
      </c>
      <c r="RU19" s="166">
        <f t="shared" si="231"/>
        <v>9</v>
      </c>
      <c r="RV19" s="166">
        <f t="shared" ca="1" si="232"/>
        <v>129330</v>
      </c>
      <c r="RW19" s="166">
        <f t="shared" ca="1" si="58"/>
        <v>386286</v>
      </c>
      <c r="RX19" s="166">
        <f t="shared" ref="RX19:RX43" si="249">RS19</f>
        <v>322</v>
      </c>
      <c r="RY19" s="166">
        <f t="shared" ca="1" si="233"/>
        <v>23828</v>
      </c>
      <c r="RZ19" s="166">
        <f t="shared" si="234"/>
        <v>9</v>
      </c>
      <c r="SA19" s="166">
        <f t="shared" ca="1" si="235"/>
        <v>11916</v>
      </c>
      <c r="SB19" s="166">
        <f t="shared" ca="1" si="59"/>
        <v>35744</v>
      </c>
      <c r="SC19" s="166">
        <f t="shared" ca="1" si="60"/>
        <v>56276703</v>
      </c>
      <c r="SD19" s="166"/>
      <c r="SE19" s="166">
        <f t="shared" ca="1" si="61"/>
        <v>56276703</v>
      </c>
    </row>
    <row r="20" spans="1:499" s="165" customFormat="1" ht="30">
      <c r="A20" s="165" t="s">
        <v>197</v>
      </c>
      <c r="B20" s="175" t="s">
        <v>988</v>
      </c>
      <c r="C20" s="166" t="s">
        <v>194</v>
      </c>
      <c r="D20" s="166" t="s">
        <v>195</v>
      </c>
      <c r="E20" s="166">
        <v>0</v>
      </c>
      <c r="F20" s="166">
        <f t="shared" ca="1" si="74"/>
        <v>0</v>
      </c>
      <c r="G20" s="166"/>
      <c r="H20" s="166">
        <f t="shared" ca="1" si="75"/>
        <v>0</v>
      </c>
      <c r="I20" s="166"/>
      <c r="J20" s="166">
        <f t="shared" ca="1" si="76"/>
        <v>0</v>
      </c>
      <c r="K20" s="166"/>
      <c r="L20" s="166">
        <f t="shared" ca="1" si="77"/>
        <v>0</v>
      </c>
      <c r="M20" s="166"/>
      <c r="N20" s="166">
        <f t="shared" ca="1" si="78"/>
        <v>0</v>
      </c>
      <c r="O20" s="166">
        <v>0</v>
      </c>
      <c r="P20" s="166">
        <f t="shared" ca="1" si="79"/>
        <v>0</v>
      </c>
      <c r="Q20" s="166">
        <v>0</v>
      </c>
      <c r="R20" s="166">
        <f t="shared" ca="1" si="80"/>
        <v>0</v>
      </c>
      <c r="S20" s="166">
        <f t="shared" ca="1" si="38"/>
        <v>0</v>
      </c>
      <c r="T20" s="166">
        <v>0</v>
      </c>
      <c r="U20" s="166">
        <f t="shared" ca="1" si="81"/>
        <v>0</v>
      </c>
      <c r="V20" s="166">
        <v>0</v>
      </c>
      <c r="W20" s="166">
        <f t="shared" ca="1" si="82"/>
        <v>0</v>
      </c>
      <c r="X20" s="166">
        <v>0</v>
      </c>
      <c r="Y20" s="166">
        <f t="shared" ca="1" si="83"/>
        <v>0</v>
      </c>
      <c r="Z20" s="166">
        <v>0</v>
      </c>
      <c r="AA20" s="166">
        <f t="shared" ca="1" si="84"/>
        <v>0</v>
      </c>
      <c r="AB20" s="166">
        <v>0</v>
      </c>
      <c r="AC20" s="166">
        <f t="shared" ca="1" si="85"/>
        <v>0</v>
      </c>
      <c r="AD20" s="166">
        <v>0</v>
      </c>
      <c r="AE20" s="166">
        <f t="shared" ca="1" si="86"/>
        <v>0</v>
      </c>
      <c r="AF20" s="166">
        <v>0</v>
      </c>
      <c r="AG20" s="166">
        <f t="shared" ca="1" si="87"/>
        <v>0</v>
      </c>
      <c r="AH20" s="166">
        <v>0</v>
      </c>
      <c r="AI20" s="166">
        <f t="shared" ca="1" si="88"/>
        <v>0</v>
      </c>
      <c r="AJ20" s="166">
        <v>0</v>
      </c>
      <c r="AK20" s="166">
        <f t="shared" ca="1" si="89"/>
        <v>0</v>
      </c>
      <c r="AL20" s="166">
        <v>0</v>
      </c>
      <c r="AM20" s="166">
        <f t="shared" ca="1" si="90"/>
        <v>0</v>
      </c>
      <c r="AN20" s="166"/>
      <c r="AO20" s="166">
        <f t="shared" ca="1" si="91"/>
        <v>0</v>
      </c>
      <c r="AP20" s="166">
        <f t="shared" ref="AP20:AP43" ca="1" si="250">SUM(U20,W20,Y20,AA20,AC20,AE20,AG20,AI20,AK20,AM20,AO20)</f>
        <v>0</v>
      </c>
      <c r="AQ20" s="166"/>
      <c r="AR20" s="166">
        <f t="shared" ca="1" si="92"/>
        <v>0</v>
      </c>
      <c r="AS20" s="166"/>
      <c r="AT20" s="166">
        <f t="shared" ca="1" si="93"/>
        <v>0</v>
      </c>
      <c r="AU20" s="166"/>
      <c r="AV20" s="166">
        <f t="shared" ca="1" si="94"/>
        <v>0</v>
      </c>
      <c r="AW20" s="166"/>
      <c r="AX20" s="166">
        <f t="shared" ca="1" si="95"/>
        <v>0</v>
      </c>
      <c r="AY20" s="166"/>
      <c r="AZ20" s="166">
        <f t="shared" ca="1" si="96"/>
        <v>0</v>
      </c>
      <c r="BA20" s="166"/>
      <c r="BB20" s="166">
        <f t="shared" ca="1" si="97"/>
        <v>0</v>
      </c>
      <c r="BC20" s="166"/>
      <c r="BD20" s="166">
        <f t="shared" ca="1" si="98"/>
        <v>0</v>
      </c>
      <c r="BE20" s="166"/>
      <c r="BF20" s="166">
        <f t="shared" ca="1" si="99"/>
        <v>0</v>
      </c>
      <c r="BG20" s="166">
        <v>0</v>
      </c>
      <c r="BH20" s="166">
        <v>0</v>
      </c>
      <c r="BI20" s="166">
        <v>0</v>
      </c>
      <c r="BJ20" s="166">
        <f t="shared" ca="1" si="100"/>
        <v>0</v>
      </c>
      <c r="BK20" s="166">
        <f t="shared" ca="1" si="39"/>
        <v>0</v>
      </c>
      <c r="BL20" s="166">
        <v>0</v>
      </c>
      <c r="BM20" s="166">
        <f t="shared" ca="1" si="101"/>
        <v>0</v>
      </c>
      <c r="BN20" s="166">
        <v>60</v>
      </c>
      <c r="BO20" s="166">
        <f t="shared" ca="1" si="101"/>
        <v>6847920</v>
      </c>
      <c r="BP20" s="166">
        <v>0</v>
      </c>
      <c r="BQ20" s="166">
        <f t="shared" ca="1" si="101"/>
        <v>0</v>
      </c>
      <c r="BR20" s="166">
        <v>239</v>
      </c>
      <c r="BS20" s="166">
        <f t="shared" ca="1" si="101"/>
        <v>22905043</v>
      </c>
      <c r="BT20" s="166">
        <v>0</v>
      </c>
      <c r="BU20" s="166">
        <f t="shared" ca="1" si="101"/>
        <v>0</v>
      </c>
      <c r="BV20" s="166">
        <v>60</v>
      </c>
      <c r="BW20" s="166">
        <f t="shared" ca="1" si="101"/>
        <v>684780</v>
      </c>
      <c r="BX20" s="166">
        <v>0</v>
      </c>
      <c r="BY20" s="166">
        <f t="shared" ca="1" si="101"/>
        <v>0</v>
      </c>
      <c r="BZ20" s="166">
        <v>239</v>
      </c>
      <c r="CA20" s="166">
        <f t="shared" ca="1" si="101"/>
        <v>2290576</v>
      </c>
      <c r="CB20" s="166">
        <v>13</v>
      </c>
      <c r="CC20" s="166">
        <f t="shared" ca="1" si="101"/>
        <v>23106174</v>
      </c>
      <c r="CD20" s="166">
        <v>0</v>
      </c>
      <c r="CE20" s="166">
        <f t="shared" ca="1" si="102"/>
        <v>0</v>
      </c>
      <c r="CF20" s="166">
        <f t="shared" ca="1" si="103"/>
        <v>55834493</v>
      </c>
      <c r="CG20" s="166">
        <v>0</v>
      </c>
      <c r="CH20" s="166">
        <f t="shared" ca="1" si="102"/>
        <v>0</v>
      </c>
      <c r="CI20" s="166">
        <v>0</v>
      </c>
      <c r="CJ20" s="166">
        <f t="shared" ca="1" si="102"/>
        <v>0</v>
      </c>
      <c r="CK20" s="166">
        <v>0</v>
      </c>
      <c r="CL20" s="166">
        <f t="shared" ca="1" si="102"/>
        <v>0</v>
      </c>
      <c r="CM20" s="166">
        <v>0</v>
      </c>
      <c r="CN20" s="166">
        <f t="shared" ca="1" si="102"/>
        <v>0</v>
      </c>
      <c r="CO20" s="166">
        <v>0</v>
      </c>
      <c r="CP20" s="166">
        <f t="shared" ca="1" si="102"/>
        <v>0</v>
      </c>
      <c r="CQ20" s="166">
        <v>0</v>
      </c>
      <c r="CR20" s="166">
        <f t="shared" ca="1" si="102"/>
        <v>0</v>
      </c>
      <c r="CS20" s="166">
        <v>0</v>
      </c>
      <c r="CT20" s="166">
        <f t="shared" ca="1" si="102"/>
        <v>0</v>
      </c>
      <c r="CU20" s="166">
        <v>0</v>
      </c>
      <c r="CV20" s="166">
        <f t="shared" ca="1" si="102"/>
        <v>0</v>
      </c>
      <c r="CW20" s="166"/>
      <c r="CX20" s="166">
        <f t="shared" ca="1" si="102"/>
        <v>0</v>
      </c>
      <c r="CY20" s="166"/>
      <c r="CZ20" s="166">
        <f t="shared" ca="1" si="102"/>
        <v>0</v>
      </c>
      <c r="DA20" s="166"/>
      <c r="DB20" s="166">
        <v>0</v>
      </c>
      <c r="DC20" s="166"/>
      <c r="DD20" s="166">
        <v>0</v>
      </c>
      <c r="DE20" s="166">
        <v>0</v>
      </c>
      <c r="DF20" s="166">
        <f t="shared" ca="1" si="104"/>
        <v>0</v>
      </c>
      <c r="DG20" s="166">
        <v>0</v>
      </c>
      <c r="DH20" s="166">
        <f t="shared" ca="1" si="105"/>
        <v>0</v>
      </c>
      <c r="DI20" s="166"/>
      <c r="DJ20" s="166">
        <f t="shared" ca="1" si="106"/>
        <v>0</v>
      </c>
      <c r="DK20" s="166">
        <f t="shared" ca="1" si="40"/>
        <v>0</v>
      </c>
      <c r="DL20" s="166"/>
      <c r="DM20" s="166">
        <f t="shared" ca="1" si="107"/>
        <v>0</v>
      </c>
      <c r="DN20" s="166"/>
      <c r="DO20" s="166">
        <f t="shared" ca="1" si="107"/>
        <v>0</v>
      </c>
      <c r="DP20" s="166">
        <v>0</v>
      </c>
      <c r="DQ20" s="166">
        <f t="shared" ca="1" si="107"/>
        <v>0</v>
      </c>
      <c r="DR20" s="166">
        <v>0</v>
      </c>
      <c r="DS20" s="166">
        <f t="shared" ca="1" si="107"/>
        <v>0</v>
      </c>
      <c r="DT20" s="166">
        <v>0</v>
      </c>
      <c r="DU20" s="166">
        <f t="shared" ca="1" si="107"/>
        <v>0</v>
      </c>
      <c r="DV20" s="166">
        <v>0</v>
      </c>
      <c r="DW20" s="166">
        <f t="shared" ca="1" si="107"/>
        <v>0</v>
      </c>
      <c r="DX20" s="166"/>
      <c r="DY20" s="166">
        <f t="shared" ca="1" si="107"/>
        <v>0</v>
      </c>
      <c r="DZ20" s="166"/>
      <c r="EA20" s="166">
        <f t="shared" ca="1" si="107"/>
        <v>0</v>
      </c>
      <c r="EB20" s="166">
        <v>0</v>
      </c>
      <c r="EC20" s="166">
        <f t="shared" ca="1" si="107"/>
        <v>0</v>
      </c>
      <c r="ED20" s="166">
        <v>0</v>
      </c>
      <c r="EE20" s="166">
        <f t="shared" ca="1" si="107"/>
        <v>0</v>
      </c>
      <c r="EF20" s="166">
        <v>0</v>
      </c>
      <c r="EG20" s="166">
        <f t="shared" ca="1" si="107"/>
        <v>0</v>
      </c>
      <c r="EH20" s="166">
        <v>0</v>
      </c>
      <c r="EI20" s="166">
        <f t="shared" ca="1" si="107"/>
        <v>0</v>
      </c>
      <c r="EJ20" s="166"/>
      <c r="EK20" s="166">
        <f t="shared" ca="1" si="107"/>
        <v>0</v>
      </c>
      <c r="EL20" s="166"/>
      <c r="EM20" s="166">
        <f t="shared" ca="1" si="107"/>
        <v>0</v>
      </c>
      <c r="EN20" s="166"/>
      <c r="EO20" s="166">
        <f t="shared" ca="1" si="107"/>
        <v>0</v>
      </c>
      <c r="EP20" s="166"/>
      <c r="EQ20" s="166">
        <f t="shared" ca="1" si="107"/>
        <v>0</v>
      </c>
      <c r="ER20" s="166">
        <v>0</v>
      </c>
      <c r="ES20" s="166">
        <f t="shared" ca="1" si="107"/>
        <v>0</v>
      </c>
      <c r="ET20" s="166">
        <v>0</v>
      </c>
      <c r="EU20" s="166">
        <f t="shared" ca="1" si="107"/>
        <v>0</v>
      </c>
      <c r="EV20" s="166">
        <f t="shared" ca="1" si="236"/>
        <v>0</v>
      </c>
      <c r="EW20" s="166">
        <v>0</v>
      </c>
      <c r="EX20" s="166">
        <v>0</v>
      </c>
      <c r="EY20" s="166">
        <v>0</v>
      </c>
      <c r="EZ20" s="166">
        <v>0</v>
      </c>
      <c r="FA20" s="166">
        <v>0</v>
      </c>
      <c r="FB20" s="166">
        <v>0</v>
      </c>
      <c r="FC20" s="166">
        <v>0</v>
      </c>
      <c r="FD20" s="166">
        <v>0</v>
      </c>
      <c r="FE20" s="166"/>
      <c r="FF20" s="166">
        <f t="shared" ca="1" si="108"/>
        <v>0</v>
      </c>
      <c r="FG20" s="166">
        <v>0</v>
      </c>
      <c r="FH20" s="166">
        <v>0</v>
      </c>
      <c r="FI20" s="166">
        <v>0</v>
      </c>
      <c r="FJ20" s="166">
        <v>0</v>
      </c>
      <c r="FK20" s="166">
        <v>0</v>
      </c>
      <c r="FL20" s="166">
        <v>0</v>
      </c>
      <c r="FM20" s="166">
        <v>0</v>
      </c>
      <c r="FN20" s="166">
        <f t="shared" ca="1" si="109"/>
        <v>0</v>
      </c>
      <c r="FO20" s="166">
        <v>0</v>
      </c>
      <c r="FP20" s="166">
        <f t="shared" ca="1" si="110"/>
        <v>0</v>
      </c>
      <c r="FQ20" s="166"/>
      <c r="FR20" s="166">
        <f t="shared" ca="1" si="111"/>
        <v>0</v>
      </c>
      <c r="FS20" s="166">
        <v>0</v>
      </c>
      <c r="FT20" s="166">
        <v>0</v>
      </c>
      <c r="FU20" s="166">
        <v>0</v>
      </c>
      <c r="FV20" s="166">
        <v>0</v>
      </c>
      <c r="FW20" s="166">
        <v>0</v>
      </c>
      <c r="FX20" s="166">
        <v>0</v>
      </c>
      <c r="FY20" s="166">
        <v>0</v>
      </c>
      <c r="FZ20" s="166">
        <v>0</v>
      </c>
      <c r="GA20" s="166">
        <v>0</v>
      </c>
      <c r="GB20" s="166">
        <v>0</v>
      </c>
      <c r="GC20" s="166">
        <v>0</v>
      </c>
      <c r="GD20" s="166"/>
      <c r="GE20" s="166">
        <v>0</v>
      </c>
      <c r="GF20" s="166"/>
      <c r="GG20" s="166">
        <f t="shared" ca="1" si="237"/>
        <v>0</v>
      </c>
      <c r="GH20" s="166"/>
      <c r="GI20" s="166">
        <f t="shared" ca="1" si="112"/>
        <v>0</v>
      </c>
      <c r="GJ20" s="166"/>
      <c r="GK20" s="166">
        <f t="shared" ca="1" si="113"/>
        <v>0</v>
      </c>
      <c r="GL20" s="166">
        <f t="shared" ca="1" si="238"/>
        <v>0</v>
      </c>
      <c r="GM20" s="166">
        <f t="shared" ca="1" si="239"/>
        <v>0</v>
      </c>
      <c r="GN20" s="166"/>
      <c r="GO20" s="166">
        <f t="shared" ca="1" si="114"/>
        <v>0</v>
      </c>
      <c r="GP20" s="166"/>
      <c r="GQ20" s="166">
        <f t="shared" ca="1" si="115"/>
        <v>0</v>
      </c>
      <c r="GR20" s="166"/>
      <c r="GS20" s="166">
        <f t="shared" ca="1" si="116"/>
        <v>0</v>
      </c>
      <c r="GT20" s="166"/>
      <c r="GU20" s="166">
        <f t="shared" ca="1" si="117"/>
        <v>0</v>
      </c>
      <c r="GV20" s="166">
        <f t="shared" ca="1" si="41"/>
        <v>0</v>
      </c>
      <c r="GW20" s="166">
        <f t="shared" ca="1" si="240"/>
        <v>55834493</v>
      </c>
      <c r="GX20" s="166">
        <v>0</v>
      </c>
      <c r="GY20" s="166">
        <f t="shared" ca="1" si="118"/>
        <v>0</v>
      </c>
      <c r="GZ20" s="166">
        <v>0</v>
      </c>
      <c r="HA20" s="166">
        <f t="shared" ca="1" si="119"/>
        <v>0</v>
      </c>
      <c r="HB20" s="166">
        <v>0</v>
      </c>
      <c r="HC20" s="166">
        <v>0</v>
      </c>
      <c r="HD20" s="166"/>
      <c r="HE20" s="166">
        <f t="shared" ca="1" si="120"/>
        <v>0</v>
      </c>
      <c r="HF20" s="166"/>
      <c r="HG20" s="166">
        <f t="shared" ca="1" si="121"/>
        <v>0</v>
      </c>
      <c r="HH20" s="166">
        <f t="shared" ca="1" si="62"/>
        <v>0</v>
      </c>
      <c r="HI20" s="166">
        <v>0</v>
      </c>
      <c r="HJ20" s="166">
        <f t="shared" ca="1" si="122"/>
        <v>0</v>
      </c>
      <c r="HK20" s="166">
        <f t="shared" ca="1" si="42"/>
        <v>0</v>
      </c>
      <c r="HL20" s="166">
        <v>0</v>
      </c>
      <c r="HM20" s="166">
        <f t="shared" ca="1" si="123"/>
        <v>0</v>
      </c>
      <c r="HN20" s="166">
        <v>0</v>
      </c>
      <c r="HO20" s="166">
        <f t="shared" ca="1" si="124"/>
        <v>0</v>
      </c>
      <c r="HP20" s="166">
        <v>0</v>
      </c>
      <c r="HQ20" s="166">
        <f t="shared" ca="1" si="125"/>
        <v>0</v>
      </c>
      <c r="HR20" s="166">
        <v>0</v>
      </c>
      <c r="HS20" s="166">
        <f t="shared" ca="1" si="126"/>
        <v>0</v>
      </c>
      <c r="HT20" s="166">
        <f t="shared" ca="1" si="43"/>
        <v>0</v>
      </c>
      <c r="HU20" s="166">
        <v>0</v>
      </c>
      <c r="HV20" s="166">
        <f t="shared" ca="1" si="127"/>
        <v>0</v>
      </c>
      <c r="HW20" s="166">
        <v>0</v>
      </c>
      <c r="HX20" s="166">
        <f t="shared" ca="1" si="128"/>
        <v>0</v>
      </c>
      <c r="HY20" s="166">
        <v>0</v>
      </c>
      <c r="HZ20" s="166">
        <f t="shared" ca="1" si="129"/>
        <v>0</v>
      </c>
      <c r="IA20" s="166">
        <v>0</v>
      </c>
      <c r="IB20" s="166">
        <f t="shared" ca="1" si="130"/>
        <v>0</v>
      </c>
      <c r="IC20" s="166">
        <v>0</v>
      </c>
      <c r="ID20" s="166">
        <f t="shared" ca="1" si="131"/>
        <v>0</v>
      </c>
      <c r="IE20" s="166">
        <v>0</v>
      </c>
      <c r="IF20" s="166">
        <f t="shared" ca="1" si="131"/>
        <v>0</v>
      </c>
      <c r="IG20" s="166">
        <v>0</v>
      </c>
      <c r="IH20" s="166">
        <f t="shared" ca="1" si="131"/>
        <v>0</v>
      </c>
      <c r="II20" s="166">
        <v>0</v>
      </c>
      <c r="IJ20" s="166">
        <f t="shared" ca="1" si="131"/>
        <v>0</v>
      </c>
      <c r="IK20" s="166">
        <f t="shared" ca="1" si="241"/>
        <v>0</v>
      </c>
      <c r="IL20" s="166">
        <v>0</v>
      </c>
      <c r="IM20" s="166">
        <f t="shared" ca="1" si="132"/>
        <v>0</v>
      </c>
      <c r="IN20" s="166">
        <v>0</v>
      </c>
      <c r="IO20" s="166">
        <f t="shared" ca="1" si="133"/>
        <v>0</v>
      </c>
      <c r="IP20" s="166">
        <v>0</v>
      </c>
      <c r="IQ20" s="166">
        <f t="shared" ca="1" si="134"/>
        <v>0</v>
      </c>
      <c r="IR20" s="166">
        <v>0</v>
      </c>
      <c r="IS20" s="166">
        <f t="shared" ca="1" si="135"/>
        <v>0</v>
      </c>
      <c r="IT20" s="166"/>
      <c r="IU20" s="166">
        <f t="shared" ca="1" si="136"/>
        <v>0</v>
      </c>
      <c r="IV20" s="166"/>
      <c r="IW20" s="166">
        <f t="shared" ca="1" si="137"/>
        <v>0</v>
      </c>
      <c r="IX20" s="166">
        <f t="shared" ca="1" si="44"/>
        <v>0</v>
      </c>
      <c r="IY20" s="166"/>
      <c r="IZ20" s="166">
        <f t="shared" ca="1" si="138"/>
        <v>0</v>
      </c>
      <c r="JA20" s="166"/>
      <c r="JB20" s="166">
        <f t="shared" ca="1" si="139"/>
        <v>0</v>
      </c>
      <c r="JC20" s="166"/>
      <c r="JD20" s="166">
        <f t="shared" ca="1" si="140"/>
        <v>0</v>
      </c>
      <c r="JE20" s="166"/>
      <c r="JF20" s="166">
        <f t="shared" ca="1" si="141"/>
        <v>0</v>
      </c>
      <c r="JG20" s="166">
        <f t="shared" ca="1" si="45"/>
        <v>0</v>
      </c>
      <c r="JH20" s="166">
        <f t="shared" ca="1" si="142"/>
        <v>0</v>
      </c>
      <c r="JI20" s="166"/>
      <c r="JJ20" s="166">
        <f t="shared" ca="1" si="143"/>
        <v>0</v>
      </c>
      <c r="JK20" s="166"/>
      <c r="JL20" s="166">
        <f t="shared" ca="1" si="144"/>
        <v>0</v>
      </c>
      <c r="JM20" s="166">
        <f t="shared" ca="1" si="63"/>
        <v>0</v>
      </c>
      <c r="JN20" s="166">
        <v>0</v>
      </c>
      <c r="JO20" s="166">
        <f t="shared" ca="1" si="145"/>
        <v>0</v>
      </c>
      <c r="JP20" s="166">
        <v>0</v>
      </c>
      <c r="JQ20" s="166">
        <f t="shared" ca="1" si="146"/>
        <v>0</v>
      </c>
      <c r="JR20" s="166"/>
      <c r="JS20" s="166">
        <f t="shared" ca="1" si="147"/>
        <v>0</v>
      </c>
      <c r="JT20" s="166">
        <v>0</v>
      </c>
      <c r="JU20" s="166">
        <f t="shared" ca="1" si="148"/>
        <v>0</v>
      </c>
      <c r="JV20" s="166">
        <f t="shared" ca="1" si="46"/>
        <v>0</v>
      </c>
      <c r="JW20" s="166">
        <v>0</v>
      </c>
      <c r="JX20" s="166">
        <f t="shared" ca="1" si="149"/>
        <v>0</v>
      </c>
      <c r="JY20" s="166">
        <f t="shared" ca="1" si="47"/>
        <v>0</v>
      </c>
      <c r="JZ20" s="166">
        <v>0</v>
      </c>
      <c r="KA20" s="166">
        <f t="shared" ca="1" si="150"/>
        <v>0</v>
      </c>
      <c r="KB20" s="166">
        <v>4</v>
      </c>
      <c r="KC20" s="166">
        <f t="shared" ca="1" si="151"/>
        <v>1006440</v>
      </c>
      <c r="KD20" s="166">
        <v>0</v>
      </c>
      <c r="KE20" s="166">
        <f t="shared" ca="1" si="152"/>
        <v>0</v>
      </c>
      <c r="KF20" s="166">
        <v>4</v>
      </c>
      <c r="KG20" s="166">
        <f t="shared" ca="1" si="153"/>
        <v>100644</v>
      </c>
      <c r="KH20" s="166">
        <f t="shared" ca="1" si="48"/>
        <v>1107084</v>
      </c>
      <c r="KI20" s="166">
        <v>0</v>
      </c>
      <c r="KJ20" s="166">
        <f t="shared" ca="1" si="154"/>
        <v>0</v>
      </c>
      <c r="KK20" s="166">
        <v>0</v>
      </c>
      <c r="KL20" s="166">
        <f t="shared" ca="1" si="155"/>
        <v>0</v>
      </c>
      <c r="KM20" s="166">
        <v>0</v>
      </c>
      <c r="KN20" s="166">
        <f t="shared" ca="1" si="156"/>
        <v>0</v>
      </c>
      <c r="KO20" s="166">
        <v>0</v>
      </c>
      <c r="KP20" s="166">
        <f t="shared" ca="1" si="157"/>
        <v>0</v>
      </c>
      <c r="KQ20" s="166">
        <v>0</v>
      </c>
      <c r="KR20" s="166">
        <f t="shared" ca="1" si="158"/>
        <v>0</v>
      </c>
      <c r="KS20" s="166">
        <f t="shared" ref="KS20:KS49" ca="1" si="251">SUM(KJ20,KL20,KN20,KP20,KR20)</f>
        <v>0</v>
      </c>
      <c r="KT20" s="166">
        <v>0</v>
      </c>
      <c r="KU20" s="166">
        <f t="shared" ca="1" si="159"/>
        <v>0</v>
      </c>
      <c r="KV20" s="166">
        <v>0</v>
      </c>
      <c r="KW20" s="166">
        <f t="shared" ca="1" si="160"/>
        <v>0</v>
      </c>
      <c r="KX20" s="166">
        <v>0</v>
      </c>
      <c r="KY20" s="166">
        <f t="shared" ca="1" si="161"/>
        <v>0</v>
      </c>
      <c r="KZ20" s="166">
        <v>0</v>
      </c>
      <c r="LA20" s="166">
        <f t="shared" ca="1" si="162"/>
        <v>0</v>
      </c>
      <c r="LB20" s="166"/>
      <c r="LC20" s="166">
        <f t="shared" ca="1" si="163"/>
        <v>0</v>
      </c>
      <c r="LD20" s="166">
        <f t="shared" ca="1" si="49"/>
        <v>0</v>
      </c>
      <c r="LE20" s="166">
        <v>0</v>
      </c>
      <c r="LF20" s="166">
        <f t="shared" ca="1" si="164"/>
        <v>0</v>
      </c>
      <c r="LG20" s="166">
        <v>0</v>
      </c>
      <c r="LH20" s="166">
        <f t="shared" ca="1" si="165"/>
        <v>0</v>
      </c>
      <c r="LI20" s="166">
        <v>0</v>
      </c>
      <c r="LJ20" s="166">
        <f t="shared" ca="1" si="166"/>
        <v>0</v>
      </c>
      <c r="LK20" s="166">
        <v>0</v>
      </c>
      <c r="LL20" s="166">
        <f t="shared" ca="1" si="167"/>
        <v>0</v>
      </c>
      <c r="LM20" s="166">
        <f t="shared" ca="1" si="50"/>
        <v>0</v>
      </c>
      <c r="LN20" s="166">
        <v>0</v>
      </c>
      <c r="LO20" s="166">
        <f t="shared" ca="1" si="168"/>
        <v>0</v>
      </c>
      <c r="LP20" s="166">
        <v>0</v>
      </c>
      <c r="LQ20" s="166">
        <f t="shared" ca="1" si="169"/>
        <v>0</v>
      </c>
      <c r="LR20" s="166">
        <f t="shared" ca="1" si="242"/>
        <v>0</v>
      </c>
      <c r="LS20" s="166">
        <v>0</v>
      </c>
      <c r="LT20" s="166">
        <f t="shared" ca="1" si="170"/>
        <v>0</v>
      </c>
      <c r="LU20" s="166">
        <v>0</v>
      </c>
      <c r="LV20" s="166">
        <f t="shared" ca="1" si="171"/>
        <v>0</v>
      </c>
      <c r="LW20" s="166">
        <f t="shared" ca="1" si="64"/>
        <v>0</v>
      </c>
      <c r="LX20" s="166">
        <v>0</v>
      </c>
      <c r="LY20" s="166">
        <f t="shared" ca="1" si="172"/>
        <v>0</v>
      </c>
      <c r="LZ20" s="166">
        <v>0</v>
      </c>
      <c r="MA20" s="166">
        <f t="shared" ca="1" si="173"/>
        <v>0</v>
      </c>
      <c r="MB20" s="166">
        <f t="shared" ca="1" si="243"/>
        <v>0</v>
      </c>
      <c r="MC20" s="166">
        <f t="shared" ca="1" si="244"/>
        <v>1107084</v>
      </c>
      <c r="MD20" s="166">
        <v>0</v>
      </c>
      <c r="ME20" s="166">
        <f t="shared" ca="1" si="174"/>
        <v>0</v>
      </c>
      <c r="MF20" s="166"/>
      <c r="MG20" s="166">
        <f t="shared" ca="1" si="175"/>
        <v>0</v>
      </c>
      <c r="MH20" s="166">
        <v>0</v>
      </c>
      <c r="MI20" s="166">
        <f t="shared" ca="1" si="176"/>
        <v>0</v>
      </c>
      <c r="MJ20" s="166"/>
      <c r="MK20" s="166">
        <f t="shared" ca="1" si="177"/>
        <v>0</v>
      </c>
      <c r="ML20" s="166">
        <f t="shared" ca="1" si="51"/>
        <v>0</v>
      </c>
      <c r="MM20" s="166">
        <v>0</v>
      </c>
      <c r="MN20" s="166">
        <f t="shared" ca="1" si="178"/>
        <v>0</v>
      </c>
      <c r="MO20" s="166">
        <v>0</v>
      </c>
      <c r="MP20" s="166">
        <f t="shared" ca="1" si="179"/>
        <v>0</v>
      </c>
      <c r="MQ20" s="166"/>
      <c r="MR20" s="166">
        <f t="shared" ca="1" si="180"/>
        <v>0</v>
      </c>
      <c r="MS20" s="166">
        <f t="shared" ca="1" si="52"/>
        <v>0</v>
      </c>
      <c r="MT20" s="166">
        <v>0</v>
      </c>
      <c r="MU20" s="166">
        <f t="shared" ca="1" si="181"/>
        <v>0</v>
      </c>
      <c r="MV20" s="166">
        <v>0</v>
      </c>
      <c r="MW20" s="166">
        <f t="shared" ca="1" si="182"/>
        <v>0</v>
      </c>
      <c r="MX20" s="166">
        <v>0</v>
      </c>
      <c r="MY20" s="166">
        <f t="shared" ca="1" si="183"/>
        <v>0</v>
      </c>
      <c r="MZ20" s="166"/>
      <c r="NA20" s="166">
        <f t="shared" ca="1" si="184"/>
        <v>0</v>
      </c>
      <c r="NB20" s="166">
        <f t="shared" ca="1" si="66"/>
        <v>0</v>
      </c>
      <c r="NC20" s="166">
        <v>0</v>
      </c>
      <c r="ND20" s="166">
        <f t="shared" ca="1" si="185"/>
        <v>0</v>
      </c>
      <c r="NE20" s="166">
        <v>0</v>
      </c>
      <c r="NF20" s="166">
        <f t="shared" ca="1" si="186"/>
        <v>0</v>
      </c>
      <c r="NG20" s="166">
        <v>0</v>
      </c>
      <c r="NH20" s="166">
        <f t="shared" ca="1" si="187"/>
        <v>0</v>
      </c>
      <c r="NI20" s="166">
        <v>0</v>
      </c>
      <c r="NJ20" s="166">
        <f t="shared" ca="1" si="188"/>
        <v>0</v>
      </c>
      <c r="NK20" s="166">
        <v>0</v>
      </c>
      <c r="NL20" s="166">
        <f t="shared" ca="1" si="189"/>
        <v>0</v>
      </c>
      <c r="NM20" s="166">
        <v>0</v>
      </c>
      <c r="NN20" s="166">
        <f t="shared" ca="1" si="190"/>
        <v>0</v>
      </c>
      <c r="NO20" s="166">
        <f t="shared" ca="1" si="67"/>
        <v>0</v>
      </c>
      <c r="NP20" s="166">
        <v>0</v>
      </c>
      <c r="NQ20" s="166">
        <f t="shared" ca="1" si="191"/>
        <v>0</v>
      </c>
      <c r="NR20" s="166">
        <v>0</v>
      </c>
      <c r="NS20" s="166">
        <f t="shared" ca="1" si="192"/>
        <v>0</v>
      </c>
      <c r="NT20" s="166">
        <v>0</v>
      </c>
      <c r="NU20" s="166">
        <f t="shared" ca="1" si="193"/>
        <v>0</v>
      </c>
      <c r="NV20" s="166">
        <v>0</v>
      </c>
      <c r="NW20" s="166">
        <f t="shared" ca="1" si="194"/>
        <v>0</v>
      </c>
      <c r="NX20" s="166">
        <v>0</v>
      </c>
      <c r="NY20" s="166">
        <f t="shared" ca="1" si="195"/>
        <v>0</v>
      </c>
      <c r="NZ20" s="166">
        <f t="shared" ca="1" si="68"/>
        <v>0</v>
      </c>
      <c r="OA20" s="166">
        <v>0</v>
      </c>
      <c r="OB20" s="166">
        <f t="shared" ca="1" si="196"/>
        <v>0</v>
      </c>
      <c r="OC20" s="166"/>
      <c r="OD20" s="166">
        <f t="shared" ca="1" si="197"/>
        <v>0</v>
      </c>
      <c r="OE20" s="166"/>
      <c r="OF20" s="166">
        <f t="shared" ca="1" si="198"/>
        <v>0</v>
      </c>
      <c r="OG20" s="166"/>
      <c r="OH20" s="166">
        <f t="shared" ca="1" si="199"/>
        <v>0</v>
      </c>
      <c r="OI20" s="166">
        <f t="shared" ca="1" si="53"/>
        <v>0</v>
      </c>
      <c r="OJ20" s="166">
        <v>0</v>
      </c>
      <c r="OK20" s="166">
        <f t="shared" ca="1" si="200"/>
        <v>0</v>
      </c>
      <c r="OL20" s="166"/>
      <c r="OM20" s="166">
        <f t="shared" ca="1" si="201"/>
        <v>0</v>
      </c>
      <c r="ON20" s="166">
        <f t="shared" ca="1" si="245"/>
        <v>0</v>
      </c>
      <c r="OO20" s="166">
        <v>0</v>
      </c>
      <c r="OP20" s="166">
        <f t="shared" ca="1" si="202"/>
        <v>0</v>
      </c>
      <c r="OQ20" s="166">
        <v>0</v>
      </c>
      <c r="OR20" s="166">
        <f t="shared" ca="1" si="203"/>
        <v>0</v>
      </c>
      <c r="OS20" s="166">
        <f t="shared" ca="1" si="54"/>
        <v>0</v>
      </c>
      <c r="OT20" s="166">
        <f t="shared" ca="1" si="246"/>
        <v>0</v>
      </c>
      <c r="OU20" s="166">
        <v>0</v>
      </c>
      <c r="OV20" s="166">
        <f t="shared" ca="1" si="204"/>
        <v>0</v>
      </c>
      <c r="OW20" s="166">
        <v>0</v>
      </c>
      <c r="OX20" s="166">
        <f t="shared" ca="1" si="205"/>
        <v>0</v>
      </c>
      <c r="OY20" s="166">
        <v>0</v>
      </c>
      <c r="OZ20" s="166">
        <f t="shared" ca="1" si="206"/>
        <v>0</v>
      </c>
      <c r="PA20" s="166">
        <v>0</v>
      </c>
      <c r="PB20" s="166">
        <f t="shared" ca="1" si="207"/>
        <v>0</v>
      </c>
      <c r="PC20" s="166">
        <f t="shared" ca="1" si="55"/>
        <v>0</v>
      </c>
      <c r="PD20" s="166">
        <v>0</v>
      </c>
      <c r="PE20" s="166">
        <f t="shared" ca="1" si="208"/>
        <v>0</v>
      </c>
      <c r="PF20" s="166">
        <v>0</v>
      </c>
      <c r="PG20" s="166">
        <f t="shared" ca="1" si="208"/>
        <v>0</v>
      </c>
      <c r="PH20" s="166">
        <v>0</v>
      </c>
      <c r="PI20" s="166">
        <v>0</v>
      </c>
      <c r="PJ20" s="166">
        <v>0</v>
      </c>
      <c r="PK20" s="166">
        <f t="shared" ca="1" si="209"/>
        <v>0</v>
      </c>
      <c r="PL20" s="166">
        <v>0</v>
      </c>
      <c r="PM20" s="166">
        <f t="shared" ca="1" si="210"/>
        <v>0</v>
      </c>
      <c r="PN20" s="166">
        <f t="shared" ca="1" si="247"/>
        <v>0</v>
      </c>
      <c r="PO20" s="166">
        <v>0</v>
      </c>
      <c r="PP20" s="166">
        <f t="shared" ca="1" si="211"/>
        <v>0</v>
      </c>
      <c r="PQ20" s="166">
        <v>0</v>
      </c>
      <c r="PR20" s="166">
        <f t="shared" ca="1" si="212"/>
        <v>0</v>
      </c>
      <c r="PS20" s="166">
        <v>0</v>
      </c>
      <c r="PT20" s="166">
        <f t="shared" ca="1" si="213"/>
        <v>0</v>
      </c>
      <c r="PU20" s="166">
        <v>0</v>
      </c>
      <c r="PV20" s="166">
        <f t="shared" ca="1" si="214"/>
        <v>0</v>
      </c>
      <c r="PW20" s="166">
        <f t="shared" ca="1" si="71"/>
        <v>0</v>
      </c>
      <c r="PX20" s="166">
        <v>0</v>
      </c>
      <c r="PY20" s="166">
        <f t="shared" ca="1" si="215"/>
        <v>0</v>
      </c>
      <c r="PZ20" s="166">
        <v>0</v>
      </c>
      <c r="QA20" s="166">
        <f t="shared" ca="1" si="215"/>
        <v>0</v>
      </c>
      <c r="QB20" s="166">
        <v>0</v>
      </c>
      <c r="QC20" s="166">
        <f t="shared" ca="1" si="215"/>
        <v>0</v>
      </c>
      <c r="QD20" s="166">
        <v>0</v>
      </c>
      <c r="QE20" s="166">
        <f t="shared" ca="1" si="215"/>
        <v>0</v>
      </c>
      <c r="QF20" s="166">
        <f t="shared" ca="1" si="216"/>
        <v>0</v>
      </c>
      <c r="QG20" s="166">
        <v>0</v>
      </c>
      <c r="QH20" s="166">
        <f t="shared" ca="1" si="217"/>
        <v>0</v>
      </c>
      <c r="QI20" s="166">
        <v>0</v>
      </c>
      <c r="QJ20" s="166">
        <f t="shared" ca="1" si="218"/>
        <v>0</v>
      </c>
      <c r="QK20" s="166">
        <v>0</v>
      </c>
      <c r="QL20" s="166">
        <f t="shared" ca="1" si="219"/>
        <v>0</v>
      </c>
      <c r="QM20" s="166">
        <v>0</v>
      </c>
      <c r="QN20" s="166">
        <f t="shared" ca="1" si="220"/>
        <v>0</v>
      </c>
      <c r="QO20" s="166">
        <v>0</v>
      </c>
      <c r="QP20" s="166">
        <f t="shared" ca="1" si="221"/>
        <v>0</v>
      </c>
      <c r="QQ20" s="166">
        <v>0</v>
      </c>
      <c r="QR20" s="166">
        <f t="shared" ca="1" si="222"/>
        <v>0</v>
      </c>
      <c r="QS20" s="166">
        <f t="shared" ca="1" si="72"/>
        <v>0</v>
      </c>
      <c r="QT20" s="166">
        <v>0</v>
      </c>
      <c r="QU20" s="166">
        <f t="shared" ca="1" si="222"/>
        <v>0</v>
      </c>
      <c r="QV20" s="166">
        <v>50</v>
      </c>
      <c r="QW20" s="166">
        <f t="shared" ca="1" si="222"/>
        <v>7821750</v>
      </c>
      <c r="QX20" s="166">
        <v>0</v>
      </c>
      <c r="QY20" s="166">
        <f t="shared" ca="1" si="222"/>
        <v>0</v>
      </c>
      <c r="QZ20" s="166">
        <v>48</v>
      </c>
      <c r="RA20" s="166">
        <f t="shared" ca="1" si="223"/>
        <v>750864</v>
      </c>
      <c r="RB20" s="166">
        <v>0</v>
      </c>
      <c r="RC20" s="166">
        <f t="shared" ca="1" si="224"/>
        <v>0</v>
      </c>
      <c r="RD20" s="166">
        <v>0</v>
      </c>
      <c r="RE20" s="166">
        <f t="shared" ca="1" si="225"/>
        <v>0</v>
      </c>
      <c r="RF20" s="166">
        <f t="shared" ca="1" si="73"/>
        <v>8572614</v>
      </c>
      <c r="RG20" s="166">
        <v>0</v>
      </c>
      <c r="RH20" s="166">
        <v>0</v>
      </c>
      <c r="RI20" s="166">
        <v>0</v>
      </c>
      <c r="RJ20" s="166">
        <f t="shared" ca="1" si="226"/>
        <v>0</v>
      </c>
      <c r="RK20" s="166"/>
      <c r="RL20" s="166">
        <f t="shared" ca="1" si="227"/>
        <v>0</v>
      </c>
      <c r="RM20" s="166"/>
      <c r="RN20" s="166">
        <f t="shared" ca="1" si="228"/>
        <v>0</v>
      </c>
      <c r="RO20" s="166">
        <f t="shared" ca="1" si="56"/>
        <v>0</v>
      </c>
      <c r="RP20" s="166">
        <f t="shared" ref="RP20:RP43" ca="1" si="252">SUM(PC20,PN20,PW20,QF20,QS20,RF20,RO20)</f>
        <v>8572614</v>
      </c>
      <c r="RQ20" s="166"/>
      <c r="RR20" s="166">
        <f t="shared" ca="1" si="248"/>
        <v>65514191</v>
      </c>
      <c r="RS20" s="166">
        <f t="shared" si="229"/>
        <v>353</v>
      </c>
      <c r="RT20" s="166">
        <f t="shared" ca="1" si="230"/>
        <v>281694</v>
      </c>
      <c r="RU20" s="166">
        <f t="shared" si="231"/>
        <v>13</v>
      </c>
      <c r="RV20" s="166">
        <f t="shared" ca="1" si="232"/>
        <v>186810</v>
      </c>
      <c r="RW20" s="166">
        <f t="shared" ca="1" si="58"/>
        <v>468504</v>
      </c>
      <c r="RX20" s="166">
        <f t="shared" si="249"/>
        <v>353</v>
      </c>
      <c r="RY20" s="166">
        <f t="shared" ca="1" si="233"/>
        <v>26122</v>
      </c>
      <c r="RZ20" s="166">
        <f t="shared" si="234"/>
        <v>13</v>
      </c>
      <c r="SA20" s="166">
        <f t="shared" ca="1" si="235"/>
        <v>17212</v>
      </c>
      <c r="SB20" s="166">
        <f t="shared" ca="1" si="59"/>
        <v>43334</v>
      </c>
      <c r="SC20" s="166">
        <f t="shared" ca="1" si="60"/>
        <v>66026029</v>
      </c>
      <c r="SD20" s="166"/>
      <c r="SE20" s="166">
        <f t="shared" ca="1" si="61"/>
        <v>66026029</v>
      </c>
    </row>
    <row r="21" spans="1:499" s="165" customFormat="1" ht="30">
      <c r="A21" s="165" t="s">
        <v>198</v>
      </c>
      <c r="B21" s="175" t="s">
        <v>989</v>
      </c>
      <c r="C21" s="166" t="s">
        <v>194</v>
      </c>
      <c r="D21" s="166" t="s">
        <v>195</v>
      </c>
      <c r="E21" s="166">
        <v>0</v>
      </c>
      <c r="F21" s="166">
        <f t="shared" ca="1" si="74"/>
        <v>0</v>
      </c>
      <c r="G21" s="166"/>
      <c r="H21" s="166">
        <f t="shared" ca="1" si="75"/>
        <v>0</v>
      </c>
      <c r="I21" s="166"/>
      <c r="J21" s="166">
        <f t="shared" ca="1" si="76"/>
        <v>0</v>
      </c>
      <c r="K21" s="166"/>
      <c r="L21" s="166">
        <f t="shared" ca="1" si="77"/>
        <v>0</v>
      </c>
      <c r="M21" s="166"/>
      <c r="N21" s="166">
        <f t="shared" ca="1" si="78"/>
        <v>0</v>
      </c>
      <c r="O21" s="166">
        <v>0</v>
      </c>
      <c r="P21" s="166">
        <f t="shared" ca="1" si="79"/>
        <v>0</v>
      </c>
      <c r="Q21" s="166">
        <v>0</v>
      </c>
      <c r="R21" s="166">
        <f t="shared" ca="1" si="80"/>
        <v>0</v>
      </c>
      <c r="S21" s="166">
        <f t="shared" ca="1" si="38"/>
        <v>0</v>
      </c>
      <c r="T21" s="166">
        <v>0</v>
      </c>
      <c r="U21" s="166">
        <f t="shared" ca="1" si="81"/>
        <v>0</v>
      </c>
      <c r="V21" s="166">
        <v>0</v>
      </c>
      <c r="W21" s="166">
        <f t="shared" ca="1" si="82"/>
        <v>0</v>
      </c>
      <c r="X21" s="166">
        <v>0</v>
      </c>
      <c r="Y21" s="166">
        <f t="shared" ca="1" si="83"/>
        <v>0</v>
      </c>
      <c r="Z21" s="166">
        <v>0</v>
      </c>
      <c r="AA21" s="166">
        <f t="shared" ca="1" si="84"/>
        <v>0</v>
      </c>
      <c r="AB21" s="166">
        <v>0</v>
      </c>
      <c r="AC21" s="166">
        <f t="shared" ca="1" si="85"/>
        <v>0</v>
      </c>
      <c r="AD21" s="166">
        <v>0</v>
      </c>
      <c r="AE21" s="166">
        <f t="shared" ca="1" si="86"/>
        <v>0</v>
      </c>
      <c r="AF21" s="166">
        <v>0</v>
      </c>
      <c r="AG21" s="166">
        <f t="shared" ca="1" si="87"/>
        <v>0</v>
      </c>
      <c r="AH21" s="166">
        <v>0</v>
      </c>
      <c r="AI21" s="166">
        <f t="shared" ca="1" si="88"/>
        <v>0</v>
      </c>
      <c r="AJ21" s="166">
        <v>1</v>
      </c>
      <c r="AK21" s="166">
        <f t="shared" ca="1" si="89"/>
        <v>1599511</v>
      </c>
      <c r="AL21" s="166">
        <v>1</v>
      </c>
      <c r="AM21" s="166">
        <f t="shared" ca="1" si="90"/>
        <v>159951</v>
      </c>
      <c r="AN21" s="166"/>
      <c r="AO21" s="166">
        <f t="shared" ca="1" si="91"/>
        <v>0</v>
      </c>
      <c r="AP21" s="166">
        <f t="shared" ca="1" si="250"/>
        <v>1759462</v>
      </c>
      <c r="AQ21" s="166"/>
      <c r="AR21" s="166">
        <f t="shared" ca="1" si="92"/>
        <v>0</v>
      </c>
      <c r="AS21" s="166"/>
      <c r="AT21" s="166">
        <f t="shared" ca="1" si="93"/>
        <v>0</v>
      </c>
      <c r="AU21" s="166"/>
      <c r="AV21" s="166">
        <f t="shared" ca="1" si="94"/>
        <v>0</v>
      </c>
      <c r="AW21" s="166"/>
      <c r="AX21" s="166">
        <f t="shared" ca="1" si="95"/>
        <v>0</v>
      </c>
      <c r="AY21" s="166"/>
      <c r="AZ21" s="166">
        <f t="shared" ca="1" si="96"/>
        <v>0</v>
      </c>
      <c r="BA21" s="166"/>
      <c r="BB21" s="166">
        <f t="shared" ca="1" si="97"/>
        <v>0</v>
      </c>
      <c r="BC21" s="166"/>
      <c r="BD21" s="166">
        <f t="shared" ca="1" si="98"/>
        <v>0</v>
      </c>
      <c r="BE21" s="166"/>
      <c r="BF21" s="166">
        <f t="shared" ca="1" si="99"/>
        <v>0</v>
      </c>
      <c r="BG21" s="166">
        <v>0</v>
      </c>
      <c r="BH21" s="166">
        <v>0</v>
      </c>
      <c r="BI21" s="166">
        <v>0</v>
      </c>
      <c r="BJ21" s="166">
        <f t="shared" ca="1" si="100"/>
        <v>0</v>
      </c>
      <c r="BK21" s="166">
        <f t="shared" ca="1" si="39"/>
        <v>0</v>
      </c>
      <c r="BL21" s="166">
        <v>0</v>
      </c>
      <c r="BM21" s="166">
        <f t="shared" ca="1" si="101"/>
        <v>0</v>
      </c>
      <c r="BN21" s="166">
        <v>0</v>
      </c>
      <c r="BO21" s="166">
        <f t="shared" ca="1" si="101"/>
        <v>0</v>
      </c>
      <c r="BP21" s="166">
        <v>0</v>
      </c>
      <c r="BQ21" s="166">
        <f t="shared" ca="1" si="101"/>
        <v>0</v>
      </c>
      <c r="BR21" s="166">
        <v>0</v>
      </c>
      <c r="BS21" s="166">
        <f t="shared" ca="1" si="101"/>
        <v>0</v>
      </c>
      <c r="BT21" s="166">
        <v>0</v>
      </c>
      <c r="BU21" s="166">
        <f t="shared" ca="1" si="101"/>
        <v>0</v>
      </c>
      <c r="BV21" s="166">
        <v>0</v>
      </c>
      <c r="BW21" s="166">
        <f t="shared" ca="1" si="101"/>
        <v>0</v>
      </c>
      <c r="BX21" s="166">
        <v>0</v>
      </c>
      <c r="BY21" s="166">
        <f t="shared" ca="1" si="101"/>
        <v>0</v>
      </c>
      <c r="BZ21" s="166">
        <v>0</v>
      </c>
      <c r="CA21" s="166">
        <f t="shared" ca="1" si="101"/>
        <v>0</v>
      </c>
      <c r="CB21" s="166">
        <v>7</v>
      </c>
      <c r="CC21" s="166">
        <f t="shared" ca="1" si="101"/>
        <v>12441786</v>
      </c>
      <c r="CD21" s="166">
        <v>7</v>
      </c>
      <c r="CE21" s="166">
        <f t="shared" ca="1" si="102"/>
        <v>1244180</v>
      </c>
      <c r="CF21" s="166">
        <f t="shared" ca="1" si="103"/>
        <v>13685966</v>
      </c>
      <c r="CG21" s="166">
        <v>0</v>
      </c>
      <c r="CH21" s="166">
        <f t="shared" ca="1" si="102"/>
        <v>0</v>
      </c>
      <c r="CI21" s="166">
        <v>48</v>
      </c>
      <c r="CJ21" s="166">
        <f t="shared" ca="1" si="102"/>
        <v>5740512</v>
      </c>
      <c r="CK21" s="166">
        <v>0</v>
      </c>
      <c r="CL21" s="166">
        <f t="shared" ca="1" si="102"/>
        <v>0</v>
      </c>
      <c r="CM21" s="166">
        <v>193</v>
      </c>
      <c r="CN21" s="166">
        <f t="shared" ca="1" si="102"/>
        <v>19550707</v>
      </c>
      <c r="CO21" s="166">
        <v>0</v>
      </c>
      <c r="CP21" s="166">
        <f t="shared" ca="1" si="102"/>
        <v>0</v>
      </c>
      <c r="CQ21" s="166">
        <v>48</v>
      </c>
      <c r="CR21" s="166">
        <f t="shared" ca="1" si="102"/>
        <v>574032</v>
      </c>
      <c r="CS21" s="166">
        <v>0</v>
      </c>
      <c r="CT21" s="166">
        <f t="shared" ca="1" si="102"/>
        <v>0</v>
      </c>
      <c r="CU21" s="166">
        <v>193</v>
      </c>
      <c r="CV21" s="166">
        <f t="shared" ca="1" si="102"/>
        <v>1955090</v>
      </c>
      <c r="CW21" s="166"/>
      <c r="CX21" s="166">
        <f t="shared" ca="1" si="102"/>
        <v>0</v>
      </c>
      <c r="CY21" s="166"/>
      <c r="CZ21" s="166">
        <f t="shared" ca="1" si="102"/>
        <v>0</v>
      </c>
      <c r="DA21" s="166"/>
      <c r="DB21" s="166">
        <v>0</v>
      </c>
      <c r="DC21" s="166"/>
      <c r="DD21" s="166">
        <v>0</v>
      </c>
      <c r="DE21" s="166">
        <v>10</v>
      </c>
      <c r="DF21" s="166">
        <f t="shared" ca="1" si="104"/>
        <v>18657320</v>
      </c>
      <c r="DG21" s="166">
        <v>10</v>
      </c>
      <c r="DH21" s="166">
        <f t="shared" ca="1" si="105"/>
        <v>1865730</v>
      </c>
      <c r="DI21" s="166"/>
      <c r="DJ21" s="166">
        <f t="shared" ca="1" si="106"/>
        <v>0</v>
      </c>
      <c r="DK21" s="166">
        <f t="shared" ca="1" si="40"/>
        <v>48343391</v>
      </c>
      <c r="DL21" s="166"/>
      <c r="DM21" s="166">
        <f t="shared" ca="1" si="107"/>
        <v>0</v>
      </c>
      <c r="DN21" s="166"/>
      <c r="DO21" s="166">
        <f t="shared" ca="1" si="107"/>
        <v>0</v>
      </c>
      <c r="DP21" s="166">
        <v>0</v>
      </c>
      <c r="DQ21" s="166">
        <f t="shared" ca="1" si="107"/>
        <v>0</v>
      </c>
      <c r="DR21" s="166">
        <v>0</v>
      </c>
      <c r="DS21" s="166">
        <f t="shared" ca="1" si="107"/>
        <v>0</v>
      </c>
      <c r="DT21" s="166">
        <v>0</v>
      </c>
      <c r="DU21" s="166">
        <f t="shared" ca="1" si="107"/>
        <v>0</v>
      </c>
      <c r="DV21" s="166">
        <v>0</v>
      </c>
      <c r="DW21" s="166">
        <f t="shared" ca="1" si="107"/>
        <v>0</v>
      </c>
      <c r="DX21" s="166"/>
      <c r="DY21" s="166">
        <f t="shared" ca="1" si="107"/>
        <v>0</v>
      </c>
      <c r="DZ21" s="166"/>
      <c r="EA21" s="166">
        <f t="shared" ca="1" si="107"/>
        <v>0</v>
      </c>
      <c r="EB21" s="166">
        <v>0</v>
      </c>
      <c r="EC21" s="166">
        <f t="shared" ca="1" si="107"/>
        <v>0</v>
      </c>
      <c r="ED21" s="166">
        <v>0</v>
      </c>
      <c r="EE21" s="166">
        <f t="shared" ca="1" si="107"/>
        <v>0</v>
      </c>
      <c r="EF21" s="166">
        <v>0</v>
      </c>
      <c r="EG21" s="166">
        <f t="shared" ca="1" si="107"/>
        <v>0</v>
      </c>
      <c r="EH21" s="166">
        <v>0</v>
      </c>
      <c r="EI21" s="166">
        <f t="shared" ca="1" si="107"/>
        <v>0</v>
      </c>
      <c r="EJ21" s="166"/>
      <c r="EK21" s="166">
        <f t="shared" ca="1" si="107"/>
        <v>0</v>
      </c>
      <c r="EL21" s="166"/>
      <c r="EM21" s="166">
        <f t="shared" ca="1" si="107"/>
        <v>0</v>
      </c>
      <c r="EN21" s="166"/>
      <c r="EO21" s="166">
        <f t="shared" ca="1" si="107"/>
        <v>0</v>
      </c>
      <c r="EP21" s="166"/>
      <c r="EQ21" s="166">
        <f t="shared" ca="1" si="107"/>
        <v>0</v>
      </c>
      <c r="ER21" s="166">
        <v>0</v>
      </c>
      <c r="ES21" s="166">
        <f t="shared" ca="1" si="107"/>
        <v>0</v>
      </c>
      <c r="ET21" s="166">
        <v>0</v>
      </c>
      <c r="EU21" s="166">
        <f t="shared" ca="1" si="107"/>
        <v>0</v>
      </c>
      <c r="EV21" s="166">
        <f t="shared" ca="1" si="236"/>
        <v>0</v>
      </c>
      <c r="EW21" s="166">
        <v>0</v>
      </c>
      <c r="EX21" s="166">
        <v>0</v>
      </c>
      <c r="EY21" s="166">
        <v>0</v>
      </c>
      <c r="EZ21" s="166">
        <v>0</v>
      </c>
      <c r="FA21" s="166">
        <v>0</v>
      </c>
      <c r="FB21" s="166">
        <v>0</v>
      </c>
      <c r="FC21" s="166">
        <v>0</v>
      </c>
      <c r="FD21" s="166">
        <v>0</v>
      </c>
      <c r="FE21" s="166"/>
      <c r="FF21" s="166">
        <f t="shared" ca="1" si="108"/>
        <v>0</v>
      </c>
      <c r="FG21" s="166">
        <v>0</v>
      </c>
      <c r="FH21" s="166">
        <v>0</v>
      </c>
      <c r="FI21" s="166">
        <v>0</v>
      </c>
      <c r="FJ21" s="166">
        <v>0</v>
      </c>
      <c r="FK21" s="166">
        <v>0</v>
      </c>
      <c r="FL21" s="166">
        <v>0</v>
      </c>
      <c r="FM21" s="166">
        <v>0</v>
      </c>
      <c r="FN21" s="166">
        <f t="shared" ca="1" si="109"/>
        <v>0</v>
      </c>
      <c r="FO21" s="166">
        <v>0</v>
      </c>
      <c r="FP21" s="166">
        <f t="shared" ca="1" si="110"/>
        <v>0</v>
      </c>
      <c r="FQ21" s="166"/>
      <c r="FR21" s="166">
        <f t="shared" ca="1" si="111"/>
        <v>0</v>
      </c>
      <c r="FS21" s="166">
        <v>0</v>
      </c>
      <c r="FT21" s="166">
        <v>0</v>
      </c>
      <c r="FU21" s="166">
        <v>0</v>
      </c>
      <c r="FV21" s="166">
        <v>0</v>
      </c>
      <c r="FW21" s="166">
        <v>0</v>
      </c>
      <c r="FX21" s="166">
        <v>0</v>
      </c>
      <c r="FY21" s="166">
        <v>0</v>
      </c>
      <c r="FZ21" s="166">
        <v>0</v>
      </c>
      <c r="GA21" s="166">
        <v>0</v>
      </c>
      <c r="GB21" s="166">
        <v>0</v>
      </c>
      <c r="GC21" s="166">
        <v>0</v>
      </c>
      <c r="GD21" s="166"/>
      <c r="GE21" s="166">
        <v>0</v>
      </c>
      <c r="GF21" s="166"/>
      <c r="GG21" s="166">
        <f t="shared" ca="1" si="237"/>
        <v>0</v>
      </c>
      <c r="GH21" s="166"/>
      <c r="GI21" s="166">
        <f t="shared" ca="1" si="112"/>
        <v>0</v>
      </c>
      <c r="GJ21" s="166"/>
      <c r="GK21" s="166">
        <f t="shared" ca="1" si="113"/>
        <v>0</v>
      </c>
      <c r="GL21" s="166">
        <f t="shared" ca="1" si="238"/>
        <v>0</v>
      </c>
      <c r="GM21" s="166">
        <f t="shared" ca="1" si="239"/>
        <v>0</v>
      </c>
      <c r="GN21" s="166"/>
      <c r="GO21" s="166">
        <f t="shared" ca="1" si="114"/>
        <v>0</v>
      </c>
      <c r="GP21" s="166"/>
      <c r="GQ21" s="166">
        <f t="shared" ca="1" si="115"/>
        <v>0</v>
      </c>
      <c r="GR21" s="166"/>
      <c r="GS21" s="166">
        <f t="shared" ca="1" si="116"/>
        <v>0</v>
      </c>
      <c r="GT21" s="166"/>
      <c r="GU21" s="166">
        <f t="shared" ca="1" si="117"/>
        <v>0</v>
      </c>
      <c r="GV21" s="166">
        <f t="shared" ca="1" si="41"/>
        <v>0</v>
      </c>
      <c r="GW21" s="166">
        <f t="shared" ca="1" si="240"/>
        <v>63788819</v>
      </c>
      <c r="GX21" s="166">
        <v>0</v>
      </c>
      <c r="GY21" s="166">
        <f t="shared" ca="1" si="118"/>
        <v>0</v>
      </c>
      <c r="GZ21" s="166">
        <v>0</v>
      </c>
      <c r="HA21" s="166">
        <f t="shared" ca="1" si="119"/>
        <v>0</v>
      </c>
      <c r="HB21" s="166">
        <v>0</v>
      </c>
      <c r="HC21" s="166">
        <v>0</v>
      </c>
      <c r="HD21" s="166"/>
      <c r="HE21" s="166">
        <f t="shared" ca="1" si="120"/>
        <v>0</v>
      </c>
      <c r="HF21" s="166"/>
      <c r="HG21" s="166">
        <f t="shared" ca="1" si="121"/>
        <v>0</v>
      </c>
      <c r="HH21" s="166">
        <f t="shared" ca="1" si="62"/>
        <v>0</v>
      </c>
      <c r="HI21" s="166">
        <v>0</v>
      </c>
      <c r="HJ21" s="166">
        <f t="shared" ca="1" si="122"/>
        <v>0</v>
      </c>
      <c r="HK21" s="166">
        <f t="shared" ca="1" si="42"/>
        <v>0</v>
      </c>
      <c r="HL21" s="166">
        <v>0</v>
      </c>
      <c r="HM21" s="166">
        <f t="shared" ca="1" si="123"/>
        <v>0</v>
      </c>
      <c r="HN21" s="166">
        <v>0</v>
      </c>
      <c r="HO21" s="166">
        <f t="shared" ca="1" si="124"/>
        <v>0</v>
      </c>
      <c r="HP21" s="166">
        <v>0</v>
      </c>
      <c r="HQ21" s="166">
        <f t="shared" ca="1" si="125"/>
        <v>0</v>
      </c>
      <c r="HR21" s="166">
        <v>0</v>
      </c>
      <c r="HS21" s="166">
        <f t="shared" ca="1" si="126"/>
        <v>0</v>
      </c>
      <c r="HT21" s="166">
        <f t="shared" ca="1" si="43"/>
        <v>0</v>
      </c>
      <c r="HU21" s="166">
        <v>0</v>
      </c>
      <c r="HV21" s="166">
        <f t="shared" ca="1" si="127"/>
        <v>0</v>
      </c>
      <c r="HW21" s="166">
        <v>30</v>
      </c>
      <c r="HX21" s="166">
        <f t="shared" ca="1" si="128"/>
        <v>6603810</v>
      </c>
      <c r="HY21" s="166">
        <v>0</v>
      </c>
      <c r="HZ21" s="166">
        <f t="shared" ca="1" si="129"/>
        <v>0</v>
      </c>
      <c r="IA21" s="166">
        <v>30</v>
      </c>
      <c r="IB21" s="166">
        <f t="shared" ca="1" si="130"/>
        <v>660390</v>
      </c>
      <c r="IC21" s="166">
        <v>0</v>
      </c>
      <c r="ID21" s="166">
        <f t="shared" ca="1" si="131"/>
        <v>0</v>
      </c>
      <c r="IE21" s="166">
        <v>0</v>
      </c>
      <c r="IF21" s="166">
        <f t="shared" ca="1" si="131"/>
        <v>0</v>
      </c>
      <c r="IG21" s="166">
        <v>0</v>
      </c>
      <c r="IH21" s="166">
        <f t="shared" ca="1" si="131"/>
        <v>0</v>
      </c>
      <c r="II21" s="166">
        <v>0</v>
      </c>
      <c r="IJ21" s="166">
        <f t="shared" ca="1" si="131"/>
        <v>0</v>
      </c>
      <c r="IK21" s="166">
        <f t="shared" ca="1" si="241"/>
        <v>7264200</v>
      </c>
      <c r="IL21" s="166">
        <v>0</v>
      </c>
      <c r="IM21" s="166">
        <f t="shared" ca="1" si="132"/>
        <v>0</v>
      </c>
      <c r="IN21" s="166">
        <v>0</v>
      </c>
      <c r="IO21" s="166">
        <f t="shared" ca="1" si="133"/>
        <v>0</v>
      </c>
      <c r="IP21" s="166">
        <v>0</v>
      </c>
      <c r="IQ21" s="166">
        <f t="shared" ca="1" si="134"/>
        <v>0</v>
      </c>
      <c r="IR21" s="166">
        <v>0</v>
      </c>
      <c r="IS21" s="166">
        <f t="shared" ca="1" si="135"/>
        <v>0</v>
      </c>
      <c r="IT21" s="166"/>
      <c r="IU21" s="166">
        <f t="shared" ca="1" si="136"/>
        <v>0</v>
      </c>
      <c r="IV21" s="166"/>
      <c r="IW21" s="166">
        <f t="shared" ca="1" si="137"/>
        <v>0</v>
      </c>
      <c r="IX21" s="166">
        <f t="shared" ca="1" si="44"/>
        <v>0</v>
      </c>
      <c r="IY21" s="166"/>
      <c r="IZ21" s="166">
        <f t="shared" ca="1" si="138"/>
        <v>0</v>
      </c>
      <c r="JA21" s="166"/>
      <c r="JB21" s="166">
        <f t="shared" ca="1" si="139"/>
        <v>0</v>
      </c>
      <c r="JC21" s="166"/>
      <c r="JD21" s="166">
        <f t="shared" ca="1" si="140"/>
        <v>0</v>
      </c>
      <c r="JE21" s="166"/>
      <c r="JF21" s="166">
        <f t="shared" ca="1" si="141"/>
        <v>0</v>
      </c>
      <c r="JG21" s="166">
        <f t="shared" ca="1" si="45"/>
        <v>0</v>
      </c>
      <c r="JH21" s="166">
        <f t="shared" ca="1" si="142"/>
        <v>7264200</v>
      </c>
      <c r="JI21" s="166"/>
      <c r="JJ21" s="166">
        <f t="shared" ca="1" si="143"/>
        <v>0</v>
      </c>
      <c r="JK21" s="166"/>
      <c r="JL21" s="166">
        <f t="shared" ca="1" si="144"/>
        <v>0</v>
      </c>
      <c r="JM21" s="166">
        <f t="shared" ca="1" si="63"/>
        <v>0</v>
      </c>
      <c r="JN21" s="166">
        <v>0</v>
      </c>
      <c r="JO21" s="166">
        <f t="shared" ca="1" si="145"/>
        <v>0</v>
      </c>
      <c r="JP21" s="166">
        <v>0</v>
      </c>
      <c r="JQ21" s="166">
        <f t="shared" ca="1" si="146"/>
        <v>0</v>
      </c>
      <c r="JR21" s="166"/>
      <c r="JS21" s="166">
        <f t="shared" ca="1" si="147"/>
        <v>0</v>
      </c>
      <c r="JT21" s="166">
        <v>0</v>
      </c>
      <c r="JU21" s="166">
        <f t="shared" ca="1" si="148"/>
        <v>0</v>
      </c>
      <c r="JV21" s="166">
        <f t="shared" ca="1" si="46"/>
        <v>0</v>
      </c>
      <c r="JW21" s="166">
        <v>0</v>
      </c>
      <c r="JX21" s="166">
        <f t="shared" ca="1" si="149"/>
        <v>0</v>
      </c>
      <c r="JY21" s="166">
        <f t="shared" ca="1" si="47"/>
        <v>0</v>
      </c>
      <c r="JZ21" s="166">
        <v>0</v>
      </c>
      <c r="KA21" s="166">
        <f t="shared" ca="1" si="150"/>
        <v>0</v>
      </c>
      <c r="KB21" s="166">
        <v>0</v>
      </c>
      <c r="KC21" s="166">
        <f t="shared" ca="1" si="151"/>
        <v>0</v>
      </c>
      <c r="KD21" s="166">
        <v>0</v>
      </c>
      <c r="KE21" s="166">
        <f t="shared" ca="1" si="152"/>
        <v>0</v>
      </c>
      <c r="KF21" s="166">
        <v>0</v>
      </c>
      <c r="KG21" s="166">
        <f t="shared" ca="1" si="153"/>
        <v>0</v>
      </c>
      <c r="KH21" s="166">
        <f t="shared" ca="1" si="48"/>
        <v>0</v>
      </c>
      <c r="KI21" s="166">
        <v>0</v>
      </c>
      <c r="KJ21" s="166">
        <f t="shared" ca="1" si="154"/>
        <v>0</v>
      </c>
      <c r="KK21" s="166">
        <v>0</v>
      </c>
      <c r="KL21" s="166">
        <f t="shared" ca="1" si="155"/>
        <v>0</v>
      </c>
      <c r="KM21" s="166">
        <v>0</v>
      </c>
      <c r="KN21" s="166">
        <f t="shared" ca="1" si="156"/>
        <v>0</v>
      </c>
      <c r="KO21" s="166">
        <v>0</v>
      </c>
      <c r="KP21" s="166">
        <f t="shared" ca="1" si="157"/>
        <v>0</v>
      </c>
      <c r="KQ21" s="166">
        <v>0</v>
      </c>
      <c r="KR21" s="166">
        <f t="shared" ca="1" si="158"/>
        <v>0</v>
      </c>
      <c r="KS21" s="166">
        <f t="shared" ca="1" si="251"/>
        <v>0</v>
      </c>
      <c r="KT21" s="166">
        <v>0</v>
      </c>
      <c r="KU21" s="166">
        <f t="shared" ca="1" si="159"/>
        <v>0</v>
      </c>
      <c r="KV21" s="166">
        <v>0</v>
      </c>
      <c r="KW21" s="166">
        <f t="shared" ca="1" si="160"/>
        <v>0</v>
      </c>
      <c r="KX21" s="166">
        <v>0</v>
      </c>
      <c r="KY21" s="166">
        <f t="shared" ca="1" si="161"/>
        <v>0</v>
      </c>
      <c r="KZ21" s="166">
        <v>0</v>
      </c>
      <c r="LA21" s="166">
        <f t="shared" ca="1" si="162"/>
        <v>0</v>
      </c>
      <c r="LB21" s="166"/>
      <c r="LC21" s="166">
        <f t="shared" ca="1" si="163"/>
        <v>0</v>
      </c>
      <c r="LD21" s="166">
        <f t="shared" ca="1" si="49"/>
        <v>0</v>
      </c>
      <c r="LE21" s="166">
        <v>0</v>
      </c>
      <c r="LF21" s="166">
        <f t="shared" ca="1" si="164"/>
        <v>0</v>
      </c>
      <c r="LG21" s="166">
        <v>0</v>
      </c>
      <c r="LH21" s="166">
        <f t="shared" ca="1" si="165"/>
        <v>0</v>
      </c>
      <c r="LI21" s="166">
        <v>0</v>
      </c>
      <c r="LJ21" s="166">
        <f t="shared" ca="1" si="166"/>
        <v>0</v>
      </c>
      <c r="LK21" s="166">
        <v>0</v>
      </c>
      <c r="LL21" s="166">
        <f t="shared" ca="1" si="167"/>
        <v>0</v>
      </c>
      <c r="LM21" s="166">
        <f t="shared" ca="1" si="50"/>
        <v>0</v>
      </c>
      <c r="LN21" s="166">
        <v>0</v>
      </c>
      <c r="LO21" s="166">
        <f t="shared" ca="1" si="168"/>
        <v>0</v>
      </c>
      <c r="LP21" s="166">
        <v>0</v>
      </c>
      <c r="LQ21" s="166">
        <f t="shared" ca="1" si="169"/>
        <v>0</v>
      </c>
      <c r="LR21" s="166">
        <f t="shared" ca="1" si="242"/>
        <v>0</v>
      </c>
      <c r="LS21" s="166">
        <v>0</v>
      </c>
      <c r="LT21" s="166">
        <f t="shared" ca="1" si="170"/>
        <v>0</v>
      </c>
      <c r="LU21" s="166">
        <v>0</v>
      </c>
      <c r="LV21" s="166">
        <f t="shared" ca="1" si="171"/>
        <v>0</v>
      </c>
      <c r="LW21" s="166">
        <f t="shared" ca="1" si="64"/>
        <v>0</v>
      </c>
      <c r="LX21" s="166">
        <v>0</v>
      </c>
      <c r="LY21" s="166">
        <f t="shared" ca="1" si="172"/>
        <v>0</v>
      </c>
      <c r="LZ21" s="166">
        <v>0</v>
      </c>
      <c r="MA21" s="166">
        <f t="shared" ca="1" si="173"/>
        <v>0</v>
      </c>
      <c r="MB21" s="166">
        <f t="shared" ca="1" si="243"/>
        <v>0</v>
      </c>
      <c r="MC21" s="166">
        <f t="shared" ca="1" si="244"/>
        <v>0</v>
      </c>
      <c r="MD21" s="166">
        <v>0</v>
      </c>
      <c r="ME21" s="166">
        <f t="shared" ca="1" si="174"/>
        <v>0</v>
      </c>
      <c r="MF21" s="166"/>
      <c r="MG21" s="166">
        <f t="shared" ca="1" si="175"/>
        <v>0</v>
      </c>
      <c r="MH21" s="166">
        <v>0</v>
      </c>
      <c r="MI21" s="166">
        <f t="shared" ca="1" si="176"/>
        <v>0</v>
      </c>
      <c r="MJ21" s="166"/>
      <c r="MK21" s="166">
        <f t="shared" ca="1" si="177"/>
        <v>0</v>
      </c>
      <c r="ML21" s="166">
        <f t="shared" ca="1" si="51"/>
        <v>0</v>
      </c>
      <c r="MM21" s="166">
        <v>0</v>
      </c>
      <c r="MN21" s="166">
        <f t="shared" ca="1" si="178"/>
        <v>0</v>
      </c>
      <c r="MO21" s="166">
        <v>0</v>
      </c>
      <c r="MP21" s="166">
        <f t="shared" ca="1" si="179"/>
        <v>0</v>
      </c>
      <c r="MQ21" s="166"/>
      <c r="MR21" s="166">
        <f t="shared" ca="1" si="180"/>
        <v>0</v>
      </c>
      <c r="MS21" s="166">
        <f t="shared" ca="1" si="52"/>
        <v>0</v>
      </c>
      <c r="MT21" s="166">
        <v>0</v>
      </c>
      <c r="MU21" s="166">
        <f t="shared" ca="1" si="181"/>
        <v>0</v>
      </c>
      <c r="MV21" s="166">
        <v>0</v>
      </c>
      <c r="MW21" s="166">
        <f t="shared" ca="1" si="182"/>
        <v>0</v>
      </c>
      <c r="MX21" s="166">
        <v>0</v>
      </c>
      <c r="MY21" s="166">
        <f t="shared" ca="1" si="183"/>
        <v>0</v>
      </c>
      <c r="MZ21" s="166"/>
      <c r="NA21" s="166">
        <f t="shared" ca="1" si="184"/>
        <v>0</v>
      </c>
      <c r="NB21" s="166">
        <f t="shared" ca="1" si="66"/>
        <v>0</v>
      </c>
      <c r="NC21" s="166">
        <v>0</v>
      </c>
      <c r="ND21" s="166">
        <f t="shared" ca="1" si="185"/>
        <v>0</v>
      </c>
      <c r="NE21" s="166">
        <v>0</v>
      </c>
      <c r="NF21" s="166">
        <f t="shared" ca="1" si="186"/>
        <v>0</v>
      </c>
      <c r="NG21" s="166">
        <v>0</v>
      </c>
      <c r="NH21" s="166">
        <f t="shared" ca="1" si="187"/>
        <v>0</v>
      </c>
      <c r="NI21" s="166">
        <v>0</v>
      </c>
      <c r="NJ21" s="166">
        <f t="shared" ca="1" si="188"/>
        <v>0</v>
      </c>
      <c r="NK21" s="166">
        <v>0</v>
      </c>
      <c r="NL21" s="166">
        <f t="shared" ca="1" si="189"/>
        <v>0</v>
      </c>
      <c r="NM21" s="166">
        <v>0</v>
      </c>
      <c r="NN21" s="166">
        <f t="shared" ca="1" si="190"/>
        <v>0</v>
      </c>
      <c r="NO21" s="166">
        <f t="shared" ca="1" si="67"/>
        <v>0</v>
      </c>
      <c r="NP21" s="166">
        <v>0</v>
      </c>
      <c r="NQ21" s="166">
        <f t="shared" ca="1" si="191"/>
        <v>0</v>
      </c>
      <c r="NR21" s="166">
        <v>0</v>
      </c>
      <c r="NS21" s="166">
        <f t="shared" ca="1" si="192"/>
        <v>0</v>
      </c>
      <c r="NT21" s="166">
        <v>0</v>
      </c>
      <c r="NU21" s="166">
        <f t="shared" ca="1" si="193"/>
        <v>0</v>
      </c>
      <c r="NV21" s="166">
        <v>0</v>
      </c>
      <c r="NW21" s="166">
        <f t="shared" ca="1" si="194"/>
        <v>0</v>
      </c>
      <c r="NX21" s="166">
        <v>0</v>
      </c>
      <c r="NY21" s="166">
        <f t="shared" ca="1" si="195"/>
        <v>0</v>
      </c>
      <c r="NZ21" s="166">
        <f t="shared" ca="1" si="68"/>
        <v>0</v>
      </c>
      <c r="OA21" s="166">
        <v>0</v>
      </c>
      <c r="OB21" s="166">
        <f t="shared" ca="1" si="196"/>
        <v>0</v>
      </c>
      <c r="OC21" s="166"/>
      <c r="OD21" s="166">
        <f t="shared" ca="1" si="197"/>
        <v>0</v>
      </c>
      <c r="OE21" s="166"/>
      <c r="OF21" s="166">
        <f t="shared" ca="1" si="198"/>
        <v>0</v>
      </c>
      <c r="OG21" s="166"/>
      <c r="OH21" s="166">
        <f t="shared" ca="1" si="199"/>
        <v>0</v>
      </c>
      <c r="OI21" s="166">
        <f t="shared" ca="1" si="53"/>
        <v>0</v>
      </c>
      <c r="OJ21" s="166">
        <v>0</v>
      </c>
      <c r="OK21" s="166">
        <f t="shared" ca="1" si="200"/>
        <v>0</v>
      </c>
      <c r="OL21" s="166"/>
      <c r="OM21" s="166">
        <f t="shared" ca="1" si="201"/>
        <v>0</v>
      </c>
      <c r="ON21" s="166">
        <f t="shared" ca="1" si="245"/>
        <v>0</v>
      </c>
      <c r="OO21" s="166">
        <v>0</v>
      </c>
      <c r="OP21" s="166">
        <f t="shared" ca="1" si="202"/>
        <v>0</v>
      </c>
      <c r="OQ21" s="166">
        <v>0</v>
      </c>
      <c r="OR21" s="166">
        <f t="shared" ca="1" si="203"/>
        <v>0</v>
      </c>
      <c r="OS21" s="166">
        <f t="shared" ca="1" si="54"/>
        <v>0</v>
      </c>
      <c r="OT21" s="166">
        <f t="shared" ca="1" si="246"/>
        <v>0</v>
      </c>
      <c r="OU21" s="166">
        <v>0</v>
      </c>
      <c r="OV21" s="166">
        <f t="shared" ca="1" si="204"/>
        <v>0</v>
      </c>
      <c r="OW21" s="166">
        <v>0</v>
      </c>
      <c r="OX21" s="166">
        <f t="shared" ca="1" si="205"/>
        <v>0</v>
      </c>
      <c r="OY21" s="166">
        <v>0</v>
      </c>
      <c r="OZ21" s="166">
        <f t="shared" ca="1" si="206"/>
        <v>0</v>
      </c>
      <c r="PA21" s="166">
        <v>0</v>
      </c>
      <c r="PB21" s="166">
        <f t="shared" ca="1" si="207"/>
        <v>0</v>
      </c>
      <c r="PC21" s="166">
        <f t="shared" ca="1" si="55"/>
        <v>0</v>
      </c>
      <c r="PD21" s="166">
        <v>0</v>
      </c>
      <c r="PE21" s="166">
        <f t="shared" ca="1" si="208"/>
        <v>0</v>
      </c>
      <c r="PF21" s="166">
        <v>0</v>
      </c>
      <c r="PG21" s="166">
        <f t="shared" ca="1" si="208"/>
        <v>0</v>
      </c>
      <c r="PH21" s="166">
        <v>0</v>
      </c>
      <c r="PI21" s="166">
        <v>0</v>
      </c>
      <c r="PJ21" s="166">
        <v>0</v>
      </c>
      <c r="PK21" s="166">
        <f t="shared" ca="1" si="209"/>
        <v>0</v>
      </c>
      <c r="PL21" s="166">
        <v>0</v>
      </c>
      <c r="PM21" s="166">
        <f t="shared" ca="1" si="210"/>
        <v>0</v>
      </c>
      <c r="PN21" s="166">
        <f t="shared" ca="1" si="247"/>
        <v>0</v>
      </c>
      <c r="PO21" s="166">
        <v>0</v>
      </c>
      <c r="PP21" s="166">
        <f t="shared" ca="1" si="211"/>
        <v>0</v>
      </c>
      <c r="PQ21" s="166">
        <v>0</v>
      </c>
      <c r="PR21" s="166">
        <f t="shared" ca="1" si="212"/>
        <v>0</v>
      </c>
      <c r="PS21" s="166">
        <v>0</v>
      </c>
      <c r="PT21" s="166">
        <f t="shared" ca="1" si="213"/>
        <v>0</v>
      </c>
      <c r="PU21" s="166">
        <v>0</v>
      </c>
      <c r="PV21" s="166">
        <f t="shared" ca="1" si="214"/>
        <v>0</v>
      </c>
      <c r="PW21" s="166">
        <f t="shared" ca="1" si="71"/>
        <v>0</v>
      </c>
      <c r="PX21" s="166">
        <v>0</v>
      </c>
      <c r="PY21" s="166">
        <f t="shared" ca="1" si="215"/>
        <v>0</v>
      </c>
      <c r="PZ21" s="166">
        <v>104</v>
      </c>
      <c r="QA21" s="166">
        <f t="shared" ca="1" si="215"/>
        <v>13537680</v>
      </c>
      <c r="QB21" s="166">
        <v>0</v>
      </c>
      <c r="QC21" s="166">
        <f t="shared" ca="1" si="215"/>
        <v>0</v>
      </c>
      <c r="QD21" s="166">
        <v>104</v>
      </c>
      <c r="QE21" s="166">
        <f t="shared" ca="1" si="215"/>
        <v>1353768</v>
      </c>
      <c r="QF21" s="166">
        <f t="shared" ca="1" si="216"/>
        <v>14891448</v>
      </c>
      <c r="QG21" s="166">
        <v>0</v>
      </c>
      <c r="QH21" s="166">
        <f t="shared" ca="1" si="217"/>
        <v>0</v>
      </c>
      <c r="QI21" s="166">
        <v>90</v>
      </c>
      <c r="QJ21" s="166">
        <f t="shared" ca="1" si="218"/>
        <v>12288330</v>
      </c>
      <c r="QK21" s="166">
        <v>0</v>
      </c>
      <c r="QL21" s="166">
        <f t="shared" ca="1" si="219"/>
        <v>0</v>
      </c>
      <c r="QM21" s="166">
        <v>90</v>
      </c>
      <c r="QN21" s="166">
        <f t="shared" ca="1" si="220"/>
        <v>1228860</v>
      </c>
      <c r="QO21" s="166">
        <v>0</v>
      </c>
      <c r="QP21" s="166">
        <f t="shared" ca="1" si="221"/>
        <v>0</v>
      </c>
      <c r="QQ21" s="166">
        <v>0</v>
      </c>
      <c r="QR21" s="166">
        <f t="shared" ca="1" si="222"/>
        <v>0</v>
      </c>
      <c r="QS21" s="166">
        <f t="shared" ca="1" si="72"/>
        <v>13517190</v>
      </c>
      <c r="QT21" s="166">
        <v>0</v>
      </c>
      <c r="QU21" s="166">
        <f t="shared" ca="1" si="222"/>
        <v>0</v>
      </c>
      <c r="QV21" s="166">
        <v>0</v>
      </c>
      <c r="QW21" s="166">
        <f t="shared" ca="1" si="222"/>
        <v>0</v>
      </c>
      <c r="QX21" s="166">
        <v>0</v>
      </c>
      <c r="QY21" s="166">
        <f t="shared" ca="1" si="222"/>
        <v>0</v>
      </c>
      <c r="QZ21" s="166">
        <v>0</v>
      </c>
      <c r="RA21" s="166">
        <f t="shared" ca="1" si="223"/>
        <v>0</v>
      </c>
      <c r="RB21" s="166">
        <v>0</v>
      </c>
      <c r="RC21" s="166">
        <f t="shared" ca="1" si="224"/>
        <v>0</v>
      </c>
      <c r="RD21" s="166">
        <v>0</v>
      </c>
      <c r="RE21" s="166">
        <f t="shared" ca="1" si="225"/>
        <v>0</v>
      </c>
      <c r="RF21" s="166">
        <f t="shared" ca="1" si="73"/>
        <v>0</v>
      </c>
      <c r="RG21" s="166">
        <v>0</v>
      </c>
      <c r="RH21" s="166">
        <v>0</v>
      </c>
      <c r="RI21" s="166">
        <v>0</v>
      </c>
      <c r="RJ21" s="166">
        <f t="shared" ca="1" si="226"/>
        <v>0</v>
      </c>
      <c r="RK21" s="166"/>
      <c r="RL21" s="166">
        <f t="shared" ca="1" si="227"/>
        <v>0</v>
      </c>
      <c r="RM21" s="166"/>
      <c r="RN21" s="166">
        <f t="shared" ca="1" si="228"/>
        <v>0</v>
      </c>
      <c r="RO21" s="166">
        <f t="shared" ca="1" si="56"/>
        <v>0</v>
      </c>
      <c r="RP21" s="166">
        <f t="shared" ca="1" si="252"/>
        <v>28408638</v>
      </c>
      <c r="RQ21" s="166"/>
      <c r="RR21" s="166">
        <f t="shared" ca="1" si="248"/>
        <v>99461657</v>
      </c>
      <c r="RS21" s="166">
        <f t="shared" si="229"/>
        <v>465</v>
      </c>
      <c r="RT21" s="166">
        <f t="shared" ca="1" si="230"/>
        <v>371070</v>
      </c>
      <c r="RU21" s="166">
        <f t="shared" si="231"/>
        <v>18</v>
      </c>
      <c r="RV21" s="166">
        <f t="shared" ca="1" si="232"/>
        <v>258660</v>
      </c>
      <c r="RW21" s="166">
        <f t="shared" ca="1" si="58"/>
        <v>629730</v>
      </c>
      <c r="RX21" s="166">
        <f t="shared" si="249"/>
        <v>465</v>
      </c>
      <c r="RY21" s="166">
        <f t="shared" ca="1" si="233"/>
        <v>34410</v>
      </c>
      <c r="RZ21" s="166">
        <f t="shared" si="234"/>
        <v>18</v>
      </c>
      <c r="SA21" s="166">
        <f t="shared" ca="1" si="235"/>
        <v>23832</v>
      </c>
      <c r="SB21" s="166">
        <f t="shared" ca="1" si="59"/>
        <v>58242</v>
      </c>
      <c r="SC21" s="166">
        <f t="shared" ca="1" si="60"/>
        <v>100149629</v>
      </c>
      <c r="SD21" s="166"/>
      <c r="SE21" s="166">
        <f t="shared" ca="1" si="61"/>
        <v>100149629</v>
      </c>
    </row>
    <row r="22" spans="1:499" s="165" customFormat="1" ht="30">
      <c r="A22" s="165" t="s">
        <v>199</v>
      </c>
      <c r="B22" s="175" t="s">
        <v>990</v>
      </c>
      <c r="C22" s="166" t="s">
        <v>194</v>
      </c>
      <c r="D22" s="166" t="s">
        <v>195</v>
      </c>
      <c r="E22" s="166">
        <v>0</v>
      </c>
      <c r="F22" s="166">
        <f t="shared" ca="1" si="74"/>
        <v>0</v>
      </c>
      <c r="G22" s="166"/>
      <c r="H22" s="166">
        <f t="shared" ca="1" si="75"/>
        <v>0</v>
      </c>
      <c r="I22" s="166"/>
      <c r="J22" s="166">
        <f t="shared" ca="1" si="76"/>
        <v>0</v>
      </c>
      <c r="K22" s="166"/>
      <c r="L22" s="166">
        <f t="shared" ca="1" si="77"/>
        <v>0</v>
      </c>
      <c r="M22" s="166"/>
      <c r="N22" s="166">
        <f t="shared" ca="1" si="78"/>
        <v>0</v>
      </c>
      <c r="O22" s="166">
        <v>0</v>
      </c>
      <c r="P22" s="166">
        <f t="shared" ca="1" si="79"/>
        <v>0</v>
      </c>
      <c r="Q22" s="166">
        <v>0</v>
      </c>
      <c r="R22" s="166">
        <f t="shared" ca="1" si="80"/>
        <v>0</v>
      </c>
      <c r="S22" s="166">
        <f t="shared" ca="1" si="38"/>
        <v>0</v>
      </c>
      <c r="T22" s="166">
        <v>0</v>
      </c>
      <c r="U22" s="166">
        <f t="shared" ca="1" si="81"/>
        <v>0</v>
      </c>
      <c r="V22" s="166">
        <v>0</v>
      </c>
      <c r="W22" s="166">
        <f t="shared" ca="1" si="82"/>
        <v>0</v>
      </c>
      <c r="X22" s="166">
        <v>0</v>
      </c>
      <c r="Y22" s="166">
        <f t="shared" ca="1" si="83"/>
        <v>0</v>
      </c>
      <c r="Z22" s="166">
        <v>0</v>
      </c>
      <c r="AA22" s="166">
        <f t="shared" ca="1" si="84"/>
        <v>0</v>
      </c>
      <c r="AB22" s="166">
        <v>0</v>
      </c>
      <c r="AC22" s="166">
        <f t="shared" ca="1" si="85"/>
        <v>0</v>
      </c>
      <c r="AD22" s="166">
        <v>0</v>
      </c>
      <c r="AE22" s="166">
        <f t="shared" ca="1" si="86"/>
        <v>0</v>
      </c>
      <c r="AF22" s="166">
        <v>0</v>
      </c>
      <c r="AG22" s="166">
        <f t="shared" ca="1" si="87"/>
        <v>0</v>
      </c>
      <c r="AH22" s="166">
        <v>0</v>
      </c>
      <c r="AI22" s="166">
        <f t="shared" ca="1" si="88"/>
        <v>0</v>
      </c>
      <c r="AJ22" s="166">
        <v>0</v>
      </c>
      <c r="AK22" s="166">
        <f t="shared" ca="1" si="89"/>
        <v>0</v>
      </c>
      <c r="AL22" s="166">
        <v>0</v>
      </c>
      <c r="AM22" s="166">
        <f t="shared" ca="1" si="90"/>
        <v>0</v>
      </c>
      <c r="AN22" s="166"/>
      <c r="AO22" s="166">
        <f t="shared" ca="1" si="91"/>
        <v>0</v>
      </c>
      <c r="AP22" s="166">
        <f t="shared" ca="1" si="250"/>
        <v>0</v>
      </c>
      <c r="AQ22" s="166"/>
      <c r="AR22" s="166">
        <f t="shared" ca="1" si="92"/>
        <v>0</v>
      </c>
      <c r="AS22" s="166"/>
      <c r="AT22" s="166">
        <f t="shared" ca="1" si="93"/>
        <v>0</v>
      </c>
      <c r="AU22" s="166"/>
      <c r="AV22" s="166">
        <f t="shared" ca="1" si="94"/>
        <v>0</v>
      </c>
      <c r="AW22" s="166"/>
      <c r="AX22" s="166">
        <f t="shared" ca="1" si="95"/>
        <v>0</v>
      </c>
      <c r="AY22" s="166"/>
      <c r="AZ22" s="166">
        <f t="shared" ca="1" si="96"/>
        <v>0</v>
      </c>
      <c r="BA22" s="166"/>
      <c r="BB22" s="166">
        <f t="shared" ca="1" si="97"/>
        <v>0</v>
      </c>
      <c r="BC22" s="166"/>
      <c r="BD22" s="166">
        <f t="shared" ca="1" si="98"/>
        <v>0</v>
      </c>
      <c r="BE22" s="166"/>
      <c r="BF22" s="166">
        <f t="shared" ca="1" si="99"/>
        <v>0</v>
      </c>
      <c r="BG22" s="166">
        <v>0</v>
      </c>
      <c r="BH22" s="166">
        <v>0</v>
      </c>
      <c r="BI22" s="166">
        <v>0</v>
      </c>
      <c r="BJ22" s="166">
        <f t="shared" ca="1" si="100"/>
        <v>0</v>
      </c>
      <c r="BK22" s="166">
        <f t="shared" ca="1" si="39"/>
        <v>0</v>
      </c>
      <c r="BL22" s="166">
        <v>0</v>
      </c>
      <c r="BM22" s="166">
        <f t="shared" ca="1" si="101"/>
        <v>0</v>
      </c>
      <c r="BN22" s="166">
        <v>0</v>
      </c>
      <c r="BO22" s="166">
        <f t="shared" ca="1" si="101"/>
        <v>0</v>
      </c>
      <c r="BP22" s="166">
        <v>0</v>
      </c>
      <c r="BQ22" s="166">
        <f t="shared" ca="1" si="101"/>
        <v>0</v>
      </c>
      <c r="BR22" s="166">
        <v>0</v>
      </c>
      <c r="BS22" s="166">
        <f t="shared" ca="1" si="101"/>
        <v>0</v>
      </c>
      <c r="BT22" s="166">
        <v>0</v>
      </c>
      <c r="BU22" s="166">
        <f t="shared" ca="1" si="101"/>
        <v>0</v>
      </c>
      <c r="BV22" s="166">
        <v>0</v>
      </c>
      <c r="BW22" s="166">
        <f t="shared" ca="1" si="101"/>
        <v>0</v>
      </c>
      <c r="BX22" s="166">
        <v>0</v>
      </c>
      <c r="BY22" s="166">
        <f t="shared" ca="1" si="101"/>
        <v>0</v>
      </c>
      <c r="BZ22" s="166">
        <v>0</v>
      </c>
      <c r="CA22" s="166">
        <f t="shared" ca="1" si="101"/>
        <v>0</v>
      </c>
      <c r="CB22" s="166">
        <v>0</v>
      </c>
      <c r="CC22" s="166">
        <f t="shared" ca="1" si="101"/>
        <v>0</v>
      </c>
      <c r="CD22" s="166">
        <v>0</v>
      </c>
      <c r="CE22" s="166">
        <f t="shared" ca="1" si="102"/>
        <v>0</v>
      </c>
      <c r="CF22" s="166">
        <f t="shared" ca="1" si="103"/>
        <v>0</v>
      </c>
      <c r="CG22" s="166">
        <v>140</v>
      </c>
      <c r="CH22" s="166">
        <f t="shared" ca="1" si="102"/>
        <v>12337780</v>
      </c>
      <c r="CI22" s="166">
        <v>25</v>
      </c>
      <c r="CJ22" s="166">
        <f t="shared" ca="1" si="102"/>
        <v>2989850</v>
      </c>
      <c r="CK22" s="166">
        <v>405</v>
      </c>
      <c r="CL22" s="166">
        <f t="shared" ca="1" si="102"/>
        <v>30426030</v>
      </c>
      <c r="CM22" s="166">
        <v>113</v>
      </c>
      <c r="CN22" s="166">
        <f t="shared" ca="1" si="102"/>
        <v>11446787</v>
      </c>
      <c r="CO22" s="166">
        <v>0</v>
      </c>
      <c r="CP22" s="166">
        <f t="shared" ca="1" si="102"/>
        <v>0</v>
      </c>
      <c r="CQ22" s="166">
        <v>0</v>
      </c>
      <c r="CR22" s="166">
        <f t="shared" ca="1" si="102"/>
        <v>0</v>
      </c>
      <c r="CS22" s="166">
        <v>0</v>
      </c>
      <c r="CT22" s="166">
        <f t="shared" ca="1" si="102"/>
        <v>0</v>
      </c>
      <c r="CU22" s="166">
        <v>0</v>
      </c>
      <c r="CV22" s="166">
        <f t="shared" ca="1" si="102"/>
        <v>0</v>
      </c>
      <c r="CW22" s="166"/>
      <c r="CX22" s="166">
        <f t="shared" ca="1" si="102"/>
        <v>0</v>
      </c>
      <c r="CY22" s="166"/>
      <c r="CZ22" s="166">
        <f t="shared" ca="1" si="102"/>
        <v>0</v>
      </c>
      <c r="DA22" s="166"/>
      <c r="DB22" s="166">
        <v>0</v>
      </c>
      <c r="DC22" s="166"/>
      <c r="DD22" s="166">
        <v>0</v>
      </c>
      <c r="DE22" s="166">
        <v>9</v>
      </c>
      <c r="DF22" s="166">
        <f t="shared" ca="1" si="104"/>
        <v>16791588</v>
      </c>
      <c r="DG22" s="166">
        <v>0</v>
      </c>
      <c r="DH22" s="166">
        <f t="shared" ca="1" si="105"/>
        <v>0</v>
      </c>
      <c r="DI22" s="166"/>
      <c r="DJ22" s="166">
        <f t="shared" ca="1" si="106"/>
        <v>0</v>
      </c>
      <c r="DK22" s="166">
        <f t="shared" ca="1" si="40"/>
        <v>73992035</v>
      </c>
      <c r="DL22" s="166"/>
      <c r="DM22" s="166">
        <f t="shared" ca="1" si="107"/>
        <v>0</v>
      </c>
      <c r="DN22" s="166"/>
      <c r="DO22" s="166">
        <f t="shared" ca="1" si="107"/>
        <v>0</v>
      </c>
      <c r="DP22" s="166">
        <v>0</v>
      </c>
      <c r="DQ22" s="166">
        <f t="shared" ca="1" si="107"/>
        <v>0</v>
      </c>
      <c r="DR22" s="166">
        <v>0</v>
      </c>
      <c r="DS22" s="166">
        <f t="shared" ca="1" si="107"/>
        <v>0</v>
      </c>
      <c r="DT22" s="166">
        <v>0</v>
      </c>
      <c r="DU22" s="166">
        <f t="shared" ca="1" si="107"/>
        <v>0</v>
      </c>
      <c r="DV22" s="166">
        <v>0</v>
      </c>
      <c r="DW22" s="166">
        <f t="shared" ca="1" si="107"/>
        <v>0</v>
      </c>
      <c r="DX22" s="166"/>
      <c r="DY22" s="166">
        <f t="shared" ca="1" si="107"/>
        <v>0</v>
      </c>
      <c r="DZ22" s="166"/>
      <c r="EA22" s="166">
        <f t="shared" ca="1" si="107"/>
        <v>0</v>
      </c>
      <c r="EB22" s="166">
        <v>0</v>
      </c>
      <c r="EC22" s="166">
        <f t="shared" ca="1" si="107"/>
        <v>0</v>
      </c>
      <c r="ED22" s="166">
        <v>0</v>
      </c>
      <c r="EE22" s="166">
        <f t="shared" ca="1" si="107"/>
        <v>0</v>
      </c>
      <c r="EF22" s="166">
        <v>0</v>
      </c>
      <c r="EG22" s="166">
        <f t="shared" ca="1" si="107"/>
        <v>0</v>
      </c>
      <c r="EH22" s="166">
        <v>0</v>
      </c>
      <c r="EI22" s="166">
        <f t="shared" ca="1" si="107"/>
        <v>0</v>
      </c>
      <c r="EJ22" s="166"/>
      <c r="EK22" s="166">
        <f t="shared" ca="1" si="107"/>
        <v>0</v>
      </c>
      <c r="EL22" s="166"/>
      <c r="EM22" s="166">
        <f t="shared" ca="1" si="107"/>
        <v>0</v>
      </c>
      <c r="EN22" s="166"/>
      <c r="EO22" s="166">
        <f t="shared" ca="1" si="107"/>
        <v>0</v>
      </c>
      <c r="EP22" s="166"/>
      <c r="EQ22" s="166">
        <f t="shared" ca="1" si="107"/>
        <v>0</v>
      </c>
      <c r="ER22" s="166">
        <v>0</v>
      </c>
      <c r="ES22" s="166">
        <f t="shared" ca="1" si="107"/>
        <v>0</v>
      </c>
      <c r="ET22" s="166">
        <v>0</v>
      </c>
      <c r="EU22" s="166">
        <f t="shared" ca="1" si="107"/>
        <v>0</v>
      </c>
      <c r="EV22" s="166">
        <f t="shared" ca="1" si="236"/>
        <v>0</v>
      </c>
      <c r="EW22" s="166">
        <v>0</v>
      </c>
      <c r="EX22" s="166">
        <v>0</v>
      </c>
      <c r="EY22" s="166">
        <v>0</v>
      </c>
      <c r="EZ22" s="166">
        <v>0</v>
      </c>
      <c r="FA22" s="166">
        <v>0</v>
      </c>
      <c r="FB22" s="166">
        <v>0</v>
      </c>
      <c r="FC22" s="166">
        <v>0</v>
      </c>
      <c r="FD22" s="166">
        <v>0</v>
      </c>
      <c r="FE22" s="166"/>
      <c r="FF22" s="166">
        <f t="shared" ca="1" si="108"/>
        <v>0</v>
      </c>
      <c r="FG22" s="166">
        <v>0</v>
      </c>
      <c r="FH22" s="166">
        <v>0</v>
      </c>
      <c r="FI22" s="166">
        <v>0</v>
      </c>
      <c r="FJ22" s="166">
        <v>0</v>
      </c>
      <c r="FK22" s="166">
        <v>0</v>
      </c>
      <c r="FL22" s="166">
        <v>0</v>
      </c>
      <c r="FM22" s="166">
        <v>0</v>
      </c>
      <c r="FN22" s="166">
        <f t="shared" ca="1" si="109"/>
        <v>0</v>
      </c>
      <c r="FO22" s="166">
        <v>0</v>
      </c>
      <c r="FP22" s="166">
        <f t="shared" ca="1" si="110"/>
        <v>0</v>
      </c>
      <c r="FQ22" s="166"/>
      <c r="FR22" s="166">
        <f t="shared" ca="1" si="111"/>
        <v>0</v>
      </c>
      <c r="FS22" s="166">
        <v>0</v>
      </c>
      <c r="FT22" s="166">
        <v>0</v>
      </c>
      <c r="FU22" s="166">
        <v>0</v>
      </c>
      <c r="FV22" s="166">
        <v>0</v>
      </c>
      <c r="FW22" s="166">
        <v>0</v>
      </c>
      <c r="FX22" s="166">
        <v>0</v>
      </c>
      <c r="FY22" s="166">
        <v>0</v>
      </c>
      <c r="FZ22" s="166">
        <v>0</v>
      </c>
      <c r="GA22" s="166">
        <v>0</v>
      </c>
      <c r="GB22" s="166">
        <v>0</v>
      </c>
      <c r="GC22" s="166">
        <v>0</v>
      </c>
      <c r="GD22" s="166"/>
      <c r="GE22" s="166">
        <v>0</v>
      </c>
      <c r="GF22" s="166"/>
      <c r="GG22" s="166">
        <f t="shared" ca="1" si="237"/>
        <v>0</v>
      </c>
      <c r="GH22" s="166"/>
      <c r="GI22" s="166">
        <f t="shared" ca="1" si="112"/>
        <v>0</v>
      </c>
      <c r="GJ22" s="166"/>
      <c r="GK22" s="166">
        <f t="shared" ca="1" si="113"/>
        <v>0</v>
      </c>
      <c r="GL22" s="166">
        <f t="shared" ca="1" si="238"/>
        <v>0</v>
      </c>
      <c r="GM22" s="166">
        <f t="shared" ca="1" si="239"/>
        <v>0</v>
      </c>
      <c r="GN22" s="166"/>
      <c r="GO22" s="166">
        <f t="shared" ca="1" si="114"/>
        <v>0</v>
      </c>
      <c r="GP22" s="166"/>
      <c r="GQ22" s="166">
        <f t="shared" ca="1" si="115"/>
        <v>0</v>
      </c>
      <c r="GR22" s="166"/>
      <c r="GS22" s="166">
        <f t="shared" ca="1" si="116"/>
        <v>0</v>
      </c>
      <c r="GT22" s="166"/>
      <c r="GU22" s="166">
        <f t="shared" ca="1" si="117"/>
        <v>0</v>
      </c>
      <c r="GV22" s="166">
        <f t="shared" ca="1" si="41"/>
        <v>0</v>
      </c>
      <c r="GW22" s="166">
        <f t="shared" ca="1" si="240"/>
        <v>73992035</v>
      </c>
      <c r="GX22" s="166">
        <v>0</v>
      </c>
      <c r="GY22" s="166">
        <f t="shared" ca="1" si="118"/>
        <v>0</v>
      </c>
      <c r="GZ22" s="166">
        <v>0</v>
      </c>
      <c r="HA22" s="166">
        <f t="shared" ca="1" si="119"/>
        <v>0</v>
      </c>
      <c r="HB22" s="166">
        <v>0</v>
      </c>
      <c r="HC22" s="166">
        <v>0</v>
      </c>
      <c r="HD22" s="166"/>
      <c r="HE22" s="166">
        <f t="shared" ca="1" si="120"/>
        <v>0</v>
      </c>
      <c r="HF22" s="166"/>
      <c r="HG22" s="166">
        <f t="shared" ca="1" si="121"/>
        <v>0</v>
      </c>
      <c r="HH22" s="166">
        <f t="shared" ca="1" si="62"/>
        <v>0</v>
      </c>
      <c r="HI22" s="166">
        <v>0</v>
      </c>
      <c r="HJ22" s="166">
        <f t="shared" ca="1" si="122"/>
        <v>0</v>
      </c>
      <c r="HK22" s="166">
        <f t="shared" ca="1" si="42"/>
        <v>0</v>
      </c>
      <c r="HL22" s="166">
        <v>0</v>
      </c>
      <c r="HM22" s="166">
        <f t="shared" ca="1" si="123"/>
        <v>0</v>
      </c>
      <c r="HN22" s="166">
        <v>0</v>
      </c>
      <c r="HO22" s="166">
        <f t="shared" ca="1" si="124"/>
        <v>0</v>
      </c>
      <c r="HP22" s="166">
        <v>0</v>
      </c>
      <c r="HQ22" s="166">
        <f t="shared" ca="1" si="125"/>
        <v>0</v>
      </c>
      <c r="HR22" s="166">
        <v>0</v>
      </c>
      <c r="HS22" s="166">
        <f t="shared" ca="1" si="126"/>
        <v>0</v>
      </c>
      <c r="HT22" s="166">
        <f t="shared" ca="1" si="43"/>
        <v>0</v>
      </c>
      <c r="HU22" s="166">
        <v>15</v>
      </c>
      <c r="HV22" s="166">
        <f t="shared" ca="1" si="127"/>
        <v>2708955</v>
      </c>
      <c r="HW22" s="166">
        <v>7</v>
      </c>
      <c r="HX22" s="166">
        <f t="shared" ca="1" si="128"/>
        <v>1540889</v>
      </c>
      <c r="HY22" s="166">
        <v>0</v>
      </c>
      <c r="HZ22" s="166">
        <f t="shared" ca="1" si="129"/>
        <v>0</v>
      </c>
      <c r="IA22" s="166">
        <v>0</v>
      </c>
      <c r="IB22" s="166">
        <f t="shared" ca="1" si="130"/>
        <v>0</v>
      </c>
      <c r="IC22" s="166">
        <v>0</v>
      </c>
      <c r="ID22" s="166">
        <f t="shared" ca="1" si="131"/>
        <v>0</v>
      </c>
      <c r="IE22" s="166">
        <v>0</v>
      </c>
      <c r="IF22" s="166">
        <f t="shared" ca="1" si="131"/>
        <v>0</v>
      </c>
      <c r="IG22" s="166">
        <v>0</v>
      </c>
      <c r="IH22" s="166">
        <f t="shared" ca="1" si="131"/>
        <v>0</v>
      </c>
      <c r="II22" s="166">
        <v>0</v>
      </c>
      <c r="IJ22" s="166">
        <f t="shared" ca="1" si="131"/>
        <v>0</v>
      </c>
      <c r="IK22" s="166">
        <f t="shared" ca="1" si="241"/>
        <v>4249844</v>
      </c>
      <c r="IL22" s="166">
        <v>0</v>
      </c>
      <c r="IM22" s="166">
        <f t="shared" ca="1" si="132"/>
        <v>0</v>
      </c>
      <c r="IN22" s="166">
        <v>0</v>
      </c>
      <c r="IO22" s="166">
        <f t="shared" ca="1" si="133"/>
        <v>0</v>
      </c>
      <c r="IP22" s="166">
        <v>0</v>
      </c>
      <c r="IQ22" s="166">
        <f t="shared" ca="1" si="134"/>
        <v>0</v>
      </c>
      <c r="IR22" s="166">
        <v>0</v>
      </c>
      <c r="IS22" s="166">
        <f t="shared" ca="1" si="135"/>
        <v>0</v>
      </c>
      <c r="IT22" s="166"/>
      <c r="IU22" s="166">
        <f t="shared" ca="1" si="136"/>
        <v>0</v>
      </c>
      <c r="IV22" s="166"/>
      <c r="IW22" s="166">
        <f t="shared" ca="1" si="137"/>
        <v>0</v>
      </c>
      <c r="IX22" s="166">
        <f t="shared" ca="1" si="44"/>
        <v>0</v>
      </c>
      <c r="IY22" s="166"/>
      <c r="IZ22" s="166">
        <f t="shared" ca="1" si="138"/>
        <v>0</v>
      </c>
      <c r="JA22" s="166"/>
      <c r="JB22" s="166">
        <f t="shared" ca="1" si="139"/>
        <v>0</v>
      </c>
      <c r="JC22" s="166"/>
      <c r="JD22" s="166">
        <f t="shared" ca="1" si="140"/>
        <v>0</v>
      </c>
      <c r="JE22" s="166"/>
      <c r="JF22" s="166">
        <f t="shared" ca="1" si="141"/>
        <v>0</v>
      </c>
      <c r="JG22" s="166">
        <f t="shared" ca="1" si="45"/>
        <v>0</v>
      </c>
      <c r="JH22" s="166">
        <f t="shared" ca="1" si="142"/>
        <v>4249844</v>
      </c>
      <c r="JI22" s="166"/>
      <c r="JJ22" s="166">
        <f t="shared" ca="1" si="143"/>
        <v>0</v>
      </c>
      <c r="JK22" s="166"/>
      <c r="JL22" s="166">
        <f t="shared" ca="1" si="144"/>
        <v>0</v>
      </c>
      <c r="JM22" s="166">
        <f t="shared" ca="1" si="63"/>
        <v>0</v>
      </c>
      <c r="JN22" s="166">
        <v>0</v>
      </c>
      <c r="JO22" s="166">
        <f t="shared" ca="1" si="145"/>
        <v>0</v>
      </c>
      <c r="JP22" s="166">
        <v>0</v>
      </c>
      <c r="JQ22" s="166">
        <f t="shared" ca="1" si="146"/>
        <v>0</v>
      </c>
      <c r="JR22" s="166"/>
      <c r="JS22" s="166">
        <f t="shared" ca="1" si="147"/>
        <v>0</v>
      </c>
      <c r="JT22" s="166">
        <v>0</v>
      </c>
      <c r="JU22" s="166">
        <f t="shared" ca="1" si="148"/>
        <v>0</v>
      </c>
      <c r="JV22" s="166">
        <f t="shared" ca="1" si="46"/>
        <v>0</v>
      </c>
      <c r="JW22" s="166">
        <v>0</v>
      </c>
      <c r="JX22" s="166">
        <f t="shared" ca="1" si="149"/>
        <v>0</v>
      </c>
      <c r="JY22" s="166">
        <f t="shared" ca="1" si="47"/>
        <v>0</v>
      </c>
      <c r="JZ22" s="166">
        <v>0</v>
      </c>
      <c r="KA22" s="166">
        <f t="shared" ca="1" si="150"/>
        <v>0</v>
      </c>
      <c r="KB22" s="166">
        <v>0</v>
      </c>
      <c r="KC22" s="166">
        <f t="shared" ca="1" si="151"/>
        <v>0</v>
      </c>
      <c r="KD22" s="166">
        <v>0</v>
      </c>
      <c r="KE22" s="166">
        <f t="shared" ca="1" si="152"/>
        <v>0</v>
      </c>
      <c r="KF22" s="166">
        <v>0</v>
      </c>
      <c r="KG22" s="166">
        <f t="shared" ca="1" si="153"/>
        <v>0</v>
      </c>
      <c r="KH22" s="166">
        <f t="shared" ca="1" si="48"/>
        <v>0</v>
      </c>
      <c r="KI22" s="166">
        <v>25</v>
      </c>
      <c r="KJ22" s="166">
        <f t="shared" ca="1" si="154"/>
        <v>5420700</v>
      </c>
      <c r="KK22" s="166">
        <v>1</v>
      </c>
      <c r="KL22" s="166">
        <f t="shared" ca="1" si="155"/>
        <v>264292</v>
      </c>
      <c r="KM22" s="166">
        <v>0</v>
      </c>
      <c r="KN22" s="166">
        <f t="shared" ca="1" si="156"/>
        <v>0</v>
      </c>
      <c r="KO22" s="166">
        <v>0</v>
      </c>
      <c r="KP22" s="166">
        <f t="shared" ca="1" si="157"/>
        <v>0</v>
      </c>
      <c r="KQ22" s="166">
        <v>0</v>
      </c>
      <c r="KR22" s="166">
        <f t="shared" ca="1" si="158"/>
        <v>0</v>
      </c>
      <c r="KS22" s="166">
        <f t="shared" ca="1" si="251"/>
        <v>5684992</v>
      </c>
      <c r="KT22" s="166">
        <v>0</v>
      </c>
      <c r="KU22" s="166">
        <f t="shared" ca="1" si="159"/>
        <v>0</v>
      </c>
      <c r="KV22" s="166">
        <v>0</v>
      </c>
      <c r="KW22" s="166">
        <f t="shared" ca="1" si="160"/>
        <v>0</v>
      </c>
      <c r="KX22" s="166">
        <v>0</v>
      </c>
      <c r="KY22" s="166">
        <f t="shared" ca="1" si="161"/>
        <v>0</v>
      </c>
      <c r="KZ22" s="166">
        <v>0</v>
      </c>
      <c r="LA22" s="166">
        <f t="shared" ca="1" si="162"/>
        <v>0</v>
      </c>
      <c r="LB22" s="166"/>
      <c r="LC22" s="166">
        <f t="shared" ca="1" si="163"/>
        <v>0</v>
      </c>
      <c r="LD22" s="166">
        <f t="shared" ca="1" si="49"/>
        <v>0</v>
      </c>
      <c r="LE22" s="166">
        <v>0</v>
      </c>
      <c r="LF22" s="166">
        <f t="shared" ca="1" si="164"/>
        <v>0</v>
      </c>
      <c r="LG22" s="166">
        <v>0</v>
      </c>
      <c r="LH22" s="166">
        <f t="shared" ca="1" si="165"/>
        <v>0</v>
      </c>
      <c r="LI22" s="166">
        <v>0</v>
      </c>
      <c r="LJ22" s="166">
        <f t="shared" ca="1" si="166"/>
        <v>0</v>
      </c>
      <c r="LK22" s="166">
        <v>0</v>
      </c>
      <c r="LL22" s="166">
        <f t="shared" ca="1" si="167"/>
        <v>0</v>
      </c>
      <c r="LM22" s="166">
        <f t="shared" ca="1" si="50"/>
        <v>0</v>
      </c>
      <c r="LN22" s="166">
        <v>0</v>
      </c>
      <c r="LO22" s="166">
        <f t="shared" ca="1" si="168"/>
        <v>0</v>
      </c>
      <c r="LP22" s="166">
        <v>0</v>
      </c>
      <c r="LQ22" s="166">
        <f t="shared" ca="1" si="169"/>
        <v>0</v>
      </c>
      <c r="LR22" s="166">
        <f t="shared" ca="1" si="242"/>
        <v>0</v>
      </c>
      <c r="LS22" s="166">
        <v>0</v>
      </c>
      <c r="LT22" s="166">
        <f t="shared" ca="1" si="170"/>
        <v>0</v>
      </c>
      <c r="LU22" s="166">
        <v>0</v>
      </c>
      <c r="LV22" s="166">
        <f t="shared" ca="1" si="171"/>
        <v>0</v>
      </c>
      <c r="LW22" s="166">
        <f t="shared" ca="1" si="64"/>
        <v>0</v>
      </c>
      <c r="LX22" s="166">
        <v>0</v>
      </c>
      <c r="LY22" s="166">
        <f t="shared" ca="1" si="172"/>
        <v>0</v>
      </c>
      <c r="LZ22" s="166">
        <v>0</v>
      </c>
      <c r="MA22" s="166">
        <f t="shared" ca="1" si="173"/>
        <v>0</v>
      </c>
      <c r="MB22" s="166">
        <f t="shared" ca="1" si="243"/>
        <v>0</v>
      </c>
      <c r="MC22" s="166">
        <f t="shared" ca="1" si="244"/>
        <v>5684992</v>
      </c>
      <c r="MD22" s="166">
        <v>0</v>
      </c>
      <c r="ME22" s="166">
        <f t="shared" ca="1" si="174"/>
        <v>0</v>
      </c>
      <c r="MF22" s="166"/>
      <c r="MG22" s="166">
        <f t="shared" ca="1" si="175"/>
        <v>0</v>
      </c>
      <c r="MH22" s="166">
        <v>0</v>
      </c>
      <c r="MI22" s="166">
        <f t="shared" ca="1" si="176"/>
        <v>0</v>
      </c>
      <c r="MJ22" s="166"/>
      <c r="MK22" s="166">
        <f t="shared" ca="1" si="177"/>
        <v>0</v>
      </c>
      <c r="ML22" s="166">
        <f t="shared" ca="1" si="51"/>
        <v>0</v>
      </c>
      <c r="MM22" s="166">
        <v>0</v>
      </c>
      <c r="MN22" s="166">
        <f t="shared" ca="1" si="178"/>
        <v>0</v>
      </c>
      <c r="MO22" s="166">
        <v>0</v>
      </c>
      <c r="MP22" s="166">
        <f t="shared" ca="1" si="179"/>
        <v>0</v>
      </c>
      <c r="MQ22" s="166"/>
      <c r="MR22" s="166">
        <f t="shared" ca="1" si="180"/>
        <v>0</v>
      </c>
      <c r="MS22" s="166">
        <f t="shared" ca="1" si="52"/>
        <v>0</v>
      </c>
      <c r="MT22" s="166">
        <v>0</v>
      </c>
      <c r="MU22" s="166">
        <f t="shared" ca="1" si="181"/>
        <v>0</v>
      </c>
      <c r="MV22" s="166">
        <v>0</v>
      </c>
      <c r="MW22" s="166">
        <f t="shared" ca="1" si="182"/>
        <v>0</v>
      </c>
      <c r="MX22" s="166">
        <v>0</v>
      </c>
      <c r="MY22" s="166">
        <f t="shared" ca="1" si="183"/>
        <v>0</v>
      </c>
      <c r="MZ22" s="166"/>
      <c r="NA22" s="166">
        <f t="shared" ca="1" si="184"/>
        <v>0</v>
      </c>
      <c r="NB22" s="166">
        <f t="shared" ca="1" si="66"/>
        <v>0</v>
      </c>
      <c r="NC22" s="166">
        <v>0</v>
      </c>
      <c r="ND22" s="166">
        <f t="shared" ca="1" si="185"/>
        <v>0</v>
      </c>
      <c r="NE22" s="166">
        <v>1</v>
      </c>
      <c r="NF22" s="166">
        <f t="shared" ca="1" si="186"/>
        <v>528236</v>
      </c>
      <c r="NG22" s="166">
        <v>0</v>
      </c>
      <c r="NH22" s="166">
        <f t="shared" ca="1" si="187"/>
        <v>0</v>
      </c>
      <c r="NI22" s="166">
        <v>0</v>
      </c>
      <c r="NJ22" s="166">
        <f t="shared" ca="1" si="188"/>
        <v>0</v>
      </c>
      <c r="NK22" s="166">
        <v>0</v>
      </c>
      <c r="NL22" s="166">
        <f t="shared" ca="1" si="189"/>
        <v>0</v>
      </c>
      <c r="NM22" s="166">
        <v>0</v>
      </c>
      <c r="NN22" s="166">
        <f t="shared" ca="1" si="190"/>
        <v>0</v>
      </c>
      <c r="NO22" s="166">
        <f t="shared" ca="1" si="67"/>
        <v>528236</v>
      </c>
      <c r="NP22" s="166">
        <v>0</v>
      </c>
      <c r="NQ22" s="166">
        <f t="shared" ca="1" si="191"/>
        <v>0</v>
      </c>
      <c r="NR22" s="166">
        <v>0</v>
      </c>
      <c r="NS22" s="166">
        <f t="shared" ca="1" si="192"/>
        <v>0</v>
      </c>
      <c r="NT22" s="166">
        <v>0</v>
      </c>
      <c r="NU22" s="166">
        <f t="shared" ca="1" si="193"/>
        <v>0</v>
      </c>
      <c r="NV22" s="166">
        <v>0</v>
      </c>
      <c r="NW22" s="166">
        <f t="shared" ca="1" si="194"/>
        <v>0</v>
      </c>
      <c r="NX22" s="166">
        <v>0</v>
      </c>
      <c r="NY22" s="166">
        <f t="shared" ca="1" si="195"/>
        <v>0</v>
      </c>
      <c r="NZ22" s="166">
        <f t="shared" ca="1" si="68"/>
        <v>0</v>
      </c>
      <c r="OA22" s="166">
        <v>0</v>
      </c>
      <c r="OB22" s="166">
        <f t="shared" ca="1" si="196"/>
        <v>0</v>
      </c>
      <c r="OC22" s="166"/>
      <c r="OD22" s="166">
        <f t="shared" ca="1" si="197"/>
        <v>0</v>
      </c>
      <c r="OE22" s="166"/>
      <c r="OF22" s="166">
        <f t="shared" ca="1" si="198"/>
        <v>0</v>
      </c>
      <c r="OG22" s="166"/>
      <c r="OH22" s="166">
        <f t="shared" ca="1" si="199"/>
        <v>0</v>
      </c>
      <c r="OI22" s="166">
        <f t="shared" ca="1" si="53"/>
        <v>0</v>
      </c>
      <c r="OJ22" s="166">
        <v>0</v>
      </c>
      <c r="OK22" s="166">
        <f t="shared" ca="1" si="200"/>
        <v>0</v>
      </c>
      <c r="OL22" s="166"/>
      <c r="OM22" s="166">
        <f t="shared" ca="1" si="201"/>
        <v>0</v>
      </c>
      <c r="ON22" s="166">
        <f t="shared" ca="1" si="245"/>
        <v>0</v>
      </c>
      <c r="OO22" s="166">
        <v>0</v>
      </c>
      <c r="OP22" s="166">
        <f t="shared" ca="1" si="202"/>
        <v>0</v>
      </c>
      <c r="OQ22" s="166">
        <v>0</v>
      </c>
      <c r="OR22" s="166">
        <f t="shared" ca="1" si="203"/>
        <v>0</v>
      </c>
      <c r="OS22" s="166">
        <f t="shared" ca="1" si="54"/>
        <v>0</v>
      </c>
      <c r="OT22" s="166">
        <f t="shared" ca="1" si="246"/>
        <v>528236</v>
      </c>
      <c r="OU22" s="166">
        <v>0</v>
      </c>
      <c r="OV22" s="166">
        <f t="shared" ca="1" si="204"/>
        <v>0</v>
      </c>
      <c r="OW22" s="166">
        <v>0</v>
      </c>
      <c r="OX22" s="166">
        <f t="shared" ca="1" si="205"/>
        <v>0</v>
      </c>
      <c r="OY22" s="166">
        <v>0</v>
      </c>
      <c r="OZ22" s="166">
        <f t="shared" ca="1" si="206"/>
        <v>0</v>
      </c>
      <c r="PA22" s="166">
        <v>0</v>
      </c>
      <c r="PB22" s="166">
        <f t="shared" ca="1" si="207"/>
        <v>0</v>
      </c>
      <c r="PC22" s="166">
        <f t="shared" ca="1" si="55"/>
        <v>0</v>
      </c>
      <c r="PD22" s="166">
        <v>0</v>
      </c>
      <c r="PE22" s="166">
        <f t="shared" ca="1" si="208"/>
        <v>0</v>
      </c>
      <c r="PF22" s="166">
        <v>0</v>
      </c>
      <c r="PG22" s="166">
        <f t="shared" ca="1" si="208"/>
        <v>0</v>
      </c>
      <c r="PH22" s="166">
        <v>0</v>
      </c>
      <c r="PI22" s="166">
        <v>0</v>
      </c>
      <c r="PJ22" s="166">
        <v>0</v>
      </c>
      <c r="PK22" s="166">
        <f t="shared" ca="1" si="209"/>
        <v>0</v>
      </c>
      <c r="PL22" s="166">
        <v>0</v>
      </c>
      <c r="PM22" s="166">
        <f t="shared" ca="1" si="210"/>
        <v>0</v>
      </c>
      <c r="PN22" s="166">
        <f t="shared" ca="1" si="247"/>
        <v>0</v>
      </c>
      <c r="PO22" s="166">
        <v>0</v>
      </c>
      <c r="PP22" s="166">
        <f t="shared" ca="1" si="211"/>
        <v>0</v>
      </c>
      <c r="PQ22" s="166">
        <v>0</v>
      </c>
      <c r="PR22" s="166">
        <f t="shared" ca="1" si="212"/>
        <v>0</v>
      </c>
      <c r="PS22" s="166">
        <v>0</v>
      </c>
      <c r="PT22" s="166">
        <f t="shared" ca="1" si="213"/>
        <v>0</v>
      </c>
      <c r="PU22" s="166">
        <v>0</v>
      </c>
      <c r="PV22" s="166">
        <f t="shared" ca="1" si="214"/>
        <v>0</v>
      </c>
      <c r="PW22" s="166">
        <f t="shared" ca="1" si="71"/>
        <v>0</v>
      </c>
      <c r="PX22" s="166">
        <v>0</v>
      </c>
      <c r="PY22" s="166">
        <f t="shared" ca="1" si="215"/>
        <v>0</v>
      </c>
      <c r="PZ22" s="166">
        <v>0</v>
      </c>
      <c r="QA22" s="166">
        <f t="shared" ca="1" si="215"/>
        <v>0</v>
      </c>
      <c r="QB22" s="166">
        <v>0</v>
      </c>
      <c r="QC22" s="166">
        <f t="shared" ca="1" si="215"/>
        <v>0</v>
      </c>
      <c r="QD22" s="166">
        <v>0</v>
      </c>
      <c r="QE22" s="166">
        <f t="shared" ca="1" si="215"/>
        <v>0</v>
      </c>
      <c r="QF22" s="166">
        <f t="shared" ca="1" si="216"/>
        <v>0</v>
      </c>
      <c r="QG22" s="166">
        <v>20</v>
      </c>
      <c r="QH22" s="166">
        <f t="shared" ca="1" si="217"/>
        <v>1762540</v>
      </c>
      <c r="QI22" s="166">
        <v>94</v>
      </c>
      <c r="QJ22" s="166">
        <f t="shared" ca="1" si="218"/>
        <v>12834478</v>
      </c>
      <c r="QK22" s="166">
        <v>0</v>
      </c>
      <c r="QL22" s="166">
        <f t="shared" ca="1" si="219"/>
        <v>0</v>
      </c>
      <c r="QM22" s="166">
        <v>0</v>
      </c>
      <c r="QN22" s="166">
        <f t="shared" ca="1" si="220"/>
        <v>0</v>
      </c>
      <c r="QO22" s="166">
        <v>0</v>
      </c>
      <c r="QP22" s="166">
        <f t="shared" ca="1" si="221"/>
        <v>0</v>
      </c>
      <c r="QQ22" s="166">
        <v>0</v>
      </c>
      <c r="QR22" s="166">
        <f t="shared" ca="1" si="222"/>
        <v>0</v>
      </c>
      <c r="QS22" s="166">
        <f t="shared" ca="1" si="72"/>
        <v>14597018</v>
      </c>
      <c r="QT22" s="166">
        <v>0</v>
      </c>
      <c r="QU22" s="166">
        <f t="shared" ca="1" si="222"/>
        <v>0</v>
      </c>
      <c r="QV22" s="166">
        <v>0</v>
      </c>
      <c r="QW22" s="166">
        <f t="shared" ca="1" si="222"/>
        <v>0</v>
      </c>
      <c r="QX22" s="166">
        <v>0</v>
      </c>
      <c r="QY22" s="166">
        <f t="shared" ca="1" si="222"/>
        <v>0</v>
      </c>
      <c r="QZ22" s="166">
        <v>0</v>
      </c>
      <c r="RA22" s="166">
        <f t="shared" ca="1" si="223"/>
        <v>0</v>
      </c>
      <c r="RB22" s="166">
        <v>0</v>
      </c>
      <c r="RC22" s="166">
        <f t="shared" ca="1" si="224"/>
        <v>0</v>
      </c>
      <c r="RD22" s="166">
        <v>0</v>
      </c>
      <c r="RE22" s="166">
        <f t="shared" ca="1" si="225"/>
        <v>0</v>
      </c>
      <c r="RF22" s="166">
        <f t="shared" ca="1" si="73"/>
        <v>0</v>
      </c>
      <c r="RG22" s="166">
        <v>0</v>
      </c>
      <c r="RH22" s="166">
        <v>0</v>
      </c>
      <c r="RI22" s="166">
        <v>0</v>
      </c>
      <c r="RJ22" s="166">
        <f t="shared" ca="1" si="226"/>
        <v>0</v>
      </c>
      <c r="RK22" s="166"/>
      <c r="RL22" s="166">
        <f t="shared" ca="1" si="227"/>
        <v>0</v>
      </c>
      <c r="RM22" s="166"/>
      <c r="RN22" s="166">
        <f t="shared" ca="1" si="228"/>
        <v>0</v>
      </c>
      <c r="RO22" s="166">
        <f t="shared" ca="1" si="56"/>
        <v>0</v>
      </c>
      <c r="RP22" s="167">
        <f t="shared" ca="1" si="252"/>
        <v>14597018</v>
      </c>
      <c r="RQ22" s="166"/>
      <c r="RR22" s="166">
        <f t="shared" ca="1" si="248"/>
        <v>99052125</v>
      </c>
      <c r="RS22" s="166">
        <f t="shared" si="229"/>
        <v>846</v>
      </c>
      <c r="RT22" s="166">
        <f t="shared" ca="1" si="230"/>
        <v>675108</v>
      </c>
      <c r="RU22" s="166">
        <f t="shared" si="231"/>
        <v>9</v>
      </c>
      <c r="RV22" s="166">
        <f t="shared" ca="1" si="232"/>
        <v>129330</v>
      </c>
      <c r="RW22" s="166">
        <f t="shared" ca="1" si="58"/>
        <v>804438</v>
      </c>
      <c r="RX22" s="166">
        <f t="shared" si="249"/>
        <v>846</v>
      </c>
      <c r="RY22" s="166">
        <f t="shared" ca="1" si="233"/>
        <v>62604</v>
      </c>
      <c r="RZ22" s="166">
        <f t="shared" si="234"/>
        <v>9</v>
      </c>
      <c r="SA22" s="166">
        <f t="shared" ca="1" si="235"/>
        <v>11916</v>
      </c>
      <c r="SB22" s="166">
        <f t="shared" ca="1" si="59"/>
        <v>74520</v>
      </c>
      <c r="SC22" s="166">
        <f t="shared" ca="1" si="60"/>
        <v>99931083</v>
      </c>
      <c r="SD22" s="166"/>
      <c r="SE22" s="166">
        <f t="shared" ca="1" si="61"/>
        <v>99931083</v>
      </c>
    </row>
    <row r="23" spans="1:499" s="165" customFormat="1" ht="30">
      <c r="A23" s="165" t="s">
        <v>200</v>
      </c>
      <c r="B23" s="175" t="s">
        <v>991</v>
      </c>
      <c r="C23" s="166" t="s">
        <v>194</v>
      </c>
      <c r="D23" s="166" t="s">
        <v>195</v>
      </c>
      <c r="E23" s="166">
        <v>0</v>
      </c>
      <c r="F23" s="166">
        <f t="shared" ca="1" si="74"/>
        <v>0</v>
      </c>
      <c r="G23" s="166"/>
      <c r="H23" s="166">
        <f t="shared" ca="1" si="75"/>
        <v>0</v>
      </c>
      <c r="I23" s="166"/>
      <c r="J23" s="166">
        <f t="shared" ca="1" si="76"/>
        <v>0</v>
      </c>
      <c r="K23" s="166"/>
      <c r="L23" s="166">
        <f t="shared" ca="1" si="77"/>
        <v>0</v>
      </c>
      <c r="M23" s="166"/>
      <c r="N23" s="166">
        <f t="shared" ca="1" si="78"/>
        <v>0</v>
      </c>
      <c r="O23" s="166">
        <v>0</v>
      </c>
      <c r="P23" s="166">
        <f t="shared" ca="1" si="79"/>
        <v>0</v>
      </c>
      <c r="Q23" s="166">
        <v>0</v>
      </c>
      <c r="R23" s="166">
        <f t="shared" ca="1" si="80"/>
        <v>0</v>
      </c>
      <c r="S23" s="166">
        <f t="shared" ca="1" si="38"/>
        <v>0</v>
      </c>
      <c r="T23" s="166">
        <v>0</v>
      </c>
      <c r="U23" s="166">
        <f t="shared" ca="1" si="81"/>
        <v>0</v>
      </c>
      <c r="V23" s="166">
        <v>0</v>
      </c>
      <c r="W23" s="166">
        <f t="shared" ca="1" si="82"/>
        <v>0</v>
      </c>
      <c r="X23" s="166">
        <v>0</v>
      </c>
      <c r="Y23" s="166">
        <f t="shared" ca="1" si="83"/>
        <v>0</v>
      </c>
      <c r="Z23" s="166">
        <v>0</v>
      </c>
      <c r="AA23" s="166">
        <f t="shared" ca="1" si="84"/>
        <v>0</v>
      </c>
      <c r="AB23" s="166">
        <v>0</v>
      </c>
      <c r="AC23" s="166">
        <f t="shared" ca="1" si="85"/>
        <v>0</v>
      </c>
      <c r="AD23" s="166">
        <v>0</v>
      </c>
      <c r="AE23" s="166">
        <f t="shared" ca="1" si="86"/>
        <v>0</v>
      </c>
      <c r="AF23" s="166">
        <v>0</v>
      </c>
      <c r="AG23" s="166">
        <f t="shared" ca="1" si="87"/>
        <v>0</v>
      </c>
      <c r="AH23" s="166">
        <v>0</v>
      </c>
      <c r="AI23" s="166">
        <f t="shared" ca="1" si="88"/>
        <v>0</v>
      </c>
      <c r="AJ23" s="166">
        <v>6</v>
      </c>
      <c r="AK23" s="166">
        <f t="shared" ca="1" si="89"/>
        <v>9597066</v>
      </c>
      <c r="AL23" s="166">
        <v>6</v>
      </c>
      <c r="AM23" s="166">
        <f t="shared" ca="1" si="90"/>
        <v>959706</v>
      </c>
      <c r="AN23" s="166"/>
      <c r="AO23" s="166">
        <f t="shared" ca="1" si="91"/>
        <v>0</v>
      </c>
      <c r="AP23" s="166">
        <f t="shared" ca="1" si="250"/>
        <v>10556772</v>
      </c>
      <c r="AQ23" s="166"/>
      <c r="AR23" s="166">
        <f t="shared" ca="1" si="92"/>
        <v>0</v>
      </c>
      <c r="AS23" s="166"/>
      <c r="AT23" s="166">
        <f t="shared" ca="1" si="93"/>
        <v>0</v>
      </c>
      <c r="AU23" s="166"/>
      <c r="AV23" s="166">
        <f t="shared" ca="1" si="94"/>
        <v>0</v>
      </c>
      <c r="AW23" s="166"/>
      <c r="AX23" s="166">
        <f t="shared" ca="1" si="95"/>
        <v>0</v>
      </c>
      <c r="AY23" s="166"/>
      <c r="AZ23" s="166">
        <f t="shared" ca="1" si="96"/>
        <v>0</v>
      </c>
      <c r="BA23" s="166"/>
      <c r="BB23" s="166">
        <f t="shared" ca="1" si="97"/>
        <v>0</v>
      </c>
      <c r="BC23" s="166"/>
      <c r="BD23" s="166">
        <f t="shared" ca="1" si="98"/>
        <v>0</v>
      </c>
      <c r="BE23" s="166"/>
      <c r="BF23" s="166">
        <f t="shared" ca="1" si="99"/>
        <v>0</v>
      </c>
      <c r="BG23" s="166">
        <v>1</v>
      </c>
      <c r="BH23" s="166">
        <v>1687845</v>
      </c>
      <c r="BI23" s="166">
        <v>1</v>
      </c>
      <c r="BJ23" s="166">
        <f t="shared" ca="1" si="100"/>
        <v>168784</v>
      </c>
      <c r="BK23" s="166">
        <f t="shared" ca="1" si="39"/>
        <v>1856629</v>
      </c>
      <c r="BL23" s="166">
        <v>0</v>
      </c>
      <c r="BM23" s="166">
        <f t="shared" ca="1" si="101"/>
        <v>0</v>
      </c>
      <c r="BN23" s="166">
        <v>0</v>
      </c>
      <c r="BO23" s="166">
        <f t="shared" ca="1" si="101"/>
        <v>0</v>
      </c>
      <c r="BP23" s="166">
        <v>0</v>
      </c>
      <c r="BQ23" s="166">
        <f t="shared" ca="1" si="101"/>
        <v>0</v>
      </c>
      <c r="BR23" s="166">
        <v>0</v>
      </c>
      <c r="BS23" s="166">
        <f t="shared" ca="1" si="101"/>
        <v>0</v>
      </c>
      <c r="BT23" s="166">
        <v>0</v>
      </c>
      <c r="BU23" s="166">
        <f t="shared" ca="1" si="101"/>
        <v>0</v>
      </c>
      <c r="BV23" s="166">
        <v>0</v>
      </c>
      <c r="BW23" s="166">
        <f t="shared" ca="1" si="101"/>
        <v>0</v>
      </c>
      <c r="BX23" s="166">
        <v>0</v>
      </c>
      <c r="BY23" s="166">
        <f t="shared" ca="1" si="101"/>
        <v>0</v>
      </c>
      <c r="BZ23" s="166">
        <v>0</v>
      </c>
      <c r="CA23" s="166">
        <f t="shared" ca="1" si="101"/>
        <v>0</v>
      </c>
      <c r="CB23" s="166">
        <v>0</v>
      </c>
      <c r="CC23" s="166">
        <f t="shared" ca="1" si="101"/>
        <v>0</v>
      </c>
      <c r="CD23" s="166">
        <v>0</v>
      </c>
      <c r="CE23" s="166">
        <f t="shared" ca="1" si="102"/>
        <v>0</v>
      </c>
      <c r="CF23" s="166">
        <f t="shared" ca="1" si="103"/>
        <v>0</v>
      </c>
      <c r="CG23" s="166">
        <v>0</v>
      </c>
      <c r="CH23" s="166">
        <f t="shared" ca="1" si="102"/>
        <v>0</v>
      </c>
      <c r="CI23" s="166">
        <v>0</v>
      </c>
      <c r="CJ23" s="166">
        <f t="shared" ca="1" si="102"/>
        <v>0</v>
      </c>
      <c r="CK23" s="166">
        <v>0</v>
      </c>
      <c r="CL23" s="166">
        <f t="shared" ca="1" si="102"/>
        <v>0</v>
      </c>
      <c r="CM23" s="166">
        <v>0</v>
      </c>
      <c r="CN23" s="166">
        <f t="shared" ca="1" si="102"/>
        <v>0</v>
      </c>
      <c r="CO23" s="166">
        <v>0</v>
      </c>
      <c r="CP23" s="166">
        <f t="shared" ca="1" si="102"/>
        <v>0</v>
      </c>
      <c r="CQ23" s="166">
        <v>0</v>
      </c>
      <c r="CR23" s="166">
        <f t="shared" ca="1" si="102"/>
        <v>0</v>
      </c>
      <c r="CS23" s="166">
        <v>0</v>
      </c>
      <c r="CT23" s="166">
        <f t="shared" ca="1" si="102"/>
        <v>0</v>
      </c>
      <c r="CU23" s="166">
        <v>0</v>
      </c>
      <c r="CV23" s="166">
        <f t="shared" ca="1" si="102"/>
        <v>0</v>
      </c>
      <c r="CW23" s="166"/>
      <c r="CX23" s="166">
        <f t="shared" ca="1" si="102"/>
        <v>0</v>
      </c>
      <c r="CY23" s="166"/>
      <c r="CZ23" s="166">
        <f t="shared" ca="1" si="102"/>
        <v>0</v>
      </c>
      <c r="DA23" s="166"/>
      <c r="DB23" s="166">
        <v>0</v>
      </c>
      <c r="DC23" s="166"/>
      <c r="DD23" s="166">
        <v>0</v>
      </c>
      <c r="DE23" s="166">
        <v>3</v>
      </c>
      <c r="DF23" s="166">
        <f t="shared" ca="1" si="104"/>
        <v>5597196</v>
      </c>
      <c r="DG23" s="166">
        <v>3</v>
      </c>
      <c r="DH23" s="166">
        <f t="shared" ca="1" si="105"/>
        <v>559719</v>
      </c>
      <c r="DI23" s="166"/>
      <c r="DJ23" s="166">
        <f t="shared" ca="1" si="106"/>
        <v>0</v>
      </c>
      <c r="DK23" s="166">
        <f t="shared" ca="1" si="40"/>
        <v>6156915</v>
      </c>
      <c r="DL23" s="166"/>
      <c r="DM23" s="166">
        <f t="shared" ca="1" si="107"/>
        <v>0</v>
      </c>
      <c r="DN23" s="166"/>
      <c r="DO23" s="166">
        <f t="shared" ca="1" si="107"/>
        <v>0</v>
      </c>
      <c r="DP23" s="166">
        <v>93</v>
      </c>
      <c r="DQ23" s="166">
        <f t="shared" ca="1" si="107"/>
        <v>9404904</v>
      </c>
      <c r="DR23" s="166">
        <v>0</v>
      </c>
      <c r="DS23" s="166">
        <f t="shared" ca="1" si="107"/>
        <v>0</v>
      </c>
      <c r="DT23" s="166">
        <v>49</v>
      </c>
      <c r="DU23" s="166">
        <f t="shared" ca="1" si="107"/>
        <v>4213608</v>
      </c>
      <c r="DV23" s="166">
        <v>0</v>
      </c>
      <c r="DW23" s="166">
        <f t="shared" ca="1" si="107"/>
        <v>0</v>
      </c>
      <c r="DX23" s="166"/>
      <c r="DY23" s="166">
        <f t="shared" ca="1" si="107"/>
        <v>0</v>
      </c>
      <c r="DZ23" s="166"/>
      <c r="EA23" s="166">
        <f t="shared" ca="1" si="107"/>
        <v>0</v>
      </c>
      <c r="EB23" s="166">
        <v>93</v>
      </c>
      <c r="EC23" s="166">
        <f t="shared" ca="1" si="107"/>
        <v>940509</v>
      </c>
      <c r="ED23" s="166">
        <v>0</v>
      </c>
      <c r="EE23" s="166">
        <f t="shared" ca="1" si="107"/>
        <v>0</v>
      </c>
      <c r="EF23" s="166">
        <v>49</v>
      </c>
      <c r="EG23" s="166">
        <f t="shared" ca="1" si="107"/>
        <v>421351</v>
      </c>
      <c r="EH23" s="166">
        <v>0</v>
      </c>
      <c r="EI23" s="166">
        <f t="shared" ca="1" si="107"/>
        <v>0</v>
      </c>
      <c r="EJ23" s="166"/>
      <c r="EK23" s="166">
        <f t="shared" ca="1" si="107"/>
        <v>0</v>
      </c>
      <c r="EL23" s="166"/>
      <c r="EM23" s="166">
        <f t="shared" ca="1" si="107"/>
        <v>0</v>
      </c>
      <c r="EN23" s="166"/>
      <c r="EO23" s="166">
        <f t="shared" ca="1" si="107"/>
        <v>0</v>
      </c>
      <c r="EP23" s="166"/>
      <c r="EQ23" s="166">
        <f t="shared" ca="1" si="107"/>
        <v>0</v>
      </c>
      <c r="ER23" s="166">
        <v>4</v>
      </c>
      <c r="ES23" s="166">
        <f t="shared" ca="1" si="107"/>
        <v>8531688</v>
      </c>
      <c r="ET23" s="166">
        <v>4</v>
      </c>
      <c r="EU23" s="166">
        <f t="shared" ca="1" si="107"/>
        <v>853168</v>
      </c>
      <c r="EV23" s="166">
        <f t="shared" ca="1" si="236"/>
        <v>24365228</v>
      </c>
      <c r="EW23" s="166">
        <v>0</v>
      </c>
      <c r="EX23" s="166">
        <v>0</v>
      </c>
      <c r="EY23" s="166">
        <v>0</v>
      </c>
      <c r="EZ23" s="166">
        <v>0</v>
      </c>
      <c r="FA23" s="166">
        <v>0</v>
      </c>
      <c r="FB23" s="166">
        <v>0</v>
      </c>
      <c r="FC23" s="166">
        <v>0</v>
      </c>
      <c r="FD23" s="166">
        <v>0</v>
      </c>
      <c r="FE23" s="166"/>
      <c r="FF23" s="166">
        <f t="shared" ca="1" si="108"/>
        <v>0</v>
      </c>
      <c r="FG23" s="166">
        <v>0</v>
      </c>
      <c r="FH23" s="166">
        <v>0</v>
      </c>
      <c r="FI23" s="166">
        <v>0</v>
      </c>
      <c r="FJ23" s="166">
        <v>0</v>
      </c>
      <c r="FK23" s="166">
        <v>0</v>
      </c>
      <c r="FL23" s="166">
        <v>0</v>
      </c>
      <c r="FM23" s="166">
        <v>0</v>
      </c>
      <c r="FN23" s="166">
        <f t="shared" ca="1" si="109"/>
        <v>0</v>
      </c>
      <c r="FO23" s="166">
        <v>0</v>
      </c>
      <c r="FP23" s="166">
        <f t="shared" ca="1" si="110"/>
        <v>0</v>
      </c>
      <c r="FQ23" s="166"/>
      <c r="FR23" s="166">
        <f t="shared" ca="1" si="111"/>
        <v>0</v>
      </c>
      <c r="FS23" s="166">
        <v>0</v>
      </c>
      <c r="FT23" s="166">
        <v>0</v>
      </c>
      <c r="FU23" s="166">
        <v>0</v>
      </c>
      <c r="FV23" s="166">
        <v>0</v>
      </c>
      <c r="FW23" s="166">
        <v>0</v>
      </c>
      <c r="FX23" s="166">
        <v>0</v>
      </c>
      <c r="FY23" s="166">
        <v>0</v>
      </c>
      <c r="FZ23" s="166">
        <v>0</v>
      </c>
      <c r="GA23" s="166">
        <v>0</v>
      </c>
      <c r="GB23" s="166">
        <v>0</v>
      </c>
      <c r="GC23" s="166">
        <v>0</v>
      </c>
      <c r="GD23" s="166"/>
      <c r="GE23" s="166">
        <v>0</v>
      </c>
      <c r="GF23" s="166"/>
      <c r="GG23" s="166">
        <f t="shared" ca="1" si="237"/>
        <v>0</v>
      </c>
      <c r="GH23" s="166"/>
      <c r="GI23" s="166">
        <f t="shared" ca="1" si="112"/>
        <v>0</v>
      </c>
      <c r="GJ23" s="166"/>
      <c r="GK23" s="166">
        <f t="shared" ca="1" si="113"/>
        <v>0</v>
      </c>
      <c r="GL23" s="166">
        <f t="shared" ca="1" si="238"/>
        <v>0</v>
      </c>
      <c r="GM23" s="166">
        <f t="shared" ca="1" si="239"/>
        <v>24365228</v>
      </c>
      <c r="GN23" s="166"/>
      <c r="GO23" s="166">
        <f t="shared" ca="1" si="114"/>
        <v>0</v>
      </c>
      <c r="GP23" s="166"/>
      <c r="GQ23" s="166">
        <f t="shared" ca="1" si="115"/>
        <v>0</v>
      </c>
      <c r="GR23" s="166"/>
      <c r="GS23" s="166">
        <f t="shared" ca="1" si="116"/>
        <v>0</v>
      </c>
      <c r="GT23" s="166"/>
      <c r="GU23" s="166">
        <f t="shared" ca="1" si="117"/>
        <v>0</v>
      </c>
      <c r="GV23" s="166">
        <f t="shared" ca="1" si="41"/>
        <v>0</v>
      </c>
      <c r="GW23" s="166">
        <f t="shared" ca="1" si="240"/>
        <v>42935544</v>
      </c>
      <c r="GX23" s="166">
        <v>0</v>
      </c>
      <c r="GY23" s="166">
        <f t="shared" ca="1" si="118"/>
        <v>0</v>
      </c>
      <c r="GZ23" s="166">
        <v>0</v>
      </c>
      <c r="HA23" s="166">
        <f t="shared" ca="1" si="119"/>
        <v>0</v>
      </c>
      <c r="HB23" s="166">
        <v>0</v>
      </c>
      <c r="HC23" s="166">
        <v>0</v>
      </c>
      <c r="HD23" s="166"/>
      <c r="HE23" s="166">
        <f t="shared" ca="1" si="120"/>
        <v>0</v>
      </c>
      <c r="HF23" s="166"/>
      <c r="HG23" s="166">
        <f t="shared" ca="1" si="121"/>
        <v>0</v>
      </c>
      <c r="HH23" s="166">
        <f t="shared" ca="1" si="62"/>
        <v>0</v>
      </c>
      <c r="HI23" s="166">
        <v>0</v>
      </c>
      <c r="HJ23" s="166">
        <f t="shared" ca="1" si="122"/>
        <v>0</v>
      </c>
      <c r="HK23" s="166">
        <f t="shared" ca="1" si="42"/>
        <v>0</v>
      </c>
      <c r="HL23" s="166">
        <v>0</v>
      </c>
      <c r="HM23" s="166">
        <f t="shared" ca="1" si="123"/>
        <v>0</v>
      </c>
      <c r="HN23" s="166">
        <v>0</v>
      </c>
      <c r="HO23" s="166">
        <f t="shared" ca="1" si="124"/>
        <v>0</v>
      </c>
      <c r="HP23" s="166">
        <v>0</v>
      </c>
      <c r="HQ23" s="166">
        <f t="shared" ca="1" si="125"/>
        <v>0</v>
      </c>
      <c r="HR23" s="166">
        <v>0</v>
      </c>
      <c r="HS23" s="166">
        <f t="shared" ca="1" si="126"/>
        <v>0</v>
      </c>
      <c r="HT23" s="166">
        <f t="shared" ca="1" si="43"/>
        <v>0</v>
      </c>
      <c r="HU23" s="166">
        <v>5</v>
      </c>
      <c r="HV23" s="166">
        <f t="shared" ca="1" si="127"/>
        <v>902985</v>
      </c>
      <c r="HW23" s="166">
        <v>0</v>
      </c>
      <c r="HX23" s="166">
        <f t="shared" ca="1" si="128"/>
        <v>0</v>
      </c>
      <c r="HY23" s="166">
        <v>5</v>
      </c>
      <c r="HZ23" s="166">
        <f t="shared" ca="1" si="129"/>
        <v>90300</v>
      </c>
      <c r="IA23" s="166">
        <v>0</v>
      </c>
      <c r="IB23" s="166">
        <f t="shared" ca="1" si="130"/>
        <v>0</v>
      </c>
      <c r="IC23" s="166">
        <v>0</v>
      </c>
      <c r="ID23" s="166">
        <f t="shared" ca="1" si="131"/>
        <v>0</v>
      </c>
      <c r="IE23" s="166">
        <v>0</v>
      </c>
      <c r="IF23" s="166">
        <f t="shared" ca="1" si="131"/>
        <v>0</v>
      </c>
      <c r="IG23" s="166">
        <v>0</v>
      </c>
      <c r="IH23" s="166">
        <f t="shared" ca="1" si="131"/>
        <v>0</v>
      </c>
      <c r="II23" s="166">
        <v>0</v>
      </c>
      <c r="IJ23" s="166">
        <f t="shared" ca="1" si="131"/>
        <v>0</v>
      </c>
      <c r="IK23" s="166">
        <f t="shared" ca="1" si="241"/>
        <v>993285</v>
      </c>
      <c r="IL23" s="166">
        <v>146</v>
      </c>
      <c r="IM23" s="166">
        <f t="shared" ca="1" si="132"/>
        <v>30139072</v>
      </c>
      <c r="IN23" s="166">
        <v>4</v>
      </c>
      <c r="IO23" s="166">
        <f t="shared" ca="1" si="133"/>
        <v>1006440</v>
      </c>
      <c r="IP23" s="166">
        <v>146</v>
      </c>
      <c r="IQ23" s="166">
        <f t="shared" ca="1" si="134"/>
        <v>3013878</v>
      </c>
      <c r="IR23" s="166">
        <v>4</v>
      </c>
      <c r="IS23" s="166">
        <f t="shared" ca="1" si="135"/>
        <v>100644</v>
      </c>
      <c r="IT23" s="166"/>
      <c r="IU23" s="166">
        <f t="shared" ca="1" si="136"/>
        <v>0</v>
      </c>
      <c r="IV23" s="166"/>
      <c r="IW23" s="166">
        <f t="shared" ca="1" si="137"/>
        <v>0</v>
      </c>
      <c r="IX23" s="166">
        <f t="shared" ca="1" si="44"/>
        <v>34260034</v>
      </c>
      <c r="IY23" s="166"/>
      <c r="IZ23" s="166">
        <f t="shared" ca="1" si="138"/>
        <v>0</v>
      </c>
      <c r="JA23" s="166"/>
      <c r="JB23" s="166">
        <f t="shared" ca="1" si="139"/>
        <v>0</v>
      </c>
      <c r="JC23" s="166"/>
      <c r="JD23" s="166">
        <f t="shared" ca="1" si="140"/>
        <v>0</v>
      </c>
      <c r="JE23" s="166"/>
      <c r="JF23" s="166">
        <f t="shared" ca="1" si="141"/>
        <v>0</v>
      </c>
      <c r="JG23" s="166">
        <f t="shared" ca="1" si="45"/>
        <v>0</v>
      </c>
      <c r="JH23" s="166">
        <f t="shared" ca="1" si="142"/>
        <v>35253319</v>
      </c>
      <c r="JI23" s="166"/>
      <c r="JJ23" s="166">
        <f t="shared" ca="1" si="143"/>
        <v>0</v>
      </c>
      <c r="JK23" s="166"/>
      <c r="JL23" s="166">
        <f t="shared" ca="1" si="144"/>
        <v>0</v>
      </c>
      <c r="JM23" s="166">
        <f t="shared" ca="1" si="63"/>
        <v>0</v>
      </c>
      <c r="JN23" s="166">
        <v>0</v>
      </c>
      <c r="JO23" s="166">
        <f t="shared" ca="1" si="145"/>
        <v>0</v>
      </c>
      <c r="JP23" s="166">
        <v>0</v>
      </c>
      <c r="JQ23" s="166">
        <f t="shared" ca="1" si="146"/>
        <v>0</v>
      </c>
      <c r="JR23" s="166"/>
      <c r="JS23" s="166">
        <f t="shared" ca="1" si="147"/>
        <v>0</v>
      </c>
      <c r="JT23" s="166">
        <v>0</v>
      </c>
      <c r="JU23" s="166">
        <f t="shared" ca="1" si="148"/>
        <v>0</v>
      </c>
      <c r="JV23" s="166">
        <f t="shared" ca="1" si="46"/>
        <v>0</v>
      </c>
      <c r="JW23" s="166">
        <v>0</v>
      </c>
      <c r="JX23" s="166">
        <f t="shared" ca="1" si="149"/>
        <v>0</v>
      </c>
      <c r="JY23" s="166">
        <f t="shared" ca="1" si="47"/>
        <v>0</v>
      </c>
      <c r="JZ23" s="166">
        <v>0</v>
      </c>
      <c r="KA23" s="166">
        <f t="shared" ca="1" si="150"/>
        <v>0</v>
      </c>
      <c r="KB23" s="166">
        <v>0</v>
      </c>
      <c r="KC23" s="166">
        <f t="shared" ca="1" si="151"/>
        <v>0</v>
      </c>
      <c r="KD23" s="166">
        <v>0</v>
      </c>
      <c r="KE23" s="166">
        <f t="shared" ca="1" si="152"/>
        <v>0</v>
      </c>
      <c r="KF23" s="166">
        <v>0</v>
      </c>
      <c r="KG23" s="166">
        <f t="shared" ca="1" si="153"/>
        <v>0</v>
      </c>
      <c r="KH23" s="166">
        <f t="shared" ca="1" si="48"/>
        <v>0</v>
      </c>
      <c r="KI23" s="166">
        <v>0</v>
      </c>
      <c r="KJ23" s="166">
        <f t="shared" ca="1" si="154"/>
        <v>0</v>
      </c>
      <c r="KK23" s="166">
        <v>2</v>
      </c>
      <c r="KL23" s="166">
        <f t="shared" ca="1" si="155"/>
        <v>528584</v>
      </c>
      <c r="KM23" s="166">
        <v>0</v>
      </c>
      <c r="KN23" s="166">
        <f t="shared" ca="1" si="156"/>
        <v>0</v>
      </c>
      <c r="KO23" s="166">
        <v>2</v>
      </c>
      <c r="KP23" s="166">
        <f t="shared" ca="1" si="157"/>
        <v>52858</v>
      </c>
      <c r="KQ23" s="166">
        <v>0</v>
      </c>
      <c r="KR23" s="166">
        <f t="shared" ca="1" si="158"/>
        <v>0</v>
      </c>
      <c r="KS23" s="166">
        <f t="shared" ca="1" si="251"/>
        <v>581442</v>
      </c>
      <c r="KT23" s="166">
        <v>101</v>
      </c>
      <c r="KU23" s="166">
        <f t="shared" ca="1" si="159"/>
        <v>24993157</v>
      </c>
      <c r="KV23" s="166">
        <v>2</v>
      </c>
      <c r="KW23" s="166">
        <f t="shared" ca="1" si="160"/>
        <v>603286</v>
      </c>
      <c r="KX23" s="166">
        <v>101</v>
      </c>
      <c r="KY23" s="166">
        <f t="shared" ca="1" si="161"/>
        <v>2499346</v>
      </c>
      <c r="KZ23" s="166">
        <v>2</v>
      </c>
      <c r="LA23" s="166">
        <f t="shared" ca="1" si="162"/>
        <v>60328</v>
      </c>
      <c r="LB23" s="166"/>
      <c r="LC23" s="166">
        <f t="shared" ca="1" si="163"/>
        <v>0</v>
      </c>
      <c r="LD23" s="166">
        <f t="shared" ca="1" si="49"/>
        <v>28156117</v>
      </c>
      <c r="LE23" s="166">
        <v>0</v>
      </c>
      <c r="LF23" s="166">
        <f t="shared" ca="1" si="164"/>
        <v>0</v>
      </c>
      <c r="LG23" s="166">
        <v>0</v>
      </c>
      <c r="LH23" s="166">
        <f t="shared" ca="1" si="165"/>
        <v>0</v>
      </c>
      <c r="LI23" s="166">
        <v>0</v>
      </c>
      <c r="LJ23" s="166">
        <f t="shared" ca="1" si="166"/>
        <v>0</v>
      </c>
      <c r="LK23" s="166">
        <v>0</v>
      </c>
      <c r="LL23" s="166">
        <f t="shared" ca="1" si="167"/>
        <v>0</v>
      </c>
      <c r="LM23" s="166">
        <f t="shared" ca="1" si="50"/>
        <v>0</v>
      </c>
      <c r="LN23" s="166">
        <v>0</v>
      </c>
      <c r="LO23" s="166">
        <f t="shared" ca="1" si="168"/>
        <v>0</v>
      </c>
      <c r="LP23" s="166">
        <v>0</v>
      </c>
      <c r="LQ23" s="166">
        <f t="shared" ca="1" si="169"/>
        <v>0</v>
      </c>
      <c r="LR23" s="166">
        <f t="shared" ca="1" si="242"/>
        <v>0</v>
      </c>
      <c r="LS23" s="166">
        <v>0</v>
      </c>
      <c r="LT23" s="166">
        <f t="shared" ca="1" si="170"/>
        <v>0</v>
      </c>
      <c r="LU23" s="166">
        <v>0</v>
      </c>
      <c r="LV23" s="166">
        <f t="shared" ca="1" si="171"/>
        <v>0</v>
      </c>
      <c r="LW23" s="166">
        <f t="shared" ca="1" si="64"/>
        <v>0</v>
      </c>
      <c r="LX23" s="166">
        <v>0</v>
      </c>
      <c r="LY23" s="166">
        <f t="shared" ca="1" si="172"/>
        <v>0</v>
      </c>
      <c r="LZ23" s="166">
        <v>0</v>
      </c>
      <c r="MA23" s="166">
        <f t="shared" ca="1" si="173"/>
        <v>0</v>
      </c>
      <c r="MB23" s="166">
        <f t="shared" ca="1" si="243"/>
        <v>0</v>
      </c>
      <c r="MC23" s="166">
        <f t="shared" ca="1" si="244"/>
        <v>28737559</v>
      </c>
      <c r="MD23" s="166">
        <v>0</v>
      </c>
      <c r="ME23" s="166">
        <f t="shared" ca="1" si="174"/>
        <v>0</v>
      </c>
      <c r="MF23" s="166"/>
      <c r="MG23" s="166">
        <f t="shared" ca="1" si="175"/>
        <v>0</v>
      </c>
      <c r="MH23" s="166">
        <v>0</v>
      </c>
      <c r="MI23" s="166">
        <f t="shared" ca="1" si="176"/>
        <v>0</v>
      </c>
      <c r="MJ23" s="166"/>
      <c r="MK23" s="166">
        <f t="shared" ca="1" si="177"/>
        <v>0</v>
      </c>
      <c r="ML23" s="166">
        <f t="shared" ca="1" si="51"/>
        <v>0</v>
      </c>
      <c r="MM23" s="166">
        <v>0</v>
      </c>
      <c r="MN23" s="166">
        <f t="shared" ca="1" si="178"/>
        <v>0</v>
      </c>
      <c r="MO23" s="166">
        <v>0</v>
      </c>
      <c r="MP23" s="166">
        <f t="shared" ca="1" si="179"/>
        <v>0</v>
      </c>
      <c r="MQ23" s="166"/>
      <c r="MR23" s="166">
        <f t="shared" ca="1" si="180"/>
        <v>0</v>
      </c>
      <c r="MS23" s="166">
        <f t="shared" ca="1" si="52"/>
        <v>0</v>
      </c>
      <c r="MT23" s="166">
        <v>0</v>
      </c>
      <c r="MU23" s="166">
        <f t="shared" ca="1" si="181"/>
        <v>0</v>
      </c>
      <c r="MV23" s="166">
        <v>0</v>
      </c>
      <c r="MW23" s="166">
        <f t="shared" ca="1" si="182"/>
        <v>0</v>
      </c>
      <c r="MX23" s="166">
        <v>0</v>
      </c>
      <c r="MY23" s="166">
        <f t="shared" ca="1" si="183"/>
        <v>0</v>
      </c>
      <c r="MZ23" s="166"/>
      <c r="NA23" s="166">
        <f t="shared" ca="1" si="184"/>
        <v>0</v>
      </c>
      <c r="NB23" s="166">
        <f t="shared" ca="1" si="66"/>
        <v>0</v>
      </c>
      <c r="NC23" s="166">
        <v>0</v>
      </c>
      <c r="ND23" s="166">
        <f t="shared" ca="1" si="185"/>
        <v>0</v>
      </c>
      <c r="NE23" s="166">
        <v>0</v>
      </c>
      <c r="NF23" s="166">
        <f t="shared" ca="1" si="186"/>
        <v>0</v>
      </c>
      <c r="NG23" s="166">
        <v>0</v>
      </c>
      <c r="NH23" s="166">
        <f t="shared" ca="1" si="187"/>
        <v>0</v>
      </c>
      <c r="NI23" s="166">
        <v>0</v>
      </c>
      <c r="NJ23" s="166">
        <f t="shared" ca="1" si="188"/>
        <v>0</v>
      </c>
      <c r="NK23" s="166">
        <v>0</v>
      </c>
      <c r="NL23" s="166">
        <f t="shared" ca="1" si="189"/>
        <v>0</v>
      </c>
      <c r="NM23" s="166">
        <v>0</v>
      </c>
      <c r="NN23" s="166">
        <f t="shared" ca="1" si="190"/>
        <v>0</v>
      </c>
      <c r="NO23" s="166">
        <f t="shared" ca="1" si="67"/>
        <v>0</v>
      </c>
      <c r="NP23" s="166">
        <v>4</v>
      </c>
      <c r="NQ23" s="166">
        <f t="shared" ca="1" si="191"/>
        <v>1981772</v>
      </c>
      <c r="NR23" s="166">
        <v>0</v>
      </c>
      <c r="NS23" s="166">
        <f t="shared" ca="1" si="192"/>
        <v>0</v>
      </c>
      <c r="NT23" s="166">
        <v>4</v>
      </c>
      <c r="NU23" s="166">
        <f t="shared" ca="1" si="193"/>
        <v>198176</v>
      </c>
      <c r="NV23" s="166">
        <v>0</v>
      </c>
      <c r="NW23" s="166">
        <f t="shared" ca="1" si="194"/>
        <v>0</v>
      </c>
      <c r="NX23" s="166">
        <v>0</v>
      </c>
      <c r="NY23" s="166">
        <f t="shared" ca="1" si="195"/>
        <v>0</v>
      </c>
      <c r="NZ23" s="166">
        <f t="shared" ca="1" si="68"/>
        <v>2179948</v>
      </c>
      <c r="OA23" s="166">
        <v>0</v>
      </c>
      <c r="OB23" s="166">
        <f t="shared" ca="1" si="196"/>
        <v>0</v>
      </c>
      <c r="OC23" s="166"/>
      <c r="OD23" s="166">
        <f t="shared" ca="1" si="197"/>
        <v>0</v>
      </c>
      <c r="OE23" s="166"/>
      <c r="OF23" s="166">
        <f t="shared" ca="1" si="198"/>
        <v>0</v>
      </c>
      <c r="OG23" s="166"/>
      <c r="OH23" s="166">
        <f t="shared" ca="1" si="199"/>
        <v>0</v>
      </c>
      <c r="OI23" s="166">
        <f t="shared" ca="1" si="53"/>
        <v>0</v>
      </c>
      <c r="OJ23" s="166">
        <v>0</v>
      </c>
      <c r="OK23" s="166">
        <f t="shared" ca="1" si="200"/>
        <v>0</v>
      </c>
      <c r="OL23" s="166"/>
      <c r="OM23" s="166">
        <f t="shared" ca="1" si="201"/>
        <v>0</v>
      </c>
      <c r="ON23" s="166">
        <f t="shared" ca="1" si="245"/>
        <v>0</v>
      </c>
      <c r="OO23" s="166">
        <v>0</v>
      </c>
      <c r="OP23" s="166">
        <f t="shared" ca="1" si="202"/>
        <v>0</v>
      </c>
      <c r="OQ23" s="166">
        <v>0</v>
      </c>
      <c r="OR23" s="166">
        <f t="shared" ca="1" si="203"/>
        <v>0</v>
      </c>
      <c r="OS23" s="166">
        <f t="shared" ca="1" si="54"/>
        <v>0</v>
      </c>
      <c r="OT23" s="166">
        <f t="shared" ca="1" si="246"/>
        <v>2179948</v>
      </c>
      <c r="OU23" s="166">
        <v>0</v>
      </c>
      <c r="OV23" s="166">
        <f t="shared" ca="1" si="204"/>
        <v>0</v>
      </c>
      <c r="OW23" s="166">
        <v>0</v>
      </c>
      <c r="OX23" s="166">
        <f t="shared" ca="1" si="205"/>
        <v>0</v>
      </c>
      <c r="OY23" s="166">
        <v>0</v>
      </c>
      <c r="OZ23" s="166">
        <f t="shared" ca="1" si="206"/>
        <v>0</v>
      </c>
      <c r="PA23" s="166">
        <v>0</v>
      </c>
      <c r="PB23" s="166">
        <f t="shared" ca="1" si="207"/>
        <v>0</v>
      </c>
      <c r="PC23" s="166">
        <f t="shared" ca="1" si="55"/>
        <v>0</v>
      </c>
      <c r="PD23" s="166">
        <v>0</v>
      </c>
      <c r="PE23" s="166">
        <f t="shared" ca="1" si="208"/>
        <v>0</v>
      </c>
      <c r="PF23" s="166">
        <v>0</v>
      </c>
      <c r="PG23" s="166">
        <f t="shared" ca="1" si="208"/>
        <v>0</v>
      </c>
      <c r="PH23" s="166">
        <v>0</v>
      </c>
      <c r="PI23" s="166">
        <v>0</v>
      </c>
      <c r="PJ23" s="166">
        <v>0</v>
      </c>
      <c r="PK23" s="166">
        <f t="shared" ca="1" si="209"/>
        <v>0</v>
      </c>
      <c r="PL23" s="166">
        <v>0</v>
      </c>
      <c r="PM23" s="166">
        <f t="shared" ca="1" si="210"/>
        <v>0</v>
      </c>
      <c r="PN23" s="166">
        <f t="shared" ca="1" si="247"/>
        <v>0</v>
      </c>
      <c r="PO23" s="166">
        <v>0</v>
      </c>
      <c r="PP23" s="166">
        <f t="shared" ca="1" si="211"/>
        <v>0</v>
      </c>
      <c r="PQ23" s="166">
        <v>0</v>
      </c>
      <c r="PR23" s="166">
        <f t="shared" ca="1" si="212"/>
        <v>0</v>
      </c>
      <c r="PS23" s="166">
        <v>0</v>
      </c>
      <c r="PT23" s="166">
        <f t="shared" ca="1" si="213"/>
        <v>0</v>
      </c>
      <c r="PU23" s="166">
        <v>0</v>
      </c>
      <c r="PV23" s="166">
        <f t="shared" ca="1" si="214"/>
        <v>0</v>
      </c>
      <c r="PW23" s="166">
        <f t="shared" ca="1" si="71"/>
        <v>0</v>
      </c>
      <c r="PX23" s="166">
        <v>0</v>
      </c>
      <c r="PY23" s="166">
        <f t="shared" ca="1" si="215"/>
        <v>0</v>
      </c>
      <c r="PZ23" s="166">
        <v>0</v>
      </c>
      <c r="QA23" s="166">
        <f t="shared" ca="1" si="215"/>
        <v>0</v>
      </c>
      <c r="QB23" s="166">
        <v>0</v>
      </c>
      <c r="QC23" s="166">
        <f t="shared" ca="1" si="215"/>
        <v>0</v>
      </c>
      <c r="QD23" s="166">
        <v>0</v>
      </c>
      <c r="QE23" s="166">
        <f t="shared" ca="1" si="215"/>
        <v>0</v>
      </c>
      <c r="QF23" s="166">
        <f t="shared" ca="1" si="216"/>
        <v>0</v>
      </c>
      <c r="QG23" s="166">
        <v>68</v>
      </c>
      <c r="QH23" s="166">
        <f t="shared" ca="1" si="217"/>
        <v>5992636</v>
      </c>
      <c r="QI23" s="166">
        <v>82</v>
      </c>
      <c r="QJ23" s="166">
        <f t="shared" ca="1" si="218"/>
        <v>11196034</v>
      </c>
      <c r="QK23" s="166">
        <v>68</v>
      </c>
      <c r="QL23" s="166">
        <f t="shared" ca="1" si="219"/>
        <v>599284</v>
      </c>
      <c r="QM23" s="166">
        <v>82</v>
      </c>
      <c r="QN23" s="166">
        <f t="shared" ca="1" si="220"/>
        <v>1119628</v>
      </c>
      <c r="QO23" s="166">
        <v>0</v>
      </c>
      <c r="QP23" s="166">
        <f t="shared" ca="1" si="221"/>
        <v>0</v>
      </c>
      <c r="QQ23" s="166">
        <v>0</v>
      </c>
      <c r="QR23" s="166">
        <f t="shared" ca="1" si="222"/>
        <v>0</v>
      </c>
      <c r="QS23" s="166">
        <f t="shared" ca="1" si="72"/>
        <v>18907582</v>
      </c>
      <c r="QT23" s="166">
        <v>364</v>
      </c>
      <c r="QU23" s="166">
        <f t="shared" ca="1" si="222"/>
        <v>36810592</v>
      </c>
      <c r="QV23" s="166">
        <v>0</v>
      </c>
      <c r="QW23" s="166">
        <f t="shared" ca="1" si="222"/>
        <v>0</v>
      </c>
      <c r="QX23" s="166">
        <v>364</v>
      </c>
      <c r="QY23" s="166">
        <f t="shared" ca="1" si="222"/>
        <v>3681132</v>
      </c>
      <c r="QZ23" s="166">
        <v>0</v>
      </c>
      <c r="RA23" s="166">
        <f t="shared" ca="1" si="223"/>
        <v>0</v>
      </c>
      <c r="RB23" s="166">
        <v>0</v>
      </c>
      <c r="RC23" s="166">
        <f t="shared" ca="1" si="224"/>
        <v>0</v>
      </c>
      <c r="RD23" s="166">
        <v>0</v>
      </c>
      <c r="RE23" s="166">
        <f t="shared" ca="1" si="225"/>
        <v>0</v>
      </c>
      <c r="RF23" s="166">
        <f t="shared" ca="1" si="73"/>
        <v>40491724</v>
      </c>
      <c r="RG23" s="166">
        <v>0</v>
      </c>
      <c r="RH23" s="166">
        <v>0</v>
      </c>
      <c r="RI23" s="166">
        <v>0</v>
      </c>
      <c r="RJ23" s="166">
        <f t="shared" ca="1" si="226"/>
        <v>0</v>
      </c>
      <c r="RK23" s="166"/>
      <c r="RL23" s="166">
        <f t="shared" ca="1" si="227"/>
        <v>0</v>
      </c>
      <c r="RM23" s="166"/>
      <c r="RN23" s="166">
        <f t="shared" ca="1" si="228"/>
        <v>0</v>
      </c>
      <c r="RO23" s="166">
        <f t="shared" ca="1" si="56"/>
        <v>0</v>
      </c>
      <c r="RP23" s="166">
        <f t="shared" ca="1" si="252"/>
        <v>59399306</v>
      </c>
      <c r="RQ23" s="166"/>
      <c r="RR23" s="166">
        <f t="shared" ca="1" si="248"/>
        <v>168505676</v>
      </c>
      <c r="RS23" s="166">
        <f t="shared" si="229"/>
        <v>920</v>
      </c>
      <c r="RT23" s="166">
        <f t="shared" ca="1" si="230"/>
        <v>734160</v>
      </c>
      <c r="RU23" s="166">
        <f t="shared" si="231"/>
        <v>14</v>
      </c>
      <c r="RV23" s="166">
        <f t="shared" ca="1" si="232"/>
        <v>201180</v>
      </c>
      <c r="RW23" s="166">
        <f t="shared" ca="1" si="58"/>
        <v>935340</v>
      </c>
      <c r="RX23" s="166">
        <f t="shared" si="249"/>
        <v>920</v>
      </c>
      <c r="RY23" s="166">
        <f t="shared" ca="1" si="233"/>
        <v>68080</v>
      </c>
      <c r="RZ23" s="166">
        <f t="shared" si="234"/>
        <v>14</v>
      </c>
      <c r="SA23" s="166">
        <f t="shared" ca="1" si="235"/>
        <v>18536</v>
      </c>
      <c r="SB23" s="166">
        <f t="shared" ca="1" si="59"/>
        <v>86616</v>
      </c>
      <c r="SC23" s="166">
        <f t="shared" ca="1" si="60"/>
        <v>169527632</v>
      </c>
      <c r="SD23" s="166"/>
      <c r="SE23" s="166">
        <f t="shared" ca="1" si="61"/>
        <v>169527632</v>
      </c>
    </row>
    <row r="24" spans="1:499" s="165" customFormat="1" ht="17.25" customHeight="1">
      <c r="A24" s="165" t="s">
        <v>201</v>
      </c>
      <c r="B24" s="175" t="s">
        <v>992</v>
      </c>
      <c r="C24" s="166" t="s">
        <v>194</v>
      </c>
      <c r="D24" s="166" t="s">
        <v>195</v>
      </c>
      <c r="E24" s="166">
        <v>0</v>
      </c>
      <c r="F24" s="166">
        <f t="shared" ca="1" si="74"/>
        <v>0</v>
      </c>
      <c r="G24" s="166"/>
      <c r="H24" s="166">
        <f t="shared" ca="1" si="75"/>
        <v>0</v>
      </c>
      <c r="I24" s="166"/>
      <c r="J24" s="166">
        <f t="shared" ca="1" si="76"/>
        <v>0</v>
      </c>
      <c r="K24" s="166"/>
      <c r="L24" s="166">
        <f t="shared" ca="1" si="77"/>
        <v>0</v>
      </c>
      <c r="M24" s="166"/>
      <c r="N24" s="166">
        <f t="shared" ca="1" si="78"/>
        <v>0</v>
      </c>
      <c r="O24" s="166">
        <v>0</v>
      </c>
      <c r="P24" s="166">
        <f t="shared" ca="1" si="79"/>
        <v>0</v>
      </c>
      <c r="Q24" s="166">
        <v>0</v>
      </c>
      <c r="R24" s="166">
        <f t="shared" ca="1" si="80"/>
        <v>0</v>
      </c>
      <c r="S24" s="166">
        <f t="shared" ca="1" si="38"/>
        <v>0</v>
      </c>
      <c r="T24" s="166">
        <v>0</v>
      </c>
      <c r="U24" s="166">
        <f t="shared" ca="1" si="81"/>
        <v>0</v>
      </c>
      <c r="V24" s="166">
        <v>0</v>
      </c>
      <c r="W24" s="166">
        <f t="shared" ca="1" si="82"/>
        <v>0</v>
      </c>
      <c r="X24" s="166">
        <v>0</v>
      </c>
      <c r="Y24" s="166">
        <f t="shared" ca="1" si="83"/>
        <v>0</v>
      </c>
      <c r="Z24" s="166">
        <v>0</v>
      </c>
      <c r="AA24" s="166">
        <f t="shared" ca="1" si="84"/>
        <v>0</v>
      </c>
      <c r="AB24" s="166">
        <v>0</v>
      </c>
      <c r="AC24" s="166">
        <f t="shared" ca="1" si="85"/>
        <v>0</v>
      </c>
      <c r="AD24" s="166">
        <v>0</v>
      </c>
      <c r="AE24" s="166">
        <f t="shared" ca="1" si="86"/>
        <v>0</v>
      </c>
      <c r="AF24" s="166">
        <v>0</v>
      </c>
      <c r="AG24" s="166">
        <f t="shared" ca="1" si="87"/>
        <v>0</v>
      </c>
      <c r="AH24" s="166">
        <v>0</v>
      </c>
      <c r="AI24" s="166">
        <f t="shared" ca="1" si="88"/>
        <v>0</v>
      </c>
      <c r="AJ24" s="166">
        <v>0</v>
      </c>
      <c r="AK24" s="166">
        <f t="shared" ca="1" si="89"/>
        <v>0</v>
      </c>
      <c r="AL24" s="166">
        <v>0</v>
      </c>
      <c r="AM24" s="166">
        <f t="shared" ca="1" si="90"/>
        <v>0</v>
      </c>
      <c r="AN24" s="166"/>
      <c r="AO24" s="166">
        <f t="shared" ca="1" si="91"/>
        <v>0</v>
      </c>
      <c r="AP24" s="166">
        <f t="shared" ca="1" si="250"/>
        <v>0</v>
      </c>
      <c r="AQ24" s="166"/>
      <c r="AR24" s="166">
        <f t="shared" ca="1" si="92"/>
        <v>0</v>
      </c>
      <c r="AS24" s="166"/>
      <c r="AT24" s="166">
        <f t="shared" ca="1" si="93"/>
        <v>0</v>
      </c>
      <c r="AU24" s="166"/>
      <c r="AV24" s="166">
        <f t="shared" ca="1" si="94"/>
        <v>0</v>
      </c>
      <c r="AW24" s="166"/>
      <c r="AX24" s="166">
        <f t="shared" ca="1" si="95"/>
        <v>0</v>
      </c>
      <c r="AY24" s="166"/>
      <c r="AZ24" s="166">
        <f t="shared" ca="1" si="96"/>
        <v>0</v>
      </c>
      <c r="BA24" s="166"/>
      <c r="BB24" s="166">
        <f t="shared" ca="1" si="97"/>
        <v>0</v>
      </c>
      <c r="BC24" s="166"/>
      <c r="BD24" s="166">
        <f t="shared" ca="1" si="98"/>
        <v>0</v>
      </c>
      <c r="BE24" s="166"/>
      <c r="BF24" s="166">
        <f t="shared" ca="1" si="99"/>
        <v>0</v>
      </c>
      <c r="BG24" s="166">
        <v>0</v>
      </c>
      <c r="BH24" s="166">
        <v>0</v>
      </c>
      <c r="BI24" s="166">
        <v>0</v>
      </c>
      <c r="BJ24" s="166">
        <f t="shared" ca="1" si="100"/>
        <v>0</v>
      </c>
      <c r="BK24" s="166">
        <f t="shared" ca="1" si="39"/>
        <v>0</v>
      </c>
      <c r="BL24" s="166">
        <v>0</v>
      </c>
      <c r="BM24" s="166">
        <f t="shared" ca="1" si="101"/>
        <v>0</v>
      </c>
      <c r="BN24" s="166">
        <v>0</v>
      </c>
      <c r="BO24" s="166">
        <f t="shared" ca="1" si="101"/>
        <v>0</v>
      </c>
      <c r="BP24" s="166">
        <v>0</v>
      </c>
      <c r="BQ24" s="166">
        <f t="shared" ca="1" si="101"/>
        <v>0</v>
      </c>
      <c r="BR24" s="166">
        <v>0</v>
      </c>
      <c r="BS24" s="166">
        <f t="shared" ca="1" si="101"/>
        <v>0</v>
      </c>
      <c r="BT24" s="166">
        <v>0</v>
      </c>
      <c r="BU24" s="166">
        <f t="shared" ca="1" si="101"/>
        <v>0</v>
      </c>
      <c r="BV24" s="166">
        <v>0</v>
      </c>
      <c r="BW24" s="166">
        <f t="shared" ca="1" si="101"/>
        <v>0</v>
      </c>
      <c r="BX24" s="166">
        <v>0</v>
      </c>
      <c r="BY24" s="166">
        <f t="shared" ca="1" si="101"/>
        <v>0</v>
      </c>
      <c r="BZ24" s="166">
        <v>0</v>
      </c>
      <c r="CA24" s="166">
        <f t="shared" ca="1" si="101"/>
        <v>0</v>
      </c>
      <c r="CB24" s="166">
        <v>0</v>
      </c>
      <c r="CC24" s="166">
        <f t="shared" ca="1" si="101"/>
        <v>0</v>
      </c>
      <c r="CD24" s="166">
        <v>0</v>
      </c>
      <c r="CE24" s="166">
        <f t="shared" ca="1" si="102"/>
        <v>0</v>
      </c>
      <c r="CF24" s="166">
        <f t="shared" ca="1" si="103"/>
        <v>0</v>
      </c>
      <c r="CG24" s="166">
        <v>73</v>
      </c>
      <c r="CH24" s="166">
        <f t="shared" ca="1" si="102"/>
        <v>6433271</v>
      </c>
      <c r="CI24" s="166">
        <v>0</v>
      </c>
      <c r="CJ24" s="166">
        <f t="shared" ca="1" si="102"/>
        <v>0</v>
      </c>
      <c r="CK24" s="166">
        <v>384</v>
      </c>
      <c r="CL24" s="166">
        <f t="shared" ca="1" si="102"/>
        <v>28848384</v>
      </c>
      <c r="CM24" s="166">
        <v>0</v>
      </c>
      <c r="CN24" s="166">
        <f t="shared" ca="1" si="102"/>
        <v>0</v>
      </c>
      <c r="CO24" s="166">
        <v>73</v>
      </c>
      <c r="CP24" s="166">
        <f t="shared" ca="1" si="102"/>
        <v>643349</v>
      </c>
      <c r="CQ24" s="166">
        <v>0</v>
      </c>
      <c r="CR24" s="166">
        <f t="shared" ca="1" si="102"/>
        <v>0</v>
      </c>
      <c r="CS24" s="166">
        <v>384</v>
      </c>
      <c r="CT24" s="166">
        <f t="shared" ca="1" si="102"/>
        <v>2884992</v>
      </c>
      <c r="CU24" s="166">
        <v>0</v>
      </c>
      <c r="CV24" s="166">
        <f t="shared" ca="1" si="102"/>
        <v>0</v>
      </c>
      <c r="CW24" s="166"/>
      <c r="CX24" s="166">
        <f t="shared" ca="1" si="102"/>
        <v>0</v>
      </c>
      <c r="CY24" s="166"/>
      <c r="CZ24" s="166">
        <f t="shared" ca="1" si="102"/>
        <v>0</v>
      </c>
      <c r="DA24" s="166"/>
      <c r="DB24" s="166">
        <v>0</v>
      </c>
      <c r="DC24" s="166"/>
      <c r="DD24" s="166">
        <v>0</v>
      </c>
      <c r="DE24" s="166">
        <v>7</v>
      </c>
      <c r="DF24" s="166">
        <f t="shared" ca="1" si="104"/>
        <v>13060124</v>
      </c>
      <c r="DG24" s="166">
        <v>7</v>
      </c>
      <c r="DH24" s="166">
        <f t="shared" ca="1" si="105"/>
        <v>1306011</v>
      </c>
      <c r="DI24" s="166"/>
      <c r="DJ24" s="166">
        <f t="shared" ca="1" si="106"/>
        <v>0</v>
      </c>
      <c r="DK24" s="166">
        <f t="shared" ca="1" si="40"/>
        <v>53176131</v>
      </c>
      <c r="DL24" s="166"/>
      <c r="DM24" s="166">
        <f t="shared" ca="1" si="107"/>
        <v>0</v>
      </c>
      <c r="DN24" s="166"/>
      <c r="DO24" s="166">
        <f t="shared" ca="1" si="107"/>
        <v>0</v>
      </c>
      <c r="DP24" s="166">
        <v>0</v>
      </c>
      <c r="DQ24" s="166">
        <f t="shared" ca="1" si="107"/>
        <v>0</v>
      </c>
      <c r="DR24" s="166">
        <v>0</v>
      </c>
      <c r="DS24" s="166">
        <f t="shared" ca="1" si="107"/>
        <v>0</v>
      </c>
      <c r="DT24" s="166">
        <v>0</v>
      </c>
      <c r="DU24" s="166">
        <f t="shared" ca="1" si="107"/>
        <v>0</v>
      </c>
      <c r="DV24" s="166">
        <v>0</v>
      </c>
      <c r="DW24" s="166">
        <f t="shared" ca="1" si="107"/>
        <v>0</v>
      </c>
      <c r="DX24" s="166"/>
      <c r="DY24" s="166">
        <f t="shared" ca="1" si="107"/>
        <v>0</v>
      </c>
      <c r="DZ24" s="166"/>
      <c r="EA24" s="166">
        <f t="shared" ca="1" si="107"/>
        <v>0</v>
      </c>
      <c r="EB24" s="166">
        <v>0</v>
      </c>
      <c r="EC24" s="166">
        <f t="shared" ca="1" si="107"/>
        <v>0</v>
      </c>
      <c r="ED24" s="166">
        <v>0</v>
      </c>
      <c r="EE24" s="166">
        <f t="shared" ca="1" si="107"/>
        <v>0</v>
      </c>
      <c r="EF24" s="166">
        <v>0</v>
      </c>
      <c r="EG24" s="166">
        <f t="shared" ca="1" si="107"/>
        <v>0</v>
      </c>
      <c r="EH24" s="166">
        <v>0</v>
      </c>
      <c r="EI24" s="166">
        <f t="shared" ca="1" si="107"/>
        <v>0</v>
      </c>
      <c r="EJ24" s="166"/>
      <c r="EK24" s="166">
        <f t="shared" ca="1" si="107"/>
        <v>0</v>
      </c>
      <c r="EL24" s="166"/>
      <c r="EM24" s="166">
        <f t="shared" ca="1" si="107"/>
        <v>0</v>
      </c>
      <c r="EN24" s="166"/>
      <c r="EO24" s="166">
        <f t="shared" ca="1" si="107"/>
        <v>0</v>
      </c>
      <c r="EP24" s="166"/>
      <c r="EQ24" s="166">
        <f t="shared" ca="1" si="107"/>
        <v>0</v>
      </c>
      <c r="ER24" s="166">
        <v>0</v>
      </c>
      <c r="ES24" s="166">
        <f t="shared" ca="1" si="107"/>
        <v>0</v>
      </c>
      <c r="ET24" s="166">
        <v>0</v>
      </c>
      <c r="EU24" s="166">
        <f t="shared" ca="1" si="107"/>
        <v>0</v>
      </c>
      <c r="EV24" s="166">
        <f t="shared" ca="1" si="236"/>
        <v>0</v>
      </c>
      <c r="EW24" s="166">
        <v>0</v>
      </c>
      <c r="EX24" s="166">
        <v>0</v>
      </c>
      <c r="EY24" s="166">
        <v>0</v>
      </c>
      <c r="EZ24" s="166">
        <v>0</v>
      </c>
      <c r="FA24" s="166">
        <v>0</v>
      </c>
      <c r="FB24" s="166">
        <v>0</v>
      </c>
      <c r="FC24" s="166">
        <v>0</v>
      </c>
      <c r="FD24" s="166">
        <v>0</v>
      </c>
      <c r="FE24" s="166"/>
      <c r="FF24" s="166">
        <f t="shared" ca="1" si="108"/>
        <v>0</v>
      </c>
      <c r="FG24" s="166">
        <v>0</v>
      </c>
      <c r="FH24" s="166">
        <v>0</v>
      </c>
      <c r="FI24" s="166">
        <v>0</v>
      </c>
      <c r="FJ24" s="166">
        <v>0</v>
      </c>
      <c r="FK24" s="166">
        <v>0</v>
      </c>
      <c r="FL24" s="166">
        <v>0</v>
      </c>
      <c r="FM24" s="166">
        <v>0</v>
      </c>
      <c r="FN24" s="166">
        <f t="shared" ca="1" si="109"/>
        <v>0</v>
      </c>
      <c r="FO24" s="166">
        <v>0</v>
      </c>
      <c r="FP24" s="166">
        <f t="shared" ca="1" si="110"/>
        <v>0</v>
      </c>
      <c r="FQ24" s="166"/>
      <c r="FR24" s="166">
        <f t="shared" ca="1" si="111"/>
        <v>0</v>
      </c>
      <c r="FS24" s="166">
        <v>0</v>
      </c>
      <c r="FT24" s="166">
        <v>0</v>
      </c>
      <c r="FU24" s="166">
        <v>0</v>
      </c>
      <c r="FV24" s="166">
        <v>0</v>
      </c>
      <c r="FW24" s="166">
        <v>0</v>
      </c>
      <c r="FX24" s="166">
        <v>0</v>
      </c>
      <c r="FY24" s="166">
        <v>0</v>
      </c>
      <c r="FZ24" s="166">
        <v>0</v>
      </c>
      <c r="GA24" s="166">
        <v>0</v>
      </c>
      <c r="GB24" s="166">
        <v>0</v>
      </c>
      <c r="GC24" s="166">
        <v>0</v>
      </c>
      <c r="GD24" s="166"/>
      <c r="GE24" s="166">
        <v>0</v>
      </c>
      <c r="GF24" s="166"/>
      <c r="GG24" s="166">
        <f t="shared" ca="1" si="237"/>
        <v>0</v>
      </c>
      <c r="GH24" s="166"/>
      <c r="GI24" s="166">
        <f t="shared" ca="1" si="112"/>
        <v>0</v>
      </c>
      <c r="GJ24" s="166"/>
      <c r="GK24" s="166">
        <f t="shared" ca="1" si="113"/>
        <v>0</v>
      </c>
      <c r="GL24" s="166">
        <f t="shared" ca="1" si="238"/>
        <v>0</v>
      </c>
      <c r="GM24" s="166">
        <f t="shared" ca="1" si="239"/>
        <v>0</v>
      </c>
      <c r="GN24" s="166"/>
      <c r="GO24" s="166">
        <f t="shared" ca="1" si="114"/>
        <v>0</v>
      </c>
      <c r="GP24" s="166"/>
      <c r="GQ24" s="166">
        <f t="shared" ca="1" si="115"/>
        <v>0</v>
      </c>
      <c r="GR24" s="166"/>
      <c r="GS24" s="166">
        <f t="shared" ca="1" si="116"/>
        <v>0</v>
      </c>
      <c r="GT24" s="166"/>
      <c r="GU24" s="166">
        <f t="shared" ca="1" si="117"/>
        <v>0</v>
      </c>
      <c r="GV24" s="166">
        <f t="shared" ca="1" si="41"/>
        <v>0</v>
      </c>
      <c r="GW24" s="166">
        <f t="shared" ca="1" si="240"/>
        <v>53176131</v>
      </c>
      <c r="GX24" s="166">
        <v>0</v>
      </c>
      <c r="GY24" s="166">
        <f t="shared" ca="1" si="118"/>
        <v>0</v>
      </c>
      <c r="GZ24" s="166">
        <v>0</v>
      </c>
      <c r="HA24" s="166">
        <f t="shared" ca="1" si="119"/>
        <v>0</v>
      </c>
      <c r="HB24" s="166">
        <v>0</v>
      </c>
      <c r="HC24" s="166">
        <v>0</v>
      </c>
      <c r="HD24" s="166"/>
      <c r="HE24" s="166">
        <f t="shared" ca="1" si="120"/>
        <v>0</v>
      </c>
      <c r="HF24" s="166"/>
      <c r="HG24" s="166">
        <f t="shared" ca="1" si="121"/>
        <v>0</v>
      </c>
      <c r="HH24" s="166">
        <f t="shared" ca="1" si="62"/>
        <v>0</v>
      </c>
      <c r="HI24" s="166">
        <v>0</v>
      </c>
      <c r="HJ24" s="166">
        <f t="shared" ca="1" si="122"/>
        <v>0</v>
      </c>
      <c r="HK24" s="166">
        <f t="shared" ca="1" si="42"/>
        <v>0</v>
      </c>
      <c r="HL24" s="166">
        <v>0</v>
      </c>
      <c r="HM24" s="166">
        <f t="shared" ca="1" si="123"/>
        <v>0</v>
      </c>
      <c r="HN24" s="166">
        <v>0</v>
      </c>
      <c r="HO24" s="166">
        <f t="shared" ca="1" si="124"/>
        <v>0</v>
      </c>
      <c r="HP24" s="166">
        <v>0</v>
      </c>
      <c r="HQ24" s="166">
        <f t="shared" ca="1" si="125"/>
        <v>0</v>
      </c>
      <c r="HR24" s="166">
        <v>0</v>
      </c>
      <c r="HS24" s="166">
        <f t="shared" ca="1" si="126"/>
        <v>0</v>
      </c>
      <c r="HT24" s="166">
        <f t="shared" ca="1" si="43"/>
        <v>0</v>
      </c>
      <c r="HU24" s="166">
        <v>2</v>
      </c>
      <c r="HV24" s="166">
        <f t="shared" ca="1" si="127"/>
        <v>361194</v>
      </c>
      <c r="HW24" s="166">
        <v>0</v>
      </c>
      <c r="HX24" s="166">
        <f t="shared" ca="1" si="128"/>
        <v>0</v>
      </c>
      <c r="HY24" s="166">
        <v>2</v>
      </c>
      <c r="HZ24" s="166">
        <f t="shared" ca="1" si="129"/>
        <v>36120</v>
      </c>
      <c r="IA24" s="166">
        <v>0</v>
      </c>
      <c r="IB24" s="166">
        <f t="shared" ca="1" si="130"/>
        <v>0</v>
      </c>
      <c r="IC24" s="166">
        <v>0</v>
      </c>
      <c r="ID24" s="166">
        <f t="shared" ca="1" si="131"/>
        <v>0</v>
      </c>
      <c r="IE24" s="166">
        <v>0</v>
      </c>
      <c r="IF24" s="166">
        <f t="shared" ca="1" si="131"/>
        <v>0</v>
      </c>
      <c r="IG24" s="166">
        <v>0</v>
      </c>
      <c r="IH24" s="166">
        <f t="shared" ca="1" si="131"/>
        <v>0</v>
      </c>
      <c r="II24" s="166">
        <v>0</v>
      </c>
      <c r="IJ24" s="166">
        <f t="shared" ca="1" si="131"/>
        <v>0</v>
      </c>
      <c r="IK24" s="166">
        <f t="shared" ca="1" si="241"/>
        <v>397314</v>
      </c>
      <c r="IL24" s="166">
        <v>0</v>
      </c>
      <c r="IM24" s="166">
        <f t="shared" ca="1" si="132"/>
        <v>0</v>
      </c>
      <c r="IN24" s="166">
        <v>0</v>
      </c>
      <c r="IO24" s="166">
        <f t="shared" ca="1" si="133"/>
        <v>0</v>
      </c>
      <c r="IP24" s="166">
        <v>0</v>
      </c>
      <c r="IQ24" s="166">
        <f t="shared" ca="1" si="134"/>
        <v>0</v>
      </c>
      <c r="IR24" s="166">
        <v>0</v>
      </c>
      <c r="IS24" s="166">
        <f t="shared" ca="1" si="135"/>
        <v>0</v>
      </c>
      <c r="IT24" s="166"/>
      <c r="IU24" s="166">
        <f t="shared" ca="1" si="136"/>
        <v>0</v>
      </c>
      <c r="IV24" s="166"/>
      <c r="IW24" s="166">
        <f t="shared" ca="1" si="137"/>
        <v>0</v>
      </c>
      <c r="IX24" s="166">
        <f t="shared" ca="1" si="44"/>
        <v>0</v>
      </c>
      <c r="IY24" s="166"/>
      <c r="IZ24" s="166">
        <f t="shared" ca="1" si="138"/>
        <v>0</v>
      </c>
      <c r="JA24" s="166"/>
      <c r="JB24" s="166">
        <f t="shared" ca="1" si="139"/>
        <v>0</v>
      </c>
      <c r="JC24" s="166"/>
      <c r="JD24" s="166">
        <f t="shared" ca="1" si="140"/>
        <v>0</v>
      </c>
      <c r="JE24" s="166"/>
      <c r="JF24" s="166">
        <f t="shared" ca="1" si="141"/>
        <v>0</v>
      </c>
      <c r="JG24" s="166">
        <f t="shared" ca="1" si="45"/>
        <v>0</v>
      </c>
      <c r="JH24" s="166">
        <f t="shared" ca="1" si="142"/>
        <v>397314</v>
      </c>
      <c r="JI24" s="166"/>
      <c r="JJ24" s="166">
        <f t="shared" ca="1" si="143"/>
        <v>0</v>
      </c>
      <c r="JK24" s="166"/>
      <c r="JL24" s="166">
        <f t="shared" ca="1" si="144"/>
        <v>0</v>
      </c>
      <c r="JM24" s="166">
        <f t="shared" ca="1" si="63"/>
        <v>0</v>
      </c>
      <c r="JN24" s="166">
        <v>0</v>
      </c>
      <c r="JO24" s="166">
        <f t="shared" ca="1" si="145"/>
        <v>0</v>
      </c>
      <c r="JP24" s="166">
        <v>0</v>
      </c>
      <c r="JQ24" s="166">
        <f t="shared" ca="1" si="146"/>
        <v>0</v>
      </c>
      <c r="JR24" s="166"/>
      <c r="JS24" s="166">
        <f t="shared" ca="1" si="147"/>
        <v>0</v>
      </c>
      <c r="JT24" s="166">
        <v>0</v>
      </c>
      <c r="JU24" s="166">
        <f t="shared" ca="1" si="148"/>
        <v>0</v>
      </c>
      <c r="JV24" s="166">
        <f t="shared" ca="1" si="46"/>
        <v>0</v>
      </c>
      <c r="JW24" s="166">
        <v>0</v>
      </c>
      <c r="JX24" s="166">
        <f t="shared" ca="1" si="149"/>
        <v>0</v>
      </c>
      <c r="JY24" s="166">
        <f t="shared" ca="1" si="47"/>
        <v>0</v>
      </c>
      <c r="JZ24" s="166">
        <v>0</v>
      </c>
      <c r="KA24" s="166">
        <f t="shared" ca="1" si="150"/>
        <v>0</v>
      </c>
      <c r="KB24" s="166">
        <v>0</v>
      </c>
      <c r="KC24" s="166">
        <f t="shared" ca="1" si="151"/>
        <v>0</v>
      </c>
      <c r="KD24" s="166">
        <v>0</v>
      </c>
      <c r="KE24" s="166">
        <f t="shared" ca="1" si="152"/>
        <v>0</v>
      </c>
      <c r="KF24" s="166">
        <v>0</v>
      </c>
      <c r="KG24" s="166">
        <f t="shared" ca="1" si="153"/>
        <v>0</v>
      </c>
      <c r="KH24" s="166">
        <f t="shared" ca="1" si="48"/>
        <v>0</v>
      </c>
      <c r="KI24" s="166">
        <v>3</v>
      </c>
      <c r="KJ24" s="166">
        <f t="shared" ca="1" si="154"/>
        <v>650484</v>
      </c>
      <c r="KK24" s="166">
        <v>1</v>
      </c>
      <c r="KL24" s="166">
        <f t="shared" ca="1" si="155"/>
        <v>264292</v>
      </c>
      <c r="KM24" s="166">
        <v>3</v>
      </c>
      <c r="KN24" s="166">
        <f t="shared" ca="1" si="156"/>
        <v>65049</v>
      </c>
      <c r="KO24" s="166">
        <v>1</v>
      </c>
      <c r="KP24" s="166">
        <f t="shared" ca="1" si="157"/>
        <v>26429</v>
      </c>
      <c r="KQ24" s="166">
        <v>0</v>
      </c>
      <c r="KR24" s="166">
        <f t="shared" ca="1" si="158"/>
        <v>0</v>
      </c>
      <c r="KS24" s="166">
        <f t="shared" ca="1" si="251"/>
        <v>1006254</v>
      </c>
      <c r="KT24" s="166">
        <v>0</v>
      </c>
      <c r="KU24" s="166">
        <f t="shared" ca="1" si="159"/>
        <v>0</v>
      </c>
      <c r="KV24" s="166">
        <v>0</v>
      </c>
      <c r="KW24" s="166">
        <f t="shared" ca="1" si="160"/>
        <v>0</v>
      </c>
      <c r="KX24" s="166">
        <v>0</v>
      </c>
      <c r="KY24" s="166">
        <f t="shared" ca="1" si="161"/>
        <v>0</v>
      </c>
      <c r="KZ24" s="166">
        <v>0</v>
      </c>
      <c r="LA24" s="166">
        <f t="shared" ca="1" si="162"/>
        <v>0</v>
      </c>
      <c r="LB24" s="166"/>
      <c r="LC24" s="166">
        <f t="shared" ca="1" si="163"/>
        <v>0</v>
      </c>
      <c r="LD24" s="166">
        <f t="shared" ca="1" si="49"/>
        <v>0</v>
      </c>
      <c r="LE24" s="166">
        <v>0</v>
      </c>
      <c r="LF24" s="166">
        <f t="shared" ca="1" si="164"/>
        <v>0</v>
      </c>
      <c r="LG24" s="166">
        <v>0</v>
      </c>
      <c r="LH24" s="166">
        <f t="shared" ca="1" si="165"/>
        <v>0</v>
      </c>
      <c r="LI24" s="166">
        <v>0</v>
      </c>
      <c r="LJ24" s="166">
        <f t="shared" ca="1" si="166"/>
        <v>0</v>
      </c>
      <c r="LK24" s="166">
        <v>0</v>
      </c>
      <c r="LL24" s="166">
        <f t="shared" ca="1" si="167"/>
        <v>0</v>
      </c>
      <c r="LM24" s="166">
        <f t="shared" ca="1" si="50"/>
        <v>0</v>
      </c>
      <c r="LN24" s="166">
        <v>0</v>
      </c>
      <c r="LO24" s="166">
        <f t="shared" ca="1" si="168"/>
        <v>0</v>
      </c>
      <c r="LP24" s="166">
        <v>0</v>
      </c>
      <c r="LQ24" s="166">
        <f t="shared" ca="1" si="169"/>
        <v>0</v>
      </c>
      <c r="LR24" s="166">
        <f t="shared" ca="1" si="242"/>
        <v>0</v>
      </c>
      <c r="LS24" s="166">
        <v>0</v>
      </c>
      <c r="LT24" s="166">
        <f t="shared" ca="1" si="170"/>
        <v>0</v>
      </c>
      <c r="LU24" s="166">
        <v>0</v>
      </c>
      <c r="LV24" s="166">
        <f t="shared" ca="1" si="171"/>
        <v>0</v>
      </c>
      <c r="LW24" s="166">
        <f t="shared" ca="1" si="64"/>
        <v>0</v>
      </c>
      <c r="LX24" s="166">
        <v>0</v>
      </c>
      <c r="LY24" s="166">
        <f t="shared" ca="1" si="172"/>
        <v>0</v>
      </c>
      <c r="LZ24" s="166">
        <v>0</v>
      </c>
      <c r="MA24" s="166">
        <f t="shared" ca="1" si="173"/>
        <v>0</v>
      </c>
      <c r="MB24" s="166">
        <f t="shared" ca="1" si="243"/>
        <v>0</v>
      </c>
      <c r="MC24" s="166">
        <f t="shared" ca="1" si="244"/>
        <v>1006254</v>
      </c>
      <c r="MD24" s="166">
        <v>0</v>
      </c>
      <c r="ME24" s="166">
        <f t="shared" ca="1" si="174"/>
        <v>0</v>
      </c>
      <c r="MF24" s="166"/>
      <c r="MG24" s="166">
        <f t="shared" ca="1" si="175"/>
        <v>0</v>
      </c>
      <c r="MH24" s="166">
        <v>0</v>
      </c>
      <c r="MI24" s="166">
        <f t="shared" ca="1" si="176"/>
        <v>0</v>
      </c>
      <c r="MJ24" s="166"/>
      <c r="MK24" s="166">
        <f t="shared" ca="1" si="177"/>
        <v>0</v>
      </c>
      <c r="ML24" s="166">
        <f t="shared" ca="1" si="51"/>
        <v>0</v>
      </c>
      <c r="MM24" s="166">
        <v>0</v>
      </c>
      <c r="MN24" s="166">
        <f t="shared" ca="1" si="178"/>
        <v>0</v>
      </c>
      <c r="MO24" s="166">
        <v>0</v>
      </c>
      <c r="MP24" s="166">
        <f t="shared" ca="1" si="179"/>
        <v>0</v>
      </c>
      <c r="MQ24" s="166"/>
      <c r="MR24" s="166">
        <f t="shared" ca="1" si="180"/>
        <v>0</v>
      </c>
      <c r="MS24" s="166">
        <f t="shared" ca="1" si="52"/>
        <v>0</v>
      </c>
      <c r="MT24" s="166">
        <v>0</v>
      </c>
      <c r="MU24" s="166">
        <f t="shared" ca="1" si="181"/>
        <v>0</v>
      </c>
      <c r="MV24" s="166">
        <v>0</v>
      </c>
      <c r="MW24" s="166">
        <f t="shared" ca="1" si="182"/>
        <v>0</v>
      </c>
      <c r="MX24" s="166">
        <v>0</v>
      </c>
      <c r="MY24" s="166">
        <f t="shared" ca="1" si="183"/>
        <v>0</v>
      </c>
      <c r="MZ24" s="166"/>
      <c r="NA24" s="166">
        <f t="shared" ca="1" si="184"/>
        <v>0</v>
      </c>
      <c r="NB24" s="166">
        <f t="shared" ca="1" si="66"/>
        <v>0</v>
      </c>
      <c r="NC24" s="166">
        <v>0</v>
      </c>
      <c r="ND24" s="166">
        <f t="shared" ca="1" si="185"/>
        <v>0</v>
      </c>
      <c r="NE24" s="166">
        <v>0</v>
      </c>
      <c r="NF24" s="166">
        <f t="shared" ca="1" si="186"/>
        <v>0</v>
      </c>
      <c r="NG24" s="166">
        <v>0</v>
      </c>
      <c r="NH24" s="166">
        <f t="shared" ca="1" si="187"/>
        <v>0</v>
      </c>
      <c r="NI24" s="166">
        <v>0</v>
      </c>
      <c r="NJ24" s="166">
        <f t="shared" ca="1" si="188"/>
        <v>0</v>
      </c>
      <c r="NK24" s="166">
        <v>0</v>
      </c>
      <c r="NL24" s="166">
        <f t="shared" ca="1" si="189"/>
        <v>0</v>
      </c>
      <c r="NM24" s="166">
        <v>0</v>
      </c>
      <c r="NN24" s="166">
        <f t="shared" ca="1" si="190"/>
        <v>0</v>
      </c>
      <c r="NO24" s="166">
        <f t="shared" ca="1" si="67"/>
        <v>0</v>
      </c>
      <c r="NP24" s="166">
        <v>0</v>
      </c>
      <c r="NQ24" s="166">
        <f t="shared" ca="1" si="191"/>
        <v>0</v>
      </c>
      <c r="NR24" s="166">
        <v>0</v>
      </c>
      <c r="NS24" s="166">
        <f t="shared" ca="1" si="192"/>
        <v>0</v>
      </c>
      <c r="NT24" s="166">
        <v>0</v>
      </c>
      <c r="NU24" s="166">
        <f t="shared" ca="1" si="193"/>
        <v>0</v>
      </c>
      <c r="NV24" s="166">
        <v>0</v>
      </c>
      <c r="NW24" s="166">
        <f t="shared" ca="1" si="194"/>
        <v>0</v>
      </c>
      <c r="NX24" s="166">
        <v>0</v>
      </c>
      <c r="NY24" s="166">
        <f t="shared" ca="1" si="195"/>
        <v>0</v>
      </c>
      <c r="NZ24" s="166">
        <f t="shared" ca="1" si="68"/>
        <v>0</v>
      </c>
      <c r="OA24" s="166">
        <v>0</v>
      </c>
      <c r="OB24" s="166">
        <f t="shared" ca="1" si="196"/>
        <v>0</v>
      </c>
      <c r="OC24" s="166"/>
      <c r="OD24" s="166">
        <f t="shared" ca="1" si="197"/>
        <v>0</v>
      </c>
      <c r="OE24" s="166"/>
      <c r="OF24" s="166">
        <f t="shared" ca="1" si="198"/>
        <v>0</v>
      </c>
      <c r="OG24" s="166"/>
      <c r="OH24" s="166">
        <f t="shared" ca="1" si="199"/>
        <v>0</v>
      </c>
      <c r="OI24" s="166">
        <f t="shared" ca="1" si="53"/>
        <v>0</v>
      </c>
      <c r="OJ24" s="166">
        <v>0</v>
      </c>
      <c r="OK24" s="166">
        <f t="shared" ca="1" si="200"/>
        <v>0</v>
      </c>
      <c r="OL24" s="166"/>
      <c r="OM24" s="166">
        <f t="shared" ca="1" si="201"/>
        <v>0</v>
      </c>
      <c r="ON24" s="166">
        <f t="shared" ca="1" si="245"/>
        <v>0</v>
      </c>
      <c r="OO24" s="166">
        <v>0</v>
      </c>
      <c r="OP24" s="166">
        <f t="shared" ca="1" si="202"/>
        <v>0</v>
      </c>
      <c r="OQ24" s="166">
        <v>0</v>
      </c>
      <c r="OR24" s="166">
        <f t="shared" ca="1" si="203"/>
        <v>0</v>
      </c>
      <c r="OS24" s="166">
        <f t="shared" ca="1" si="54"/>
        <v>0</v>
      </c>
      <c r="OT24" s="166">
        <f t="shared" ca="1" si="246"/>
        <v>0</v>
      </c>
      <c r="OU24" s="166">
        <v>0</v>
      </c>
      <c r="OV24" s="166">
        <f t="shared" ca="1" si="204"/>
        <v>0</v>
      </c>
      <c r="OW24" s="166">
        <v>0</v>
      </c>
      <c r="OX24" s="166">
        <f t="shared" ca="1" si="205"/>
        <v>0</v>
      </c>
      <c r="OY24" s="166">
        <v>0</v>
      </c>
      <c r="OZ24" s="166">
        <f t="shared" ca="1" si="206"/>
        <v>0</v>
      </c>
      <c r="PA24" s="166">
        <v>0</v>
      </c>
      <c r="PB24" s="166">
        <f t="shared" ca="1" si="207"/>
        <v>0</v>
      </c>
      <c r="PC24" s="166">
        <f t="shared" ca="1" si="55"/>
        <v>0</v>
      </c>
      <c r="PD24" s="166">
        <v>0</v>
      </c>
      <c r="PE24" s="166">
        <f t="shared" ca="1" si="208"/>
        <v>0</v>
      </c>
      <c r="PF24" s="166">
        <v>0</v>
      </c>
      <c r="PG24" s="166">
        <f t="shared" ca="1" si="208"/>
        <v>0</v>
      </c>
      <c r="PH24" s="166">
        <v>0</v>
      </c>
      <c r="PI24" s="166">
        <v>0</v>
      </c>
      <c r="PJ24" s="166">
        <v>0</v>
      </c>
      <c r="PK24" s="166">
        <f t="shared" ca="1" si="209"/>
        <v>0</v>
      </c>
      <c r="PL24" s="166">
        <v>0</v>
      </c>
      <c r="PM24" s="166">
        <f t="shared" ca="1" si="210"/>
        <v>0</v>
      </c>
      <c r="PN24" s="166">
        <f t="shared" ca="1" si="247"/>
        <v>0</v>
      </c>
      <c r="PO24" s="166">
        <v>0</v>
      </c>
      <c r="PP24" s="166">
        <f t="shared" ca="1" si="211"/>
        <v>0</v>
      </c>
      <c r="PQ24" s="166">
        <v>0</v>
      </c>
      <c r="PR24" s="166">
        <f t="shared" ca="1" si="212"/>
        <v>0</v>
      </c>
      <c r="PS24" s="166">
        <v>0</v>
      </c>
      <c r="PT24" s="166">
        <f t="shared" ca="1" si="213"/>
        <v>0</v>
      </c>
      <c r="PU24" s="166">
        <v>0</v>
      </c>
      <c r="PV24" s="166">
        <f t="shared" ca="1" si="214"/>
        <v>0</v>
      </c>
      <c r="PW24" s="166">
        <f t="shared" ca="1" si="71"/>
        <v>0</v>
      </c>
      <c r="PX24" s="166">
        <v>0</v>
      </c>
      <c r="PY24" s="166">
        <f t="shared" ca="1" si="215"/>
        <v>0</v>
      </c>
      <c r="PZ24" s="166">
        <v>0</v>
      </c>
      <c r="QA24" s="166">
        <f t="shared" ca="1" si="215"/>
        <v>0</v>
      </c>
      <c r="QB24" s="166">
        <v>0</v>
      </c>
      <c r="QC24" s="166">
        <f t="shared" ca="1" si="215"/>
        <v>0</v>
      </c>
      <c r="QD24" s="166">
        <v>0</v>
      </c>
      <c r="QE24" s="166">
        <f t="shared" ca="1" si="215"/>
        <v>0</v>
      </c>
      <c r="QF24" s="166">
        <f t="shared" ca="1" si="216"/>
        <v>0</v>
      </c>
      <c r="QG24" s="166">
        <v>0</v>
      </c>
      <c r="QH24" s="166">
        <f t="shared" ca="1" si="217"/>
        <v>0</v>
      </c>
      <c r="QI24" s="166">
        <v>89</v>
      </c>
      <c r="QJ24" s="166">
        <f t="shared" ca="1" si="218"/>
        <v>12151793</v>
      </c>
      <c r="QK24" s="166">
        <v>0</v>
      </c>
      <c r="QL24" s="166">
        <f t="shared" ca="1" si="219"/>
        <v>0</v>
      </c>
      <c r="QM24" s="166">
        <v>89</v>
      </c>
      <c r="QN24" s="166">
        <f t="shared" ca="1" si="220"/>
        <v>1215206</v>
      </c>
      <c r="QO24" s="166">
        <v>0</v>
      </c>
      <c r="QP24" s="166">
        <f t="shared" ca="1" si="221"/>
        <v>0</v>
      </c>
      <c r="QQ24" s="166">
        <v>0</v>
      </c>
      <c r="QR24" s="166">
        <f t="shared" ca="1" si="222"/>
        <v>0</v>
      </c>
      <c r="QS24" s="166">
        <f t="shared" ca="1" si="72"/>
        <v>13366999</v>
      </c>
      <c r="QT24" s="166">
        <v>0</v>
      </c>
      <c r="QU24" s="166">
        <f t="shared" ca="1" si="222"/>
        <v>0</v>
      </c>
      <c r="QV24" s="166">
        <v>0</v>
      </c>
      <c r="QW24" s="166">
        <f t="shared" ca="1" si="222"/>
        <v>0</v>
      </c>
      <c r="QX24" s="166">
        <v>0</v>
      </c>
      <c r="QY24" s="166">
        <f t="shared" ca="1" si="222"/>
        <v>0</v>
      </c>
      <c r="QZ24" s="166">
        <v>0</v>
      </c>
      <c r="RA24" s="166">
        <f t="shared" ca="1" si="223"/>
        <v>0</v>
      </c>
      <c r="RB24" s="166">
        <v>0</v>
      </c>
      <c r="RC24" s="166">
        <f t="shared" ca="1" si="224"/>
        <v>0</v>
      </c>
      <c r="RD24" s="166">
        <v>0</v>
      </c>
      <c r="RE24" s="166">
        <f t="shared" ca="1" si="225"/>
        <v>0</v>
      </c>
      <c r="RF24" s="166">
        <f t="shared" ca="1" si="73"/>
        <v>0</v>
      </c>
      <c r="RG24" s="166">
        <v>0</v>
      </c>
      <c r="RH24" s="166">
        <v>0</v>
      </c>
      <c r="RI24" s="166">
        <v>0</v>
      </c>
      <c r="RJ24" s="166">
        <f t="shared" ca="1" si="226"/>
        <v>0</v>
      </c>
      <c r="RK24" s="166"/>
      <c r="RL24" s="166">
        <f t="shared" ca="1" si="227"/>
        <v>0</v>
      </c>
      <c r="RM24" s="166"/>
      <c r="RN24" s="166">
        <f t="shared" ca="1" si="228"/>
        <v>0</v>
      </c>
      <c r="RO24" s="166">
        <f t="shared" ca="1" si="56"/>
        <v>0</v>
      </c>
      <c r="RP24" s="166">
        <f t="shared" ca="1" si="252"/>
        <v>13366999</v>
      </c>
      <c r="RQ24" s="166"/>
      <c r="RR24" s="166">
        <f t="shared" ca="1" si="248"/>
        <v>67946698</v>
      </c>
      <c r="RS24" s="166">
        <f t="shared" si="229"/>
        <v>552</v>
      </c>
      <c r="RT24" s="166">
        <f t="shared" ca="1" si="230"/>
        <v>440496</v>
      </c>
      <c r="RU24" s="166">
        <f t="shared" si="231"/>
        <v>7</v>
      </c>
      <c r="RV24" s="166">
        <f t="shared" ca="1" si="232"/>
        <v>100590</v>
      </c>
      <c r="RW24" s="166">
        <f t="shared" ca="1" si="58"/>
        <v>541086</v>
      </c>
      <c r="RX24" s="166">
        <f t="shared" si="249"/>
        <v>552</v>
      </c>
      <c r="RY24" s="166">
        <f t="shared" ca="1" si="233"/>
        <v>40848</v>
      </c>
      <c r="RZ24" s="166">
        <f t="shared" si="234"/>
        <v>7</v>
      </c>
      <c r="SA24" s="166">
        <f t="shared" ca="1" si="235"/>
        <v>9268</v>
      </c>
      <c r="SB24" s="166">
        <f t="shared" ca="1" si="59"/>
        <v>50116</v>
      </c>
      <c r="SC24" s="166">
        <f t="shared" ca="1" si="60"/>
        <v>68537900</v>
      </c>
      <c r="SD24" s="166"/>
      <c r="SE24" s="166">
        <f t="shared" ca="1" si="61"/>
        <v>68537900</v>
      </c>
    </row>
    <row r="25" spans="1:499" s="165" customFormat="1" ht="30">
      <c r="A25" s="165" t="s">
        <v>202</v>
      </c>
      <c r="B25" s="175" t="s">
        <v>993</v>
      </c>
      <c r="C25" s="166" t="s">
        <v>194</v>
      </c>
      <c r="D25" s="166" t="s">
        <v>195</v>
      </c>
      <c r="E25" s="166">
        <v>0</v>
      </c>
      <c r="F25" s="166">
        <f t="shared" ca="1" si="74"/>
        <v>0</v>
      </c>
      <c r="G25" s="166"/>
      <c r="H25" s="166">
        <f t="shared" ca="1" si="75"/>
        <v>0</v>
      </c>
      <c r="I25" s="166"/>
      <c r="J25" s="166">
        <f t="shared" ca="1" si="76"/>
        <v>0</v>
      </c>
      <c r="K25" s="166"/>
      <c r="L25" s="166">
        <f t="shared" ca="1" si="77"/>
        <v>0</v>
      </c>
      <c r="M25" s="166"/>
      <c r="N25" s="166">
        <f t="shared" ca="1" si="78"/>
        <v>0</v>
      </c>
      <c r="O25" s="166">
        <v>0</v>
      </c>
      <c r="P25" s="166">
        <f t="shared" ca="1" si="79"/>
        <v>0</v>
      </c>
      <c r="Q25" s="166">
        <v>0</v>
      </c>
      <c r="R25" s="166">
        <f t="shared" ca="1" si="80"/>
        <v>0</v>
      </c>
      <c r="S25" s="166">
        <f t="shared" ca="1" si="38"/>
        <v>0</v>
      </c>
      <c r="T25" s="166">
        <v>0</v>
      </c>
      <c r="U25" s="166">
        <f t="shared" ca="1" si="81"/>
        <v>0</v>
      </c>
      <c r="V25" s="166">
        <v>0</v>
      </c>
      <c r="W25" s="166">
        <f t="shared" ca="1" si="82"/>
        <v>0</v>
      </c>
      <c r="X25" s="166">
        <v>0</v>
      </c>
      <c r="Y25" s="166">
        <f t="shared" ca="1" si="83"/>
        <v>0</v>
      </c>
      <c r="Z25" s="166">
        <v>0</v>
      </c>
      <c r="AA25" s="166">
        <f t="shared" ca="1" si="84"/>
        <v>0</v>
      </c>
      <c r="AB25" s="166">
        <v>0</v>
      </c>
      <c r="AC25" s="166">
        <f t="shared" ca="1" si="85"/>
        <v>0</v>
      </c>
      <c r="AD25" s="166">
        <v>0</v>
      </c>
      <c r="AE25" s="166">
        <f t="shared" ca="1" si="86"/>
        <v>0</v>
      </c>
      <c r="AF25" s="166">
        <v>0</v>
      </c>
      <c r="AG25" s="166">
        <f t="shared" ca="1" si="87"/>
        <v>0</v>
      </c>
      <c r="AH25" s="166">
        <v>0</v>
      </c>
      <c r="AI25" s="166">
        <f t="shared" ca="1" si="88"/>
        <v>0</v>
      </c>
      <c r="AJ25" s="166">
        <v>8</v>
      </c>
      <c r="AK25" s="166">
        <f t="shared" ca="1" si="89"/>
        <v>12796088</v>
      </c>
      <c r="AL25" s="166">
        <v>0</v>
      </c>
      <c r="AM25" s="166">
        <f t="shared" ca="1" si="90"/>
        <v>0</v>
      </c>
      <c r="AN25" s="166"/>
      <c r="AO25" s="166">
        <f t="shared" ca="1" si="91"/>
        <v>0</v>
      </c>
      <c r="AP25" s="166">
        <f t="shared" ca="1" si="250"/>
        <v>12796088</v>
      </c>
      <c r="AQ25" s="166"/>
      <c r="AR25" s="166">
        <f t="shared" ca="1" si="92"/>
        <v>0</v>
      </c>
      <c r="AS25" s="166"/>
      <c r="AT25" s="166">
        <f t="shared" ca="1" si="93"/>
        <v>0</v>
      </c>
      <c r="AU25" s="166"/>
      <c r="AV25" s="166">
        <f t="shared" ca="1" si="94"/>
        <v>0</v>
      </c>
      <c r="AW25" s="166"/>
      <c r="AX25" s="166">
        <f t="shared" ca="1" si="95"/>
        <v>0</v>
      </c>
      <c r="AY25" s="166"/>
      <c r="AZ25" s="166">
        <f t="shared" ca="1" si="96"/>
        <v>0</v>
      </c>
      <c r="BA25" s="166"/>
      <c r="BB25" s="166">
        <f t="shared" ca="1" si="97"/>
        <v>0</v>
      </c>
      <c r="BC25" s="166"/>
      <c r="BD25" s="166">
        <f t="shared" ca="1" si="98"/>
        <v>0</v>
      </c>
      <c r="BE25" s="166"/>
      <c r="BF25" s="166">
        <f t="shared" ca="1" si="99"/>
        <v>0</v>
      </c>
      <c r="BG25" s="166">
        <v>0</v>
      </c>
      <c r="BH25" s="166">
        <v>0</v>
      </c>
      <c r="BI25" s="166">
        <v>0</v>
      </c>
      <c r="BJ25" s="166">
        <f t="shared" ca="1" si="100"/>
        <v>0</v>
      </c>
      <c r="BK25" s="166">
        <f t="shared" ca="1" si="39"/>
        <v>0</v>
      </c>
      <c r="BL25" s="166">
        <v>0</v>
      </c>
      <c r="BM25" s="166">
        <f t="shared" ca="1" si="101"/>
        <v>0</v>
      </c>
      <c r="BN25" s="166">
        <v>60</v>
      </c>
      <c r="BO25" s="166">
        <f t="shared" ca="1" si="101"/>
        <v>6847920</v>
      </c>
      <c r="BP25" s="166">
        <v>0</v>
      </c>
      <c r="BQ25" s="166">
        <f t="shared" ca="1" si="101"/>
        <v>0</v>
      </c>
      <c r="BR25" s="166">
        <v>304</v>
      </c>
      <c r="BS25" s="166">
        <f t="shared" ca="1" si="101"/>
        <v>29134448</v>
      </c>
      <c r="BT25" s="166">
        <v>0</v>
      </c>
      <c r="BU25" s="166">
        <f t="shared" ca="1" si="101"/>
        <v>0</v>
      </c>
      <c r="BV25" s="166">
        <v>60</v>
      </c>
      <c r="BW25" s="166">
        <f t="shared" ca="1" si="101"/>
        <v>684780</v>
      </c>
      <c r="BX25" s="166">
        <v>0</v>
      </c>
      <c r="BY25" s="166">
        <f t="shared" ca="1" si="101"/>
        <v>0</v>
      </c>
      <c r="BZ25" s="166">
        <v>75</v>
      </c>
      <c r="CA25" s="166">
        <f t="shared" ca="1" si="101"/>
        <v>718800</v>
      </c>
      <c r="CB25" s="166">
        <v>3</v>
      </c>
      <c r="CC25" s="166">
        <f t="shared" ca="1" si="101"/>
        <v>5332194</v>
      </c>
      <c r="CD25" s="166">
        <v>0</v>
      </c>
      <c r="CE25" s="166">
        <f t="shared" ca="1" si="102"/>
        <v>0</v>
      </c>
      <c r="CF25" s="166">
        <f t="shared" ca="1" si="103"/>
        <v>42718142</v>
      </c>
      <c r="CG25" s="166">
        <v>0</v>
      </c>
      <c r="CH25" s="166">
        <f t="shared" ca="1" si="102"/>
        <v>0</v>
      </c>
      <c r="CI25" s="166">
        <v>0</v>
      </c>
      <c r="CJ25" s="166">
        <f t="shared" ca="1" si="102"/>
        <v>0</v>
      </c>
      <c r="CK25" s="166">
        <v>0</v>
      </c>
      <c r="CL25" s="166">
        <f t="shared" ca="1" si="102"/>
        <v>0</v>
      </c>
      <c r="CM25" s="166">
        <v>0</v>
      </c>
      <c r="CN25" s="166">
        <f t="shared" ca="1" si="102"/>
        <v>0</v>
      </c>
      <c r="CO25" s="166">
        <v>0</v>
      </c>
      <c r="CP25" s="166">
        <f t="shared" ca="1" si="102"/>
        <v>0</v>
      </c>
      <c r="CQ25" s="166">
        <v>0</v>
      </c>
      <c r="CR25" s="166">
        <f t="shared" ca="1" si="102"/>
        <v>0</v>
      </c>
      <c r="CS25" s="166">
        <v>0</v>
      </c>
      <c r="CT25" s="166">
        <f t="shared" ca="1" si="102"/>
        <v>0</v>
      </c>
      <c r="CU25" s="166">
        <v>0</v>
      </c>
      <c r="CV25" s="166">
        <f t="shared" ca="1" si="102"/>
        <v>0</v>
      </c>
      <c r="CW25" s="166"/>
      <c r="CX25" s="166">
        <f t="shared" ca="1" si="102"/>
        <v>0</v>
      </c>
      <c r="CY25" s="166"/>
      <c r="CZ25" s="166">
        <f t="shared" ca="1" si="102"/>
        <v>0</v>
      </c>
      <c r="DA25" s="166"/>
      <c r="DB25" s="166">
        <v>0</v>
      </c>
      <c r="DC25" s="166"/>
      <c r="DD25" s="166">
        <v>0</v>
      </c>
      <c r="DE25" s="166">
        <v>0</v>
      </c>
      <c r="DF25" s="166">
        <f t="shared" ca="1" si="104"/>
        <v>0</v>
      </c>
      <c r="DG25" s="166">
        <v>0</v>
      </c>
      <c r="DH25" s="166">
        <f t="shared" ca="1" si="105"/>
        <v>0</v>
      </c>
      <c r="DI25" s="166"/>
      <c r="DJ25" s="166">
        <f t="shared" ca="1" si="106"/>
        <v>0</v>
      </c>
      <c r="DK25" s="166">
        <f t="shared" ca="1" si="40"/>
        <v>0</v>
      </c>
      <c r="DL25" s="166"/>
      <c r="DM25" s="166">
        <f t="shared" ca="1" si="107"/>
        <v>0</v>
      </c>
      <c r="DN25" s="166"/>
      <c r="DO25" s="166">
        <f t="shared" ca="1" si="107"/>
        <v>0</v>
      </c>
      <c r="DP25" s="166">
        <v>0</v>
      </c>
      <c r="DQ25" s="166">
        <f t="shared" ca="1" si="107"/>
        <v>0</v>
      </c>
      <c r="DR25" s="166">
        <v>0</v>
      </c>
      <c r="DS25" s="166">
        <f t="shared" ca="1" si="107"/>
        <v>0</v>
      </c>
      <c r="DT25" s="166">
        <v>0</v>
      </c>
      <c r="DU25" s="166">
        <f t="shared" ca="1" si="107"/>
        <v>0</v>
      </c>
      <c r="DV25" s="166">
        <v>0</v>
      </c>
      <c r="DW25" s="166">
        <f t="shared" ca="1" si="107"/>
        <v>0</v>
      </c>
      <c r="DX25" s="166"/>
      <c r="DY25" s="166">
        <f t="shared" ca="1" si="107"/>
        <v>0</v>
      </c>
      <c r="DZ25" s="166"/>
      <c r="EA25" s="166">
        <f t="shared" ca="1" si="107"/>
        <v>0</v>
      </c>
      <c r="EB25" s="166">
        <v>0</v>
      </c>
      <c r="EC25" s="166">
        <f t="shared" ca="1" si="107"/>
        <v>0</v>
      </c>
      <c r="ED25" s="166">
        <v>0</v>
      </c>
      <c r="EE25" s="166">
        <f t="shared" ca="1" si="107"/>
        <v>0</v>
      </c>
      <c r="EF25" s="166">
        <v>0</v>
      </c>
      <c r="EG25" s="166">
        <f t="shared" ca="1" si="107"/>
        <v>0</v>
      </c>
      <c r="EH25" s="166">
        <v>0</v>
      </c>
      <c r="EI25" s="166">
        <f t="shared" ca="1" si="107"/>
        <v>0</v>
      </c>
      <c r="EJ25" s="166"/>
      <c r="EK25" s="166">
        <f t="shared" ca="1" si="107"/>
        <v>0</v>
      </c>
      <c r="EL25" s="166"/>
      <c r="EM25" s="166">
        <f t="shared" ca="1" si="107"/>
        <v>0</v>
      </c>
      <c r="EN25" s="166"/>
      <c r="EO25" s="166">
        <f t="shared" ca="1" si="107"/>
        <v>0</v>
      </c>
      <c r="EP25" s="166"/>
      <c r="EQ25" s="166">
        <f t="shared" ca="1" si="107"/>
        <v>0</v>
      </c>
      <c r="ER25" s="166">
        <v>0</v>
      </c>
      <c r="ES25" s="166">
        <f t="shared" ca="1" si="107"/>
        <v>0</v>
      </c>
      <c r="ET25" s="166">
        <v>0</v>
      </c>
      <c r="EU25" s="166">
        <f t="shared" ca="1" si="107"/>
        <v>0</v>
      </c>
      <c r="EV25" s="166">
        <f t="shared" ca="1" si="236"/>
        <v>0</v>
      </c>
      <c r="EW25" s="166">
        <v>0</v>
      </c>
      <c r="EX25" s="166">
        <v>0</v>
      </c>
      <c r="EY25" s="166">
        <v>0</v>
      </c>
      <c r="EZ25" s="166">
        <v>0</v>
      </c>
      <c r="FA25" s="166">
        <v>0</v>
      </c>
      <c r="FB25" s="166">
        <v>0</v>
      </c>
      <c r="FC25" s="166">
        <v>0</v>
      </c>
      <c r="FD25" s="166">
        <v>0</v>
      </c>
      <c r="FE25" s="166"/>
      <c r="FF25" s="166">
        <f t="shared" ca="1" si="108"/>
        <v>0</v>
      </c>
      <c r="FG25" s="166">
        <v>0</v>
      </c>
      <c r="FH25" s="166">
        <v>0</v>
      </c>
      <c r="FI25" s="166">
        <v>0</v>
      </c>
      <c r="FJ25" s="166">
        <v>0</v>
      </c>
      <c r="FK25" s="166">
        <v>0</v>
      </c>
      <c r="FL25" s="166">
        <v>0</v>
      </c>
      <c r="FM25" s="166">
        <v>0</v>
      </c>
      <c r="FN25" s="166">
        <f t="shared" ca="1" si="109"/>
        <v>0</v>
      </c>
      <c r="FO25" s="166">
        <v>0</v>
      </c>
      <c r="FP25" s="166">
        <f t="shared" ca="1" si="110"/>
        <v>0</v>
      </c>
      <c r="FQ25" s="166"/>
      <c r="FR25" s="166">
        <f t="shared" ca="1" si="111"/>
        <v>0</v>
      </c>
      <c r="FS25" s="166">
        <v>0</v>
      </c>
      <c r="FT25" s="166">
        <v>0</v>
      </c>
      <c r="FU25" s="166">
        <v>0</v>
      </c>
      <c r="FV25" s="166">
        <v>0</v>
      </c>
      <c r="FW25" s="166">
        <v>0</v>
      </c>
      <c r="FX25" s="166">
        <v>0</v>
      </c>
      <c r="FY25" s="166">
        <v>0</v>
      </c>
      <c r="FZ25" s="166">
        <v>0</v>
      </c>
      <c r="GA25" s="166">
        <v>0</v>
      </c>
      <c r="GB25" s="166">
        <v>0</v>
      </c>
      <c r="GC25" s="166">
        <v>0</v>
      </c>
      <c r="GD25" s="166"/>
      <c r="GE25" s="166">
        <v>0</v>
      </c>
      <c r="GF25" s="166"/>
      <c r="GG25" s="166">
        <f t="shared" ca="1" si="237"/>
        <v>0</v>
      </c>
      <c r="GH25" s="166"/>
      <c r="GI25" s="166">
        <f t="shared" ca="1" si="112"/>
        <v>0</v>
      </c>
      <c r="GJ25" s="166"/>
      <c r="GK25" s="166">
        <f t="shared" ca="1" si="113"/>
        <v>0</v>
      </c>
      <c r="GL25" s="166">
        <f t="shared" ca="1" si="238"/>
        <v>0</v>
      </c>
      <c r="GM25" s="166">
        <f t="shared" ca="1" si="239"/>
        <v>0</v>
      </c>
      <c r="GN25" s="166"/>
      <c r="GO25" s="166">
        <f t="shared" ca="1" si="114"/>
        <v>0</v>
      </c>
      <c r="GP25" s="166"/>
      <c r="GQ25" s="166">
        <f t="shared" ca="1" si="115"/>
        <v>0</v>
      </c>
      <c r="GR25" s="166"/>
      <c r="GS25" s="166">
        <f t="shared" ca="1" si="116"/>
        <v>0</v>
      </c>
      <c r="GT25" s="166"/>
      <c r="GU25" s="166">
        <f t="shared" ca="1" si="117"/>
        <v>0</v>
      </c>
      <c r="GV25" s="166">
        <f t="shared" ca="1" si="41"/>
        <v>0</v>
      </c>
      <c r="GW25" s="166">
        <f t="shared" ca="1" si="240"/>
        <v>55514230</v>
      </c>
      <c r="GX25" s="166">
        <v>0</v>
      </c>
      <c r="GY25" s="166">
        <f t="shared" ca="1" si="118"/>
        <v>0</v>
      </c>
      <c r="GZ25" s="166">
        <v>0</v>
      </c>
      <c r="HA25" s="166">
        <f t="shared" ca="1" si="119"/>
        <v>0</v>
      </c>
      <c r="HB25" s="166">
        <v>0</v>
      </c>
      <c r="HC25" s="166">
        <v>0</v>
      </c>
      <c r="HD25" s="166"/>
      <c r="HE25" s="166">
        <f t="shared" ca="1" si="120"/>
        <v>0</v>
      </c>
      <c r="HF25" s="166"/>
      <c r="HG25" s="166">
        <f t="shared" ca="1" si="121"/>
        <v>0</v>
      </c>
      <c r="HH25" s="166">
        <f t="shared" ca="1" si="62"/>
        <v>0</v>
      </c>
      <c r="HI25" s="166">
        <v>0</v>
      </c>
      <c r="HJ25" s="166">
        <f t="shared" ca="1" si="122"/>
        <v>0</v>
      </c>
      <c r="HK25" s="166">
        <f t="shared" ca="1" si="42"/>
        <v>0</v>
      </c>
      <c r="HL25" s="166">
        <v>0</v>
      </c>
      <c r="HM25" s="166">
        <f t="shared" ca="1" si="123"/>
        <v>0</v>
      </c>
      <c r="HN25" s="166">
        <v>1</v>
      </c>
      <c r="HO25" s="166">
        <f t="shared" ca="1" si="124"/>
        <v>210051</v>
      </c>
      <c r="HP25" s="166">
        <v>0</v>
      </c>
      <c r="HQ25" s="166">
        <f t="shared" ca="1" si="125"/>
        <v>0</v>
      </c>
      <c r="HR25" s="166">
        <v>0</v>
      </c>
      <c r="HS25" s="166">
        <f t="shared" ca="1" si="126"/>
        <v>0</v>
      </c>
      <c r="HT25" s="166">
        <f t="shared" ca="1" si="43"/>
        <v>210051</v>
      </c>
      <c r="HU25" s="166">
        <v>0</v>
      </c>
      <c r="HV25" s="166">
        <f t="shared" ca="1" si="127"/>
        <v>0</v>
      </c>
      <c r="HW25" s="166">
        <v>0</v>
      </c>
      <c r="HX25" s="166">
        <f t="shared" ca="1" si="128"/>
        <v>0</v>
      </c>
      <c r="HY25" s="166">
        <v>0</v>
      </c>
      <c r="HZ25" s="166">
        <f t="shared" ca="1" si="129"/>
        <v>0</v>
      </c>
      <c r="IA25" s="166">
        <v>0</v>
      </c>
      <c r="IB25" s="166">
        <f t="shared" ca="1" si="130"/>
        <v>0</v>
      </c>
      <c r="IC25" s="166">
        <v>0</v>
      </c>
      <c r="ID25" s="166">
        <f t="shared" ca="1" si="131"/>
        <v>0</v>
      </c>
      <c r="IE25" s="166">
        <v>0</v>
      </c>
      <c r="IF25" s="166">
        <f t="shared" ca="1" si="131"/>
        <v>0</v>
      </c>
      <c r="IG25" s="166">
        <v>0</v>
      </c>
      <c r="IH25" s="166">
        <f t="shared" ca="1" si="131"/>
        <v>0</v>
      </c>
      <c r="II25" s="166">
        <v>0</v>
      </c>
      <c r="IJ25" s="166">
        <f t="shared" ca="1" si="131"/>
        <v>0</v>
      </c>
      <c r="IK25" s="166">
        <f t="shared" ca="1" si="241"/>
        <v>0</v>
      </c>
      <c r="IL25" s="166">
        <v>0</v>
      </c>
      <c r="IM25" s="166">
        <f t="shared" ca="1" si="132"/>
        <v>0</v>
      </c>
      <c r="IN25" s="166">
        <v>0</v>
      </c>
      <c r="IO25" s="166">
        <f t="shared" ca="1" si="133"/>
        <v>0</v>
      </c>
      <c r="IP25" s="166">
        <v>0</v>
      </c>
      <c r="IQ25" s="166">
        <f t="shared" ca="1" si="134"/>
        <v>0</v>
      </c>
      <c r="IR25" s="166">
        <v>0</v>
      </c>
      <c r="IS25" s="166">
        <f t="shared" ca="1" si="135"/>
        <v>0</v>
      </c>
      <c r="IT25" s="166"/>
      <c r="IU25" s="166">
        <f t="shared" ca="1" si="136"/>
        <v>0</v>
      </c>
      <c r="IV25" s="166"/>
      <c r="IW25" s="166">
        <f t="shared" ca="1" si="137"/>
        <v>0</v>
      </c>
      <c r="IX25" s="166">
        <f t="shared" ca="1" si="44"/>
        <v>0</v>
      </c>
      <c r="IY25" s="166"/>
      <c r="IZ25" s="166">
        <f t="shared" ca="1" si="138"/>
        <v>0</v>
      </c>
      <c r="JA25" s="166"/>
      <c r="JB25" s="166">
        <f t="shared" ca="1" si="139"/>
        <v>0</v>
      </c>
      <c r="JC25" s="166"/>
      <c r="JD25" s="166">
        <f t="shared" ca="1" si="140"/>
        <v>0</v>
      </c>
      <c r="JE25" s="166"/>
      <c r="JF25" s="166">
        <f t="shared" ca="1" si="141"/>
        <v>0</v>
      </c>
      <c r="JG25" s="166">
        <f t="shared" ca="1" si="45"/>
        <v>0</v>
      </c>
      <c r="JH25" s="166">
        <f t="shared" ca="1" si="142"/>
        <v>210051</v>
      </c>
      <c r="JI25" s="166"/>
      <c r="JJ25" s="166">
        <f t="shared" ca="1" si="143"/>
        <v>0</v>
      </c>
      <c r="JK25" s="166"/>
      <c r="JL25" s="166">
        <f t="shared" ca="1" si="144"/>
        <v>0</v>
      </c>
      <c r="JM25" s="166">
        <f t="shared" ca="1" si="63"/>
        <v>0</v>
      </c>
      <c r="JN25" s="166">
        <v>0</v>
      </c>
      <c r="JO25" s="166">
        <f t="shared" ca="1" si="145"/>
        <v>0</v>
      </c>
      <c r="JP25" s="166">
        <v>1</v>
      </c>
      <c r="JQ25" s="166">
        <f t="shared" ca="1" si="146"/>
        <v>226593</v>
      </c>
      <c r="JR25" s="166"/>
      <c r="JS25" s="166">
        <f t="shared" ca="1" si="147"/>
        <v>0</v>
      </c>
      <c r="JT25" s="166">
        <v>0</v>
      </c>
      <c r="JU25" s="166">
        <f t="shared" ca="1" si="148"/>
        <v>0</v>
      </c>
      <c r="JV25" s="166">
        <f t="shared" ca="1" si="46"/>
        <v>226593</v>
      </c>
      <c r="JW25" s="166">
        <v>0</v>
      </c>
      <c r="JX25" s="166">
        <f t="shared" ca="1" si="149"/>
        <v>0</v>
      </c>
      <c r="JY25" s="166">
        <f t="shared" ca="1" si="47"/>
        <v>0</v>
      </c>
      <c r="JZ25" s="166">
        <v>0</v>
      </c>
      <c r="KA25" s="166">
        <f t="shared" ca="1" si="150"/>
        <v>0</v>
      </c>
      <c r="KB25" s="166">
        <v>21</v>
      </c>
      <c r="KC25" s="166">
        <f t="shared" ca="1" si="151"/>
        <v>5283810</v>
      </c>
      <c r="KD25" s="166">
        <v>0</v>
      </c>
      <c r="KE25" s="166">
        <f t="shared" ca="1" si="152"/>
        <v>0</v>
      </c>
      <c r="KF25" s="166">
        <v>0</v>
      </c>
      <c r="KG25" s="166">
        <f t="shared" ca="1" si="153"/>
        <v>0</v>
      </c>
      <c r="KH25" s="166">
        <f t="shared" ca="1" si="48"/>
        <v>5283810</v>
      </c>
      <c r="KI25" s="166">
        <v>0</v>
      </c>
      <c r="KJ25" s="166">
        <f t="shared" ca="1" si="154"/>
        <v>0</v>
      </c>
      <c r="KK25" s="166">
        <v>0</v>
      </c>
      <c r="KL25" s="166">
        <f t="shared" ca="1" si="155"/>
        <v>0</v>
      </c>
      <c r="KM25" s="166">
        <v>0</v>
      </c>
      <c r="KN25" s="166">
        <f t="shared" ca="1" si="156"/>
        <v>0</v>
      </c>
      <c r="KO25" s="166">
        <v>0</v>
      </c>
      <c r="KP25" s="166">
        <f t="shared" ca="1" si="157"/>
        <v>0</v>
      </c>
      <c r="KQ25" s="166">
        <v>0</v>
      </c>
      <c r="KR25" s="166">
        <f t="shared" ca="1" si="158"/>
        <v>0</v>
      </c>
      <c r="KS25" s="166">
        <f t="shared" ca="1" si="251"/>
        <v>0</v>
      </c>
      <c r="KT25" s="166">
        <v>0</v>
      </c>
      <c r="KU25" s="166">
        <f t="shared" ca="1" si="159"/>
        <v>0</v>
      </c>
      <c r="KV25" s="166">
        <v>0</v>
      </c>
      <c r="KW25" s="166">
        <f t="shared" ca="1" si="160"/>
        <v>0</v>
      </c>
      <c r="KX25" s="166">
        <v>0</v>
      </c>
      <c r="KY25" s="166">
        <f t="shared" ca="1" si="161"/>
        <v>0</v>
      </c>
      <c r="KZ25" s="166">
        <v>0</v>
      </c>
      <c r="LA25" s="166">
        <f t="shared" ca="1" si="162"/>
        <v>0</v>
      </c>
      <c r="LB25" s="166"/>
      <c r="LC25" s="166">
        <f t="shared" ca="1" si="163"/>
        <v>0</v>
      </c>
      <c r="LD25" s="166">
        <f t="shared" ca="1" si="49"/>
        <v>0</v>
      </c>
      <c r="LE25" s="166">
        <v>0</v>
      </c>
      <c r="LF25" s="166">
        <f t="shared" ca="1" si="164"/>
        <v>0</v>
      </c>
      <c r="LG25" s="166">
        <v>0</v>
      </c>
      <c r="LH25" s="166">
        <f t="shared" ca="1" si="165"/>
        <v>0</v>
      </c>
      <c r="LI25" s="166">
        <v>0</v>
      </c>
      <c r="LJ25" s="166">
        <f t="shared" ca="1" si="166"/>
        <v>0</v>
      </c>
      <c r="LK25" s="166">
        <v>0</v>
      </c>
      <c r="LL25" s="166">
        <f t="shared" ca="1" si="167"/>
        <v>0</v>
      </c>
      <c r="LM25" s="166">
        <f t="shared" ca="1" si="50"/>
        <v>0</v>
      </c>
      <c r="LN25" s="166">
        <v>0</v>
      </c>
      <c r="LO25" s="166">
        <f t="shared" ca="1" si="168"/>
        <v>0</v>
      </c>
      <c r="LP25" s="166">
        <v>0</v>
      </c>
      <c r="LQ25" s="166">
        <f t="shared" ca="1" si="169"/>
        <v>0</v>
      </c>
      <c r="LR25" s="166">
        <f t="shared" ca="1" si="242"/>
        <v>0</v>
      </c>
      <c r="LS25" s="166">
        <v>0</v>
      </c>
      <c r="LT25" s="166">
        <f t="shared" ca="1" si="170"/>
        <v>0</v>
      </c>
      <c r="LU25" s="166">
        <v>0</v>
      </c>
      <c r="LV25" s="166">
        <f t="shared" ca="1" si="171"/>
        <v>0</v>
      </c>
      <c r="LW25" s="166">
        <f t="shared" ca="1" si="64"/>
        <v>0</v>
      </c>
      <c r="LX25" s="166">
        <v>0</v>
      </c>
      <c r="LY25" s="166">
        <f t="shared" ca="1" si="172"/>
        <v>0</v>
      </c>
      <c r="LZ25" s="166">
        <v>0</v>
      </c>
      <c r="MA25" s="166">
        <f t="shared" ca="1" si="173"/>
        <v>0</v>
      </c>
      <c r="MB25" s="166">
        <f t="shared" ca="1" si="243"/>
        <v>0</v>
      </c>
      <c r="MC25" s="166">
        <f t="shared" ca="1" si="244"/>
        <v>5510403</v>
      </c>
      <c r="MD25" s="166">
        <v>0</v>
      </c>
      <c r="ME25" s="166">
        <f t="shared" ca="1" si="174"/>
        <v>0</v>
      </c>
      <c r="MF25" s="166"/>
      <c r="MG25" s="166">
        <f t="shared" ca="1" si="175"/>
        <v>0</v>
      </c>
      <c r="MH25" s="166">
        <v>0</v>
      </c>
      <c r="MI25" s="166">
        <f t="shared" ca="1" si="176"/>
        <v>0</v>
      </c>
      <c r="MJ25" s="166"/>
      <c r="MK25" s="166">
        <f t="shared" ca="1" si="177"/>
        <v>0</v>
      </c>
      <c r="ML25" s="166">
        <f t="shared" ca="1" si="51"/>
        <v>0</v>
      </c>
      <c r="MM25" s="166">
        <v>0</v>
      </c>
      <c r="MN25" s="166">
        <f t="shared" ca="1" si="178"/>
        <v>0</v>
      </c>
      <c r="MO25" s="166">
        <v>0</v>
      </c>
      <c r="MP25" s="166">
        <f t="shared" ca="1" si="179"/>
        <v>0</v>
      </c>
      <c r="MQ25" s="166"/>
      <c r="MR25" s="166">
        <f t="shared" ca="1" si="180"/>
        <v>0</v>
      </c>
      <c r="MS25" s="166">
        <f t="shared" ca="1" si="52"/>
        <v>0</v>
      </c>
      <c r="MT25" s="166">
        <v>0</v>
      </c>
      <c r="MU25" s="166">
        <f t="shared" ca="1" si="181"/>
        <v>0</v>
      </c>
      <c r="MV25" s="166">
        <v>4</v>
      </c>
      <c r="MW25" s="166">
        <f t="shared" ca="1" si="182"/>
        <v>2012876</v>
      </c>
      <c r="MX25" s="166">
        <v>0</v>
      </c>
      <c r="MY25" s="166">
        <f t="shared" ca="1" si="183"/>
        <v>0</v>
      </c>
      <c r="MZ25" s="166"/>
      <c r="NA25" s="166">
        <f t="shared" ca="1" si="184"/>
        <v>0</v>
      </c>
      <c r="NB25" s="166">
        <f t="shared" ca="1" si="66"/>
        <v>2012876</v>
      </c>
      <c r="NC25" s="166">
        <v>0</v>
      </c>
      <c r="ND25" s="166">
        <f t="shared" ca="1" si="185"/>
        <v>0</v>
      </c>
      <c r="NE25" s="166">
        <v>0</v>
      </c>
      <c r="NF25" s="166">
        <f t="shared" ca="1" si="186"/>
        <v>0</v>
      </c>
      <c r="NG25" s="166">
        <v>0</v>
      </c>
      <c r="NH25" s="166">
        <f t="shared" ca="1" si="187"/>
        <v>0</v>
      </c>
      <c r="NI25" s="166">
        <v>0</v>
      </c>
      <c r="NJ25" s="166">
        <f t="shared" ca="1" si="188"/>
        <v>0</v>
      </c>
      <c r="NK25" s="166">
        <v>0</v>
      </c>
      <c r="NL25" s="166">
        <f t="shared" ca="1" si="189"/>
        <v>0</v>
      </c>
      <c r="NM25" s="166">
        <v>0</v>
      </c>
      <c r="NN25" s="166">
        <f t="shared" ca="1" si="190"/>
        <v>0</v>
      </c>
      <c r="NO25" s="166">
        <f t="shared" ca="1" si="67"/>
        <v>0</v>
      </c>
      <c r="NP25" s="166">
        <v>0</v>
      </c>
      <c r="NQ25" s="166">
        <f t="shared" ca="1" si="191"/>
        <v>0</v>
      </c>
      <c r="NR25" s="166">
        <v>0</v>
      </c>
      <c r="NS25" s="166">
        <f t="shared" ca="1" si="192"/>
        <v>0</v>
      </c>
      <c r="NT25" s="166">
        <v>0</v>
      </c>
      <c r="NU25" s="166">
        <f t="shared" ca="1" si="193"/>
        <v>0</v>
      </c>
      <c r="NV25" s="166">
        <v>0</v>
      </c>
      <c r="NW25" s="166">
        <f t="shared" ca="1" si="194"/>
        <v>0</v>
      </c>
      <c r="NX25" s="166">
        <v>0</v>
      </c>
      <c r="NY25" s="166">
        <f t="shared" ca="1" si="195"/>
        <v>0</v>
      </c>
      <c r="NZ25" s="166">
        <f t="shared" ca="1" si="68"/>
        <v>0</v>
      </c>
      <c r="OA25" s="166">
        <v>0</v>
      </c>
      <c r="OB25" s="166">
        <f t="shared" ca="1" si="196"/>
        <v>0</v>
      </c>
      <c r="OC25" s="166"/>
      <c r="OD25" s="166">
        <f t="shared" ca="1" si="197"/>
        <v>0</v>
      </c>
      <c r="OE25" s="166"/>
      <c r="OF25" s="166">
        <f t="shared" ca="1" si="198"/>
        <v>0</v>
      </c>
      <c r="OG25" s="166"/>
      <c r="OH25" s="166">
        <f t="shared" ca="1" si="199"/>
        <v>0</v>
      </c>
      <c r="OI25" s="166">
        <f t="shared" ca="1" si="53"/>
        <v>0</v>
      </c>
      <c r="OJ25" s="166">
        <v>0</v>
      </c>
      <c r="OK25" s="166">
        <f t="shared" ca="1" si="200"/>
        <v>0</v>
      </c>
      <c r="OL25" s="166"/>
      <c r="OM25" s="166">
        <f t="shared" ca="1" si="201"/>
        <v>0</v>
      </c>
      <c r="ON25" s="166">
        <f t="shared" ca="1" si="245"/>
        <v>0</v>
      </c>
      <c r="OO25" s="166">
        <v>0</v>
      </c>
      <c r="OP25" s="166">
        <f t="shared" ca="1" si="202"/>
        <v>0</v>
      </c>
      <c r="OQ25" s="166">
        <v>0</v>
      </c>
      <c r="OR25" s="166">
        <f t="shared" ca="1" si="203"/>
        <v>0</v>
      </c>
      <c r="OS25" s="166">
        <f t="shared" ca="1" si="54"/>
        <v>0</v>
      </c>
      <c r="OT25" s="166">
        <f t="shared" ca="1" si="246"/>
        <v>2012876</v>
      </c>
      <c r="OU25" s="166">
        <v>0</v>
      </c>
      <c r="OV25" s="166">
        <f t="shared" ca="1" si="204"/>
        <v>0</v>
      </c>
      <c r="OW25" s="166">
        <v>0</v>
      </c>
      <c r="OX25" s="166">
        <f t="shared" ca="1" si="205"/>
        <v>0</v>
      </c>
      <c r="OY25" s="166">
        <v>0</v>
      </c>
      <c r="OZ25" s="166">
        <f t="shared" ca="1" si="206"/>
        <v>0</v>
      </c>
      <c r="PA25" s="166">
        <v>0</v>
      </c>
      <c r="PB25" s="166">
        <f t="shared" ca="1" si="207"/>
        <v>0</v>
      </c>
      <c r="PC25" s="166">
        <f t="shared" ca="1" si="55"/>
        <v>0</v>
      </c>
      <c r="PD25" s="166">
        <v>0</v>
      </c>
      <c r="PE25" s="166">
        <f t="shared" ca="1" si="208"/>
        <v>0</v>
      </c>
      <c r="PF25" s="166">
        <v>37</v>
      </c>
      <c r="PG25" s="166">
        <f t="shared" ca="1" si="208"/>
        <v>4328556</v>
      </c>
      <c r="PH25" s="166">
        <v>0</v>
      </c>
      <c r="PI25" s="166">
        <v>0</v>
      </c>
      <c r="PJ25" s="166">
        <v>0</v>
      </c>
      <c r="PK25" s="166">
        <f t="shared" ca="1" si="209"/>
        <v>0</v>
      </c>
      <c r="PL25" s="166">
        <v>0</v>
      </c>
      <c r="PM25" s="166">
        <f t="shared" ca="1" si="210"/>
        <v>0</v>
      </c>
      <c r="PN25" s="166">
        <f t="shared" ca="1" si="247"/>
        <v>4328556</v>
      </c>
      <c r="PO25" s="166">
        <v>0</v>
      </c>
      <c r="PP25" s="166">
        <f t="shared" ca="1" si="211"/>
        <v>0</v>
      </c>
      <c r="PQ25" s="166">
        <v>0</v>
      </c>
      <c r="PR25" s="166">
        <f t="shared" ca="1" si="212"/>
        <v>0</v>
      </c>
      <c r="PS25" s="166">
        <v>0</v>
      </c>
      <c r="PT25" s="166">
        <f t="shared" ca="1" si="213"/>
        <v>0</v>
      </c>
      <c r="PU25" s="166">
        <v>0</v>
      </c>
      <c r="PV25" s="166">
        <f t="shared" ca="1" si="214"/>
        <v>0</v>
      </c>
      <c r="PW25" s="166">
        <f t="shared" ca="1" si="71"/>
        <v>0</v>
      </c>
      <c r="PX25" s="166">
        <v>0</v>
      </c>
      <c r="PY25" s="166">
        <f t="shared" ca="1" si="215"/>
        <v>0</v>
      </c>
      <c r="PZ25" s="166">
        <v>0</v>
      </c>
      <c r="QA25" s="166">
        <f t="shared" ca="1" si="215"/>
        <v>0</v>
      </c>
      <c r="QB25" s="166">
        <v>0</v>
      </c>
      <c r="QC25" s="166">
        <f t="shared" ca="1" si="215"/>
        <v>0</v>
      </c>
      <c r="QD25" s="166">
        <v>0</v>
      </c>
      <c r="QE25" s="166">
        <f t="shared" ca="1" si="215"/>
        <v>0</v>
      </c>
      <c r="QF25" s="166">
        <f t="shared" ca="1" si="216"/>
        <v>0</v>
      </c>
      <c r="QG25" s="166">
        <v>0</v>
      </c>
      <c r="QH25" s="166">
        <f t="shared" ca="1" si="217"/>
        <v>0</v>
      </c>
      <c r="QI25" s="166">
        <v>0</v>
      </c>
      <c r="QJ25" s="166">
        <f t="shared" ca="1" si="218"/>
        <v>0</v>
      </c>
      <c r="QK25" s="166">
        <v>0</v>
      </c>
      <c r="QL25" s="166">
        <f t="shared" ca="1" si="219"/>
        <v>0</v>
      </c>
      <c r="QM25" s="166">
        <v>0</v>
      </c>
      <c r="QN25" s="166">
        <f t="shared" ca="1" si="220"/>
        <v>0</v>
      </c>
      <c r="QO25" s="166">
        <v>0</v>
      </c>
      <c r="QP25" s="166">
        <f t="shared" ca="1" si="221"/>
        <v>0</v>
      </c>
      <c r="QQ25" s="166">
        <v>0</v>
      </c>
      <c r="QR25" s="166">
        <f t="shared" ca="1" si="222"/>
        <v>0</v>
      </c>
      <c r="QS25" s="166">
        <f t="shared" ca="1" si="72"/>
        <v>0</v>
      </c>
      <c r="QT25" s="166">
        <v>0</v>
      </c>
      <c r="QU25" s="166">
        <f t="shared" ca="1" si="222"/>
        <v>0</v>
      </c>
      <c r="QV25" s="166">
        <v>0</v>
      </c>
      <c r="QW25" s="166">
        <f t="shared" ca="1" si="222"/>
        <v>0</v>
      </c>
      <c r="QX25" s="166">
        <v>0</v>
      </c>
      <c r="QY25" s="166">
        <f t="shared" ca="1" si="222"/>
        <v>0</v>
      </c>
      <c r="QZ25" s="166">
        <v>0</v>
      </c>
      <c r="RA25" s="166">
        <f t="shared" ca="1" si="223"/>
        <v>0</v>
      </c>
      <c r="RB25" s="166">
        <v>0</v>
      </c>
      <c r="RC25" s="166">
        <f t="shared" ca="1" si="224"/>
        <v>0</v>
      </c>
      <c r="RD25" s="166">
        <v>0</v>
      </c>
      <c r="RE25" s="166">
        <f t="shared" ca="1" si="225"/>
        <v>0</v>
      </c>
      <c r="RF25" s="166">
        <f t="shared" ca="1" si="73"/>
        <v>0</v>
      </c>
      <c r="RG25" s="166">
        <v>0</v>
      </c>
      <c r="RH25" s="166">
        <v>0</v>
      </c>
      <c r="RI25" s="166">
        <v>0</v>
      </c>
      <c r="RJ25" s="166">
        <f t="shared" ca="1" si="226"/>
        <v>0</v>
      </c>
      <c r="RK25" s="166"/>
      <c r="RL25" s="166">
        <f t="shared" ca="1" si="227"/>
        <v>0</v>
      </c>
      <c r="RM25" s="166"/>
      <c r="RN25" s="166">
        <f t="shared" ca="1" si="228"/>
        <v>0</v>
      </c>
      <c r="RO25" s="166">
        <f t="shared" ca="1" si="56"/>
        <v>0</v>
      </c>
      <c r="RP25" s="166">
        <f t="shared" ca="1" si="252"/>
        <v>4328556</v>
      </c>
      <c r="RQ25" s="166"/>
      <c r="RR25" s="166">
        <f t="shared" ca="1" si="248"/>
        <v>67576116</v>
      </c>
      <c r="RS25" s="166">
        <f t="shared" si="229"/>
        <v>428</v>
      </c>
      <c r="RT25" s="166">
        <f t="shared" ca="1" si="230"/>
        <v>341544</v>
      </c>
      <c r="RU25" s="166">
        <f t="shared" si="231"/>
        <v>11</v>
      </c>
      <c r="RV25" s="166">
        <f t="shared" ca="1" si="232"/>
        <v>158070</v>
      </c>
      <c r="RW25" s="166">
        <f t="shared" ca="1" si="58"/>
        <v>499614</v>
      </c>
      <c r="RX25" s="166">
        <f t="shared" si="249"/>
        <v>428</v>
      </c>
      <c r="RY25" s="166">
        <f t="shared" ca="1" si="233"/>
        <v>31672</v>
      </c>
      <c r="RZ25" s="166">
        <f t="shared" si="234"/>
        <v>11</v>
      </c>
      <c r="SA25" s="166">
        <f t="shared" ca="1" si="235"/>
        <v>14564</v>
      </c>
      <c r="SB25" s="166">
        <f t="shared" ca="1" si="59"/>
        <v>46236</v>
      </c>
      <c r="SC25" s="166">
        <f t="shared" ca="1" si="60"/>
        <v>68121966</v>
      </c>
      <c r="SD25" s="166"/>
      <c r="SE25" s="166">
        <f t="shared" ca="1" si="61"/>
        <v>68121966</v>
      </c>
    </row>
    <row r="26" spans="1:499" s="165" customFormat="1" ht="30">
      <c r="A26" s="165" t="s">
        <v>203</v>
      </c>
      <c r="B26" s="175" t="s">
        <v>994</v>
      </c>
      <c r="C26" s="166" t="s">
        <v>194</v>
      </c>
      <c r="D26" s="166" t="s">
        <v>195</v>
      </c>
      <c r="E26" s="166">
        <v>0</v>
      </c>
      <c r="F26" s="166">
        <f t="shared" ca="1" si="74"/>
        <v>0</v>
      </c>
      <c r="G26" s="166"/>
      <c r="H26" s="166">
        <f t="shared" ca="1" si="75"/>
        <v>0</v>
      </c>
      <c r="I26" s="166"/>
      <c r="J26" s="166">
        <f t="shared" ca="1" si="76"/>
        <v>0</v>
      </c>
      <c r="K26" s="166"/>
      <c r="L26" s="166">
        <f t="shared" ca="1" si="77"/>
        <v>0</v>
      </c>
      <c r="M26" s="166"/>
      <c r="N26" s="166">
        <f t="shared" ca="1" si="78"/>
        <v>0</v>
      </c>
      <c r="O26" s="166">
        <v>0</v>
      </c>
      <c r="P26" s="166">
        <f t="shared" ca="1" si="79"/>
        <v>0</v>
      </c>
      <c r="Q26" s="166">
        <v>0</v>
      </c>
      <c r="R26" s="166">
        <f t="shared" ca="1" si="80"/>
        <v>0</v>
      </c>
      <c r="S26" s="166">
        <f t="shared" ca="1" si="38"/>
        <v>0</v>
      </c>
      <c r="T26" s="166">
        <v>0</v>
      </c>
      <c r="U26" s="166">
        <f t="shared" ca="1" si="81"/>
        <v>0</v>
      </c>
      <c r="V26" s="166">
        <v>0</v>
      </c>
      <c r="W26" s="166">
        <f t="shared" ca="1" si="82"/>
        <v>0</v>
      </c>
      <c r="X26" s="166">
        <v>0</v>
      </c>
      <c r="Y26" s="166">
        <f t="shared" ca="1" si="83"/>
        <v>0</v>
      </c>
      <c r="Z26" s="166">
        <v>0</v>
      </c>
      <c r="AA26" s="166">
        <f t="shared" ca="1" si="84"/>
        <v>0</v>
      </c>
      <c r="AB26" s="166">
        <v>0</v>
      </c>
      <c r="AC26" s="166">
        <f t="shared" ca="1" si="85"/>
        <v>0</v>
      </c>
      <c r="AD26" s="166">
        <v>0</v>
      </c>
      <c r="AE26" s="166">
        <f t="shared" ca="1" si="86"/>
        <v>0</v>
      </c>
      <c r="AF26" s="166">
        <v>0</v>
      </c>
      <c r="AG26" s="166">
        <f t="shared" ca="1" si="87"/>
        <v>0</v>
      </c>
      <c r="AH26" s="166">
        <v>0</v>
      </c>
      <c r="AI26" s="166">
        <f t="shared" ca="1" si="88"/>
        <v>0</v>
      </c>
      <c r="AJ26" s="166">
        <v>4</v>
      </c>
      <c r="AK26" s="166">
        <f t="shared" ca="1" si="89"/>
        <v>6398044</v>
      </c>
      <c r="AL26" s="166">
        <v>4</v>
      </c>
      <c r="AM26" s="166">
        <f t="shared" ca="1" si="90"/>
        <v>639804</v>
      </c>
      <c r="AN26" s="166"/>
      <c r="AO26" s="166">
        <f t="shared" ca="1" si="91"/>
        <v>0</v>
      </c>
      <c r="AP26" s="166">
        <f t="shared" ca="1" si="250"/>
        <v>7037848</v>
      </c>
      <c r="AQ26" s="166"/>
      <c r="AR26" s="166">
        <f t="shared" ca="1" si="92"/>
        <v>0</v>
      </c>
      <c r="AS26" s="166"/>
      <c r="AT26" s="166">
        <f t="shared" ca="1" si="93"/>
        <v>0</v>
      </c>
      <c r="AU26" s="166"/>
      <c r="AV26" s="166">
        <f t="shared" ca="1" si="94"/>
        <v>0</v>
      </c>
      <c r="AW26" s="166"/>
      <c r="AX26" s="166">
        <f t="shared" ca="1" si="95"/>
        <v>0</v>
      </c>
      <c r="AY26" s="166"/>
      <c r="AZ26" s="166">
        <f t="shared" ca="1" si="96"/>
        <v>0</v>
      </c>
      <c r="BA26" s="166"/>
      <c r="BB26" s="166">
        <f t="shared" ca="1" si="97"/>
        <v>0</v>
      </c>
      <c r="BC26" s="166"/>
      <c r="BD26" s="166">
        <f t="shared" ca="1" si="98"/>
        <v>0</v>
      </c>
      <c r="BE26" s="166"/>
      <c r="BF26" s="166">
        <f t="shared" ca="1" si="99"/>
        <v>0</v>
      </c>
      <c r="BG26" s="166">
        <v>0</v>
      </c>
      <c r="BH26" s="166">
        <v>0</v>
      </c>
      <c r="BI26" s="166">
        <v>0</v>
      </c>
      <c r="BJ26" s="166">
        <f t="shared" ca="1" si="100"/>
        <v>0</v>
      </c>
      <c r="BK26" s="166">
        <f t="shared" ca="1" si="39"/>
        <v>0</v>
      </c>
      <c r="BL26" s="166">
        <v>0</v>
      </c>
      <c r="BM26" s="166">
        <f t="shared" ca="1" si="101"/>
        <v>0</v>
      </c>
      <c r="BN26" s="166">
        <v>0</v>
      </c>
      <c r="BO26" s="166">
        <f t="shared" ca="1" si="101"/>
        <v>0</v>
      </c>
      <c r="BP26" s="166">
        <v>0</v>
      </c>
      <c r="BQ26" s="166">
        <f t="shared" ca="1" si="101"/>
        <v>0</v>
      </c>
      <c r="BR26" s="166">
        <v>0</v>
      </c>
      <c r="BS26" s="166">
        <f t="shared" ca="1" si="101"/>
        <v>0</v>
      </c>
      <c r="BT26" s="166">
        <v>0</v>
      </c>
      <c r="BU26" s="166">
        <f t="shared" ca="1" si="101"/>
        <v>0</v>
      </c>
      <c r="BV26" s="166">
        <v>0</v>
      </c>
      <c r="BW26" s="166">
        <f t="shared" ca="1" si="101"/>
        <v>0</v>
      </c>
      <c r="BX26" s="166">
        <v>0</v>
      </c>
      <c r="BY26" s="166">
        <f t="shared" ca="1" si="101"/>
        <v>0</v>
      </c>
      <c r="BZ26" s="166">
        <v>0</v>
      </c>
      <c r="CA26" s="166">
        <f t="shared" ca="1" si="101"/>
        <v>0</v>
      </c>
      <c r="CB26" s="166">
        <v>0</v>
      </c>
      <c r="CC26" s="166">
        <f t="shared" ca="1" si="101"/>
        <v>0</v>
      </c>
      <c r="CD26" s="166">
        <v>0</v>
      </c>
      <c r="CE26" s="166">
        <f t="shared" ca="1" si="102"/>
        <v>0</v>
      </c>
      <c r="CF26" s="166">
        <f t="shared" ca="1" si="103"/>
        <v>0</v>
      </c>
      <c r="CG26" s="166">
        <v>0</v>
      </c>
      <c r="CH26" s="166">
        <f t="shared" ca="1" si="102"/>
        <v>0</v>
      </c>
      <c r="CI26" s="166">
        <v>156</v>
      </c>
      <c r="CJ26" s="166">
        <f t="shared" ca="1" si="102"/>
        <v>18656664</v>
      </c>
      <c r="CK26" s="166">
        <v>0</v>
      </c>
      <c r="CL26" s="166">
        <f t="shared" ca="1" si="102"/>
        <v>0</v>
      </c>
      <c r="CM26" s="166">
        <v>517</v>
      </c>
      <c r="CN26" s="166">
        <f t="shared" ca="1" si="102"/>
        <v>52371583</v>
      </c>
      <c r="CO26" s="166">
        <v>0</v>
      </c>
      <c r="CP26" s="166">
        <f t="shared" ca="1" si="102"/>
        <v>0</v>
      </c>
      <c r="CQ26" s="166">
        <v>156</v>
      </c>
      <c r="CR26" s="166">
        <f t="shared" ca="1" si="102"/>
        <v>1865604</v>
      </c>
      <c r="CS26" s="166">
        <v>0</v>
      </c>
      <c r="CT26" s="166">
        <f t="shared" ca="1" si="102"/>
        <v>0</v>
      </c>
      <c r="CU26" s="166">
        <v>517</v>
      </c>
      <c r="CV26" s="166">
        <f t="shared" ca="1" si="102"/>
        <v>5237210</v>
      </c>
      <c r="CW26" s="166"/>
      <c r="CX26" s="166">
        <f t="shared" ca="1" si="102"/>
        <v>0</v>
      </c>
      <c r="CY26" s="166"/>
      <c r="CZ26" s="166">
        <f t="shared" ca="1" si="102"/>
        <v>0</v>
      </c>
      <c r="DA26" s="166"/>
      <c r="DB26" s="166">
        <v>0</v>
      </c>
      <c r="DC26" s="166"/>
      <c r="DD26" s="166">
        <v>0</v>
      </c>
      <c r="DE26" s="166">
        <v>3</v>
      </c>
      <c r="DF26" s="166">
        <f t="shared" ca="1" si="104"/>
        <v>5597196</v>
      </c>
      <c r="DG26" s="166">
        <v>3</v>
      </c>
      <c r="DH26" s="166">
        <f t="shared" ca="1" si="105"/>
        <v>559719</v>
      </c>
      <c r="DI26" s="166"/>
      <c r="DJ26" s="166">
        <f t="shared" ca="1" si="106"/>
        <v>0</v>
      </c>
      <c r="DK26" s="166">
        <f t="shared" ca="1" si="40"/>
        <v>84287976</v>
      </c>
      <c r="DL26" s="166"/>
      <c r="DM26" s="166">
        <f t="shared" ca="1" si="107"/>
        <v>0</v>
      </c>
      <c r="DN26" s="166"/>
      <c r="DO26" s="166">
        <f t="shared" ca="1" si="107"/>
        <v>0</v>
      </c>
      <c r="DP26" s="166">
        <v>0</v>
      </c>
      <c r="DQ26" s="166">
        <f t="shared" ca="1" si="107"/>
        <v>0</v>
      </c>
      <c r="DR26" s="166">
        <v>0</v>
      </c>
      <c r="DS26" s="166">
        <f t="shared" ca="1" si="107"/>
        <v>0</v>
      </c>
      <c r="DT26" s="166">
        <v>0</v>
      </c>
      <c r="DU26" s="166">
        <f t="shared" ca="1" si="107"/>
        <v>0</v>
      </c>
      <c r="DV26" s="166">
        <v>0</v>
      </c>
      <c r="DW26" s="166">
        <f t="shared" ca="1" si="107"/>
        <v>0</v>
      </c>
      <c r="DX26" s="166"/>
      <c r="DY26" s="166">
        <f t="shared" ca="1" si="107"/>
        <v>0</v>
      </c>
      <c r="DZ26" s="166"/>
      <c r="EA26" s="166">
        <f t="shared" ca="1" si="107"/>
        <v>0</v>
      </c>
      <c r="EB26" s="166">
        <v>0</v>
      </c>
      <c r="EC26" s="166">
        <f t="shared" ca="1" si="107"/>
        <v>0</v>
      </c>
      <c r="ED26" s="166">
        <v>0</v>
      </c>
      <c r="EE26" s="166">
        <f t="shared" ca="1" si="107"/>
        <v>0</v>
      </c>
      <c r="EF26" s="166">
        <v>0</v>
      </c>
      <c r="EG26" s="166">
        <f t="shared" ca="1" si="107"/>
        <v>0</v>
      </c>
      <c r="EH26" s="166">
        <v>0</v>
      </c>
      <c r="EI26" s="166">
        <f t="shared" ca="1" si="107"/>
        <v>0</v>
      </c>
      <c r="EJ26" s="166"/>
      <c r="EK26" s="166">
        <f t="shared" ca="1" si="107"/>
        <v>0</v>
      </c>
      <c r="EL26" s="166"/>
      <c r="EM26" s="166">
        <f t="shared" ca="1" si="107"/>
        <v>0</v>
      </c>
      <c r="EN26" s="166"/>
      <c r="EO26" s="166">
        <f t="shared" ca="1" si="107"/>
        <v>0</v>
      </c>
      <c r="EP26" s="166"/>
      <c r="EQ26" s="166">
        <f t="shared" ca="1" si="107"/>
        <v>0</v>
      </c>
      <c r="ER26" s="166">
        <v>0</v>
      </c>
      <c r="ES26" s="166">
        <f t="shared" ca="1" si="107"/>
        <v>0</v>
      </c>
      <c r="ET26" s="166">
        <v>0</v>
      </c>
      <c r="EU26" s="166">
        <f t="shared" ca="1" si="107"/>
        <v>0</v>
      </c>
      <c r="EV26" s="166">
        <f t="shared" ca="1" si="236"/>
        <v>0</v>
      </c>
      <c r="EW26" s="166">
        <v>0</v>
      </c>
      <c r="EX26" s="166">
        <v>0</v>
      </c>
      <c r="EY26" s="166">
        <v>0</v>
      </c>
      <c r="EZ26" s="166">
        <v>0</v>
      </c>
      <c r="FA26" s="166">
        <v>0</v>
      </c>
      <c r="FB26" s="166">
        <v>0</v>
      </c>
      <c r="FC26" s="166">
        <v>0</v>
      </c>
      <c r="FD26" s="166">
        <v>0</v>
      </c>
      <c r="FE26" s="166"/>
      <c r="FF26" s="166">
        <f t="shared" ca="1" si="108"/>
        <v>0</v>
      </c>
      <c r="FG26" s="166">
        <v>0</v>
      </c>
      <c r="FH26" s="166">
        <v>0</v>
      </c>
      <c r="FI26" s="166">
        <v>0</v>
      </c>
      <c r="FJ26" s="166">
        <v>0</v>
      </c>
      <c r="FK26" s="166">
        <v>0</v>
      </c>
      <c r="FL26" s="166">
        <v>0</v>
      </c>
      <c r="FM26" s="166">
        <v>0</v>
      </c>
      <c r="FN26" s="166">
        <f t="shared" ca="1" si="109"/>
        <v>0</v>
      </c>
      <c r="FO26" s="166">
        <v>0</v>
      </c>
      <c r="FP26" s="166">
        <f t="shared" ca="1" si="110"/>
        <v>0</v>
      </c>
      <c r="FQ26" s="166"/>
      <c r="FR26" s="166">
        <f t="shared" ca="1" si="111"/>
        <v>0</v>
      </c>
      <c r="FS26" s="166">
        <v>0</v>
      </c>
      <c r="FT26" s="166">
        <v>0</v>
      </c>
      <c r="FU26" s="166">
        <v>0</v>
      </c>
      <c r="FV26" s="166">
        <v>0</v>
      </c>
      <c r="FW26" s="166">
        <v>0</v>
      </c>
      <c r="FX26" s="166">
        <v>0</v>
      </c>
      <c r="FY26" s="166">
        <v>0</v>
      </c>
      <c r="FZ26" s="166">
        <v>0</v>
      </c>
      <c r="GA26" s="166">
        <v>0</v>
      </c>
      <c r="GB26" s="166">
        <v>0</v>
      </c>
      <c r="GC26" s="166">
        <v>0</v>
      </c>
      <c r="GD26" s="166"/>
      <c r="GE26" s="166">
        <v>0</v>
      </c>
      <c r="GF26" s="166"/>
      <c r="GG26" s="166">
        <f t="shared" ca="1" si="237"/>
        <v>0</v>
      </c>
      <c r="GH26" s="166"/>
      <c r="GI26" s="166">
        <f t="shared" ca="1" si="112"/>
        <v>0</v>
      </c>
      <c r="GJ26" s="166"/>
      <c r="GK26" s="166">
        <f t="shared" ca="1" si="113"/>
        <v>0</v>
      </c>
      <c r="GL26" s="166">
        <f t="shared" ca="1" si="238"/>
        <v>0</v>
      </c>
      <c r="GM26" s="166">
        <f t="shared" ca="1" si="239"/>
        <v>0</v>
      </c>
      <c r="GN26" s="166"/>
      <c r="GO26" s="166">
        <f t="shared" ca="1" si="114"/>
        <v>0</v>
      </c>
      <c r="GP26" s="166"/>
      <c r="GQ26" s="166">
        <f t="shared" ca="1" si="115"/>
        <v>0</v>
      </c>
      <c r="GR26" s="166"/>
      <c r="GS26" s="166">
        <f t="shared" ca="1" si="116"/>
        <v>0</v>
      </c>
      <c r="GT26" s="166"/>
      <c r="GU26" s="166">
        <f t="shared" ca="1" si="117"/>
        <v>0</v>
      </c>
      <c r="GV26" s="166">
        <f t="shared" ca="1" si="41"/>
        <v>0</v>
      </c>
      <c r="GW26" s="166">
        <f t="shared" ca="1" si="240"/>
        <v>91325824</v>
      </c>
      <c r="GX26" s="166">
        <v>0</v>
      </c>
      <c r="GY26" s="166">
        <f t="shared" ca="1" si="118"/>
        <v>0</v>
      </c>
      <c r="GZ26" s="166">
        <v>0</v>
      </c>
      <c r="HA26" s="166">
        <f t="shared" ca="1" si="119"/>
        <v>0</v>
      </c>
      <c r="HB26" s="166">
        <v>0</v>
      </c>
      <c r="HC26" s="166">
        <v>0</v>
      </c>
      <c r="HD26" s="166"/>
      <c r="HE26" s="166">
        <f t="shared" ca="1" si="120"/>
        <v>0</v>
      </c>
      <c r="HF26" s="166"/>
      <c r="HG26" s="166">
        <f t="shared" ca="1" si="121"/>
        <v>0</v>
      </c>
      <c r="HH26" s="166">
        <f t="shared" ca="1" si="62"/>
        <v>0</v>
      </c>
      <c r="HI26" s="166">
        <v>0</v>
      </c>
      <c r="HJ26" s="166">
        <f t="shared" ca="1" si="122"/>
        <v>0</v>
      </c>
      <c r="HK26" s="166">
        <f t="shared" ca="1" si="42"/>
        <v>0</v>
      </c>
      <c r="HL26" s="166">
        <v>0</v>
      </c>
      <c r="HM26" s="166">
        <f t="shared" ca="1" si="123"/>
        <v>0</v>
      </c>
      <c r="HN26" s="166">
        <v>0</v>
      </c>
      <c r="HO26" s="166">
        <f t="shared" ca="1" si="124"/>
        <v>0</v>
      </c>
      <c r="HP26" s="166">
        <v>0</v>
      </c>
      <c r="HQ26" s="166">
        <f t="shared" ca="1" si="125"/>
        <v>0</v>
      </c>
      <c r="HR26" s="166">
        <v>0</v>
      </c>
      <c r="HS26" s="166">
        <f t="shared" ca="1" si="126"/>
        <v>0</v>
      </c>
      <c r="HT26" s="166">
        <f t="shared" ca="1" si="43"/>
        <v>0</v>
      </c>
      <c r="HU26" s="166">
        <v>0</v>
      </c>
      <c r="HV26" s="166">
        <f t="shared" ca="1" si="127"/>
        <v>0</v>
      </c>
      <c r="HW26" s="166">
        <v>0</v>
      </c>
      <c r="HX26" s="166">
        <f t="shared" ca="1" si="128"/>
        <v>0</v>
      </c>
      <c r="HY26" s="166">
        <v>0</v>
      </c>
      <c r="HZ26" s="166">
        <f t="shared" ca="1" si="129"/>
        <v>0</v>
      </c>
      <c r="IA26" s="166">
        <v>0</v>
      </c>
      <c r="IB26" s="166">
        <f t="shared" ca="1" si="130"/>
        <v>0</v>
      </c>
      <c r="IC26" s="166">
        <v>0</v>
      </c>
      <c r="ID26" s="166">
        <f t="shared" ca="1" si="131"/>
        <v>0</v>
      </c>
      <c r="IE26" s="166">
        <v>0</v>
      </c>
      <c r="IF26" s="166">
        <f t="shared" ca="1" si="131"/>
        <v>0</v>
      </c>
      <c r="IG26" s="166">
        <v>0</v>
      </c>
      <c r="IH26" s="166">
        <f t="shared" ca="1" si="131"/>
        <v>0</v>
      </c>
      <c r="II26" s="166">
        <v>0</v>
      </c>
      <c r="IJ26" s="166">
        <f t="shared" ca="1" si="131"/>
        <v>0</v>
      </c>
      <c r="IK26" s="166">
        <f t="shared" ca="1" si="241"/>
        <v>0</v>
      </c>
      <c r="IL26" s="166">
        <v>0</v>
      </c>
      <c r="IM26" s="166">
        <f t="shared" ca="1" si="132"/>
        <v>0</v>
      </c>
      <c r="IN26" s="166">
        <v>0</v>
      </c>
      <c r="IO26" s="166">
        <f t="shared" ca="1" si="133"/>
        <v>0</v>
      </c>
      <c r="IP26" s="166">
        <v>0</v>
      </c>
      <c r="IQ26" s="166">
        <f t="shared" ca="1" si="134"/>
        <v>0</v>
      </c>
      <c r="IR26" s="166">
        <v>0</v>
      </c>
      <c r="IS26" s="166">
        <f t="shared" ca="1" si="135"/>
        <v>0</v>
      </c>
      <c r="IT26" s="166"/>
      <c r="IU26" s="166">
        <f t="shared" ca="1" si="136"/>
        <v>0</v>
      </c>
      <c r="IV26" s="166"/>
      <c r="IW26" s="166">
        <f t="shared" ca="1" si="137"/>
        <v>0</v>
      </c>
      <c r="IX26" s="166">
        <f t="shared" ca="1" si="44"/>
        <v>0</v>
      </c>
      <c r="IY26" s="166"/>
      <c r="IZ26" s="166">
        <f t="shared" ca="1" si="138"/>
        <v>0</v>
      </c>
      <c r="JA26" s="166"/>
      <c r="JB26" s="166">
        <f t="shared" ca="1" si="139"/>
        <v>0</v>
      </c>
      <c r="JC26" s="166"/>
      <c r="JD26" s="166">
        <f t="shared" ca="1" si="140"/>
        <v>0</v>
      </c>
      <c r="JE26" s="166"/>
      <c r="JF26" s="166">
        <f t="shared" ca="1" si="141"/>
        <v>0</v>
      </c>
      <c r="JG26" s="166">
        <f t="shared" ca="1" si="45"/>
        <v>0</v>
      </c>
      <c r="JH26" s="166">
        <f t="shared" ca="1" si="142"/>
        <v>0</v>
      </c>
      <c r="JI26" s="166"/>
      <c r="JJ26" s="166">
        <f t="shared" ca="1" si="143"/>
        <v>0</v>
      </c>
      <c r="JK26" s="166"/>
      <c r="JL26" s="166">
        <f t="shared" ca="1" si="144"/>
        <v>0</v>
      </c>
      <c r="JM26" s="166">
        <f t="shared" ca="1" si="63"/>
        <v>0</v>
      </c>
      <c r="JN26" s="166">
        <v>0</v>
      </c>
      <c r="JO26" s="166">
        <f t="shared" ca="1" si="145"/>
        <v>0</v>
      </c>
      <c r="JP26" s="166">
        <v>0</v>
      </c>
      <c r="JQ26" s="166">
        <f t="shared" ca="1" si="146"/>
        <v>0</v>
      </c>
      <c r="JR26" s="166"/>
      <c r="JS26" s="166">
        <f t="shared" ca="1" si="147"/>
        <v>0</v>
      </c>
      <c r="JT26" s="166">
        <v>0</v>
      </c>
      <c r="JU26" s="166">
        <f t="shared" ca="1" si="148"/>
        <v>0</v>
      </c>
      <c r="JV26" s="166">
        <f t="shared" ca="1" si="46"/>
        <v>0</v>
      </c>
      <c r="JW26" s="166">
        <v>0</v>
      </c>
      <c r="JX26" s="166">
        <f t="shared" ca="1" si="149"/>
        <v>0</v>
      </c>
      <c r="JY26" s="166">
        <f t="shared" ca="1" si="47"/>
        <v>0</v>
      </c>
      <c r="JZ26" s="166">
        <v>0</v>
      </c>
      <c r="KA26" s="166">
        <f t="shared" ca="1" si="150"/>
        <v>0</v>
      </c>
      <c r="KB26" s="166">
        <v>0</v>
      </c>
      <c r="KC26" s="166">
        <f t="shared" ca="1" si="151"/>
        <v>0</v>
      </c>
      <c r="KD26" s="166">
        <v>0</v>
      </c>
      <c r="KE26" s="166">
        <f t="shared" ca="1" si="152"/>
        <v>0</v>
      </c>
      <c r="KF26" s="166">
        <v>0</v>
      </c>
      <c r="KG26" s="166">
        <f t="shared" ca="1" si="153"/>
        <v>0</v>
      </c>
      <c r="KH26" s="166">
        <f t="shared" ca="1" si="48"/>
        <v>0</v>
      </c>
      <c r="KI26" s="166">
        <v>0</v>
      </c>
      <c r="KJ26" s="166">
        <f t="shared" ca="1" si="154"/>
        <v>0</v>
      </c>
      <c r="KK26" s="166">
        <v>6</v>
      </c>
      <c r="KL26" s="166">
        <f t="shared" ca="1" si="155"/>
        <v>1585752</v>
      </c>
      <c r="KM26" s="166">
        <v>0</v>
      </c>
      <c r="KN26" s="166">
        <f t="shared" ca="1" si="156"/>
        <v>0</v>
      </c>
      <c r="KO26" s="166">
        <v>6</v>
      </c>
      <c r="KP26" s="166">
        <f t="shared" ca="1" si="157"/>
        <v>158574</v>
      </c>
      <c r="KQ26" s="166">
        <v>0</v>
      </c>
      <c r="KR26" s="166">
        <f t="shared" ca="1" si="158"/>
        <v>0</v>
      </c>
      <c r="KS26" s="166">
        <f t="shared" ca="1" si="251"/>
        <v>1744326</v>
      </c>
      <c r="KT26" s="166">
        <v>0</v>
      </c>
      <c r="KU26" s="166">
        <f t="shared" ca="1" si="159"/>
        <v>0</v>
      </c>
      <c r="KV26" s="166">
        <v>0</v>
      </c>
      <c r="KW26" s="166">
        <f t="shared" ca="1" si="160"/>
        <v>0</v>
      </c>
      <c r="KX26" s="166">
        <v>0</v>
      </c>
      <c r="KY26" s="166">
        <f t="shared" ca="1" si="161"/>
        <v>0</v>
      </c>
      <c r="KZ26" s="166">
        <v>0</v>
      </c>
      <c r="LA26" s="166">
        <f t="shared" ca="1" si="162"/>
        <v>0</v>
      </c>
      <c r="LB26" s="166"/>
      <c r="LC26" s="166">
        <f t="shared" ca="1" si="163"/>
        <v>0</v>
      </c>
      <c r="LD26" s="166">
        <f t="shared" ca="1" si="49"/>
        <v>0</v>
      </c>
      <c r="LE26" s="166">
        <v>0</v>
      </c>
      <c r="LF26" s="166">
        <f t="shared" ca="1" si="164"/>
        <v>0</v>
      </c>
      <c r="LG26" s="166">
        <v>0</v>
      </c>
      <c r="LH26" s="166">
        <f t="shared" ca="1" si="165"/>
        <v>0</v>
      </c>
      <c r="LI26" s="166">
        <v>0</v>
      </c>
      <c r="LJ26" s="166">
        <f t="shared" ca="1" si="166"/>
        <v>0</v>
      </c>
      <c r="LK26" s="166">
        <v>0</v>
      </c>
      <c r="LL26" s="166">
        <f t="shared" ca="1" si="167"/>
        <v>0</v>
      </c>
      <c r="LM26" s="166">
        <f t="shared" ca="1" si="50"/>
        <v>0</v>
      </c>
      <c r="LN26" s="166">
        <v>0</v>
      </c>
      <c r="LO26" s="166">
        <f t="shared" ca="1" si="168"/>
        <v>0</v>
      </c>
      <c r="LP26" s="166">
        <v>0</v>
      </c>
      <c r="LQ26" s="166">
        <f t="shared" ca="1" si="169"/>
        <v>0</v>
      </c>
      <c r="LR26" s="166">
        <f t="shared" ca="1" si="242"/>
        <v>0</v>
      </c>
      <c r="LS26" s="166">
        <v>0</v>
      </c>
      <c r="LT26" s="166">
        <f t="shared" ca="1" si="170"/>
        <v>0</v>
      </c>
      <c r="LU26" s="166">
        <v>0</v>
      </c>
      <c r="LV26" s="166">
        <f t="shared" ca="1" si="171"/>
        <v>0</v>
      </c>
      <c r="LW26" s="166">
        <f t="shared" ca="1" si="64"/>
        <v>0</v>
      </c>
      <c r="LX26" s="166">
        <v>0</v>
      </c>
      <c r="LY26" s="166">
        <f t="shared" ca="1" si="172"/>
        <v>0</v>
      </c>
      <c r="LZ26" s="166">
        <v>0</v>
      </c>
      <c r="MA26" s="166">
        <f t="shared" ca="1" si="173"/>
        <v>0</v>
      </c>
      <c r="MB26" s="166">
        <f t="shared" ca="1" si="243"/>
        <v>0</v>
      </c>
      <c r="MC26" s="166">
        <f t="shared" ca="1" si="244"/>
        <v>1744326</v>
      </c>
      <c r="MD26" s="166">
        <v>0</v>
      </c>
      <c r="ME26" s="166">
        <f t="shared" ca="1" si="174"/>
        <v>0</v>
      </c>
      <c r="MF26" s="166"/>
      <c r="MG26" s="166">
        <f t="shared" ca="1" si="175"/>
        <v>0</v>
      </c>
      <c r="MH26" s="166">
        <v>0</v>
      </c>
      <c r="MI26" s="166">
        <f t="shared" ca="1" si="176"/>
        <v>0</v>
      </c>
      <c r="MJ26" s="166"/>
      <c r="MK26" s="166">
        <f t="shared" ca="1" si="177"/>
        <v>0</v>
      </c>
      <c r="ML26" s="166">
        <f t="shared" ca="1" si="51"/>
        <v>0</v>
      </c>
      <c r="MM26" s="166">
        <v>0</v>
      </c>
      <c r="MN26" s="166">
        <f t="shared" ca="1" si="178"/>
        <v>0</v>
      </c>
      <c r="MO26" s="166">
        <v>0</v>
      </c>
      <c r="MP26" s="166">
        <f t="shared" ca="1" si="179"/>
        <v>0</v>
      </c>
      <c r="MQ26" s="166"/>
      <c r="MR26" s="166">
        <f t="shared" ca="1" si="180"/>
        <v>0</v>
      </c>
      <c r="MS26" s="166">
        <f t="shared" ca="1" si="52"/>
        <v>0</v>
      </c>
      <c r="MT26" s="166">
        <v>0</v>
      </c>
      <c r="MU26" s="166">
        <f t="shared" ca="1" si="181"/>
        <v>0</v>
      </c>
      <c r="MV26" s="166">
        <v>0</v>
      </c>
      <c r="MW26" s="166">
        <f t="shared" ca="1" si="182"/>
        <v>0</v>
      </c>
      <c r="MX26" s="166">
        <v>0</v>
      </c>
      <c r="MY26" s="166">
        <f t="shared" ca="1" si="183"/>
        <v>0</v>
      </c>
      <c r="MZ26" s="166"/>
      <c r="NA26" s="166">
        <f t="shared" ca="1" si="184"/>
        <v>0</v>
      </c>
      <c r="NB26" s="166">
        <f t="shared" ca="1" si="66"/>
        <v>0</v>
      </c>
      <c r="NC26" s="166">
        <v>0</v>
      </c>
      <c r="ND26" s="166">
        <f t="shared" ca="1" si="185"/>
        <v>0</v>
      </c>
      <c r="NE26" s="166">
        <v>3</v>
      </c>
      <c r="NF26" s="166">
        <f t="shared" ca="1" si="186"/>
        <v>1584708</v>
      </c>
      <c r="NG26" s="166">
        <v>0</v>
      </c>
      <c r="NH26" s="166">
        <f t="shared" ca="1" si="187"/>
        <v>0</v>
      </c>
      <c r="NI26" s="166">
        <v>3</v>
      </c>
      <c r="NJ26" s="166">
        <f t="shared" ca="1" si="188"/>
        <v>158472</v>
      </c>
      <c r="NK26" s="166">
        <v>0</v>
      </c>
      <c r="NL26" s="166">
        <f t="shared" ca="1" si="189"/>
        <v>0</v>
      </c>
      <c r="NM26" s="166">
        <v>0</v>
      </c>
      <c r="NN26" s="166">
        <f t="shared" ca="1" si="190"/>
        <v>0</v>
      </c>
      <c r="NO26" s="166">
        <f t="shared" ca="1" si="67"/>
        <v>1743180</v>
      </c>
      <c r="NP26" s="166">
        <v>0</v>
      </c>
      <c r="NQ26" s="166">
        <f t="shared" ca="1" si="191"/>
        <v>0</v>
      </c>
      <c r="NR26" s="166">
        <v>0</v>
      </c>
      <c r="NS26" s="166">
        <f t="shared" ca="1" si="192"/>
        <v>0</v>
      </c>
      <c r="NT26" s="166">
        <v>0</v>
      </c>
      <c r="NU26" s="166">
        <f t="shared" ca="1" si="193"/>
        <v>0</v>
      </c>
      <c r="NV26" s="166">
        <v>0</v>
      </c>
      <c r="NW26" s="166">
        <f t="shared" ca="1" si="194"/>
        <v>0</v>
      </c>
      <c r="NX26" s="166">
        <v>0</v>
      </c>
      <c r="NY26" s="166">
        <f t="shared" ca="1" si="195"/>
        <v>0</v>
      </c>
      <c r="NZ26" s="166">
        <f t="shared" ca="1" si="68"/>
        <v>0</v>
      </c>
      <c r="OA26" s="166">
        <v>0</v>
      </c>
      <c r="OB26" s="166">
        <f t="shared" ca="1" si="196"/>
        <v>0</v>
      </c>
      <c r="OC26" s="166"/>
      <c r="OD26" s="166">
        <f t="shared" ca="1" si="197"/>
        <v>0</v>
      </c>
      <c r="OE26" s="166"/>
      <c r="OF26" s="166">
        <f t="shared" ca="1" si="198"/>
        <v>0</v>
      </c>
      <c r="OG26" s="166"/>
      <c r="OH26" s="166">
        <f t="shared" ca="1" si="199"/>
        <v>0</v>
      </c>
      <c r="OI26" s="166">
        <f t="shared" ca="1" si="53"/>
        <v>0</v>
      </c>
      <c r="OJ26" s="166">
        <v>0</v>
      </c>
      <c r="OK26" s="166">
        <f t="shared" ca="1" si="200"/>
        <v>0</v>
      </c>
      <c r="OL26" s="166"/>
      <c r="OM26" s="166">
        <f t="shared" ca="1" si="201"/>
        <v>0</v>
      </c>
      <c r="ON26" s="166">
        <f t="shared" ca="1" si="245"/>
        <v>0</v>
      </c>
      <c r="OO26" s="166">
        <v>0</v>
      </c>
      <c r="OP26" s="166">
        <f t="shared" ca="1" si="202"/>
        <v>0</v>
      </c>
      <c r="OQ26" s="166">
        <v>0</v>
      </c>
      <c r="OR26" s="166">
        <f t="shared" ca="1" si="203"/>
        <v>0</v>
      </c>
      <c r="OS26" s="166">
        <f t="shared" ca="1" si="54"/>
        <v>0</v>
      </c>
      <c r="OT26" s="166">
        <f t="shared" ca="1" si="246"/>
        <v>1743180</v>
      </c>
      <c r="OU26" s="166">
        <v>0</v>
      </c>
      <c r="OV26" s="166">
        <f t="shared" ca="1" si="204"/>
        <v>0</v>
      </c>
      <c r="OW26" s="166">
        <v>0</v>
      </c>
      <c r="OX26" s="166">
        <f t="shared" ca="1" si="205"/>
        <v>0</v>
      </c>
      <c r="OY26" s="166">
        <v>0</v>
      </c>
      <c r="OZ26" s="166">
        <f t="shared" ca="1" si="206"/>
        <v>0</v>
      </c>
      <c r="PA26" s="166">
        <v>0</v>
      </c>
      <c r="PB26" s="166">
        <f t="shared" ca="1" si="207"/>
        <v>0</v>
      </c>
      <c r="PC26" s="166">
        <f t="shared" ca="1" si="55"/>
        <v>0</v>
      </c>
      <c r="PD26" s="166">
        <v>0</v>
      </c>
      <c r="PE26" s="166">
        <f t="shared" ca="1" si="208"/>
        <v>0</v>
      </c>
      <c r="PF26" s="166">
        <v>0</v>
      </c>
      <c r="PG26" s="166">
        <f t="shared" ca="1" si="208"/>
        <v>0</v>
      </c>
      <c r="PH26" s="166">
        <v>0</v>
      </c>
      <c r="PI26" s="166">
        <v>0</v>
      </c>
      <c r="PJ26" s="166">
        <v>0</v>
      </c>
      <c r="PK26" s="166">
        <f t="shared" ca="1" si="209"/>
        <v>0</v>
      </c>
      <c r="PL26" s="166">
        <v>0</v>
      </c>
      <c r="PM26" s="166">
        <f t="shared" ca="1" si="210"/>
        <v>0</v>
      </c>
      <c r="PN26" s="166">
        <f t="shared" ca="1" si="247"/>
        <v>0</v>
      </c>
      <c r="PO26" s="166">
        <v>0</v>
      </c>
      <c r="PP26" s="166">
        <f t="shared" ca="1" si="211"/>
        <v>0</v>
      </c>
      <c r="PQ26" s="166">
        <v>0</v>
      </c>
      <c r="PR26" s="166">
        <f t="shared" ca="1" si="212"/>
        <v>0</v>
      </c>
      <c r="PS26" s="166">
        <v>0</v>
      </c>
      <c r="PT26" s="166">
        <f t="shared" ca="1" si="213"/>
        <v>0</v>
      </c>
      <c r="PU26" s="166">
        <v>0</v>
      </c>
      <c r="PV26" s="166">
        <f t="shared" ca="1" si="214"/>
        <v>0</v>
      </c>
      <c r="PW26" s="166">
        <f t="shared" ca="1" si="71"/>
        <v>0</v>
      </c>
      <c r="PX26" s="166">
        <v>0</v>
      </c>
      <c r="PY26" s="166">
        <f t="shared" ca="1" si="215"/>
        <v>0</v>
      </c>
      <c r="PZ26" s="166">
        <v>0</v>
      </c>
      <c r="QA26" s="166">
        <f t="shared" ca="1" si="215"/>
        <v>0</v>
      </c>
      <c r="QB26" s="166">
        <v>0</v>
      </c>
      <c r="QC26" s="166">
        <f t="shared" ca="1" si="215"/>
        <v>0</v>
      </c>
      <c r="QD26" s="166">
        <v>0</v>
      </c>
      <c r="QE26" s="166">
        <f t="shared" ca="1" si="215"/>
        <v>0</v>
      </c>
      <c r="QF26" s="166">
        <f t="shared" ca="1" si="216"/>
        <v>0</v>
      </c>
      <c r="QG26" s="166">
        <v>0</v>
      </c>
      <c r="QH26" s="166">
        <f t="shared" ca="1" si="217"/>
        <v>0</v>
      </c>
      <c r="QI26" s="166">
        <v>0</v>
      </c>
      <c r="QJ26" s="166">
        <f t="shared" ca="1" si="218"/>
        <v>0</v>
      </c>
      <c r="QK26" s="166">
        <v>0</v>
      </c>
      <c r="QL26" s="166">
        <f t="shared" ca="1" si="219"/>
        <v>0</v>
      </c>
      <c r="QM26" s="166">
        <v>0</v>
      </c>
      <c r="QN26" s="166">
        <f t="shared" ca="1" si="220"/>
        <v>0</v>
      </c>
      <c r="QO26" s="166">
        <v>0</v>
      </c>
      <c r="QP26" s="166">
        <f t="shared" ca="1" si="221"/>
        <v>0</v>
      </c>
      <c r="QQ26" s="166">
        <v>0</v>
      </c>
      <c r="QR26" s="166">
        <f t="shared" ca="1" si="222"/>
        <v>0</v>
      </c>
      <c r="QS26" s="166">
        <f t="shared" ca="1" si="72"/>
        <v>0</v>
      </c>
      <c r="QT26" s="166">
        <v>0</v>
      </c>
      <c r="QU26" s="166">
        <f t="shared" ca="1" si="222"/>
        <v>0</v>
      </c>
      <c r="QV26" s="166">
        <v>0</v>
      </c>
      <c r="QW26" s="166">
        <f t="shared" ca="1" si="222"/>
        <v>0</v>
      </c>
      <c r="QX26" s="166">
        <v>0</v>
      </c>
      <c r="QY26" s="166">
        <f t="shared" ca="1" si="222"/>
        <v>0</v>
      </c>
      <c r="QZ26" s="166">
        <v>0</v>
      </c>
      <c r="RA26" s="166">
        <f t="shared" ca="1" si="223"/>
        <v>0</v>
      </c>
      <c r="RB26" s="166">
        <v>0</v>
      </c>
      <c r="RC26" s="166">
        <f t="shared" ca="1" si="224"/>
        <v>0</v>
      </c>
      <c r="RD26" s="166">
        <v>0</v>
      </c>
      <c r="RE26" s="166">
        <f t="shared" ca="1" si="225"/>
        <v>0</v>
      </c>
      <c r="RF26" s="166">
        <f t="shared" ca="1" si="73"/>
        <v>0</v>
      </c>
      <c r="RG26" s="166">
        <v>0</v>
      </c>
      <c r="RH26" s="166">
        <v>0</v>
      </c>
      <c r="RI26" s="166">
        <v>0</v>
      </c>
      <c r="RJ26" s="166">
        <f t="shared" ca="1" si="226"/>
        <v>0</v>
      </c>
      <c r="RK26" s="166"/>
      <c r="RL26" s="166">
        <f t="shared" ca="1" si="227"/>
        <v>0</v>
      </c>
      <c r="RM26" s="166"/>
      <c r="RN26" s="166">
        <f t="shared" ca="1" si="228"/>
        <v>0</v>
      </c>
      <c r="RO26" s="166">
        <f t="shared" ca="1" si="56"/>
        <v>0</v>
      </c>
      <c r="RP26" s="166">
        <f ca="1">SUM(PC26,PN26,PW26,QF26,QS26,RF26,RO26)</f>
        <v>0</v>
      </c>
      <c r="RQ26" s="166"/>
      <c r="RR26" s="166">
        <f t="shared" ca="1" si="248"/>
        <v>94813330</v>
      </c>
      <c r="RS26" s="166">
        <f t="shared" si="229"/>
        <v>682</v>
      </c>
      <c r="RT26" s="166">
        <f t="shared" ca="1" si="230"/>
        <v>544236</v>
      </c>
      <c r="RU26" s="166">
        <f t="shared" si="231"/>
        <v>7</v>
      </c>
      <c r="RV26" s="166">
        <f t="shared" ca="1" si="232"/>
        <v>100590</v>
      </c>
      <c r="RW26" s="166">
        <f t="shared" ca="1" si="58"/>
        <v>644826</v>
      </c>
      <c r="RX26" s="166">
        <f t="shared" si="249"/>
        <v>682</v>
      </c>
      <c r="RY26" s="166">
        <f t="shared" ca="1" si="233"/>
        <v>50468</v>
      </c>
      <c r="RZ26" s="166">
        <f t="shared" si="234"/>
        <v>7</v>
      </c>
      <c r="SA26" s="166">
        <f t="shared" ca="1" si="235"/>
        <v>9268</v>
      </c>
      <c r="SB26" s="166">
        <f t="shared" ca="1" si="59"/>
        <v>59736</v>
      </c>
      <c r="SC26" s="166">
        <f t="shared" ca="1" si="60"/>
        <v>95517892</v>
      </c>
      <c r="SD26" s="166"/>
      <c r="SE26" s="166">
        <f t="shared" ca="1" si="61"/>
        <v>95517892</v>
      </c>
    </row>
    <row r="27" spans="1:499" s="165" customFormat="1" ht="30">
      <c r="A27" s="165" t="s">
        <v>204</v>
      </c>
      <c r="B27" s="175" t="s">
        <v>995</v>
      </c>
      <c r="C27" s="166" t="s">
        <v>194</v>
      </c>
      <c r="D27" s="166" t="s">
        <v>205</v>
      </c>
      <c r="E27" s="166">
        <v>0</v>
      </c>
      <c r="F27" s="166">
        <f ca="1">OFFSET(F27,0,-1) * OFFSET(F27,11 - ROW(F27),0)</f>
        <v>0</v>
      </c>
      <c r="G27" s="166"/>
      <c r="H27" s="166">
        <f ca="1">OFFSET(H27,0,-1) * OFFSET(H27,11 - ROW(H27),0)</f>
        <v>0</v>
      </c>
      <c r="I27" s="166"/>
      <c r="J27" s="166">
        <f ca="1">OFFSET(J27,0,-1) * OFFSET(J27,11 - ROW(J27),0)</f>
        <v>0</v>
      </c>
      <c r="K27" s="166"/>
      <c r="L27" s="166">
        <f ca="1">OFFSET(L27,0,-1) * OFFSET(L27,11 - ROW(L27),0)</f>
        <v>0</v>
      </c>
      <c r="M27" s="166"/>
      <c r="N27" s="166">
        <f ca="1">OFFSET(N27,0,-1) * OFFSET(N27,11 - ROW(N27),0)</f>
        <v>0</v>
      </c>
      <c r="O27" s="166">
        <v>1</v>
      </c>
      <c r="P27" s="166">
        <f ca="1">OFFSET(P27,0,-1) * OFFSET(P27,11 - ROW(P27),0)</f>
        <v>1149454</v>
      </c>
      <c r="Q27" s="166">
        <v>0</v>
      </c>
      <c r="R27" s="166">
        <f ca="1">OFFSET(R27,0,-1) * OFFSET(R27,11 - ROW(R27),0)</f>
        <v>0</v>
      </c>
      <c r="S27" s="166">
        <f t="shared" ca="1" si="38"/>
        <v>1149454</v>
      </c>
      <c r="T27" s="166">
        <v>0</v>
      </c>
      <c r="U27" s="166">
        <f ca="1">OFFSET(U27,0,-1) * OFFSET(U27,11 - ROW(U27),0)</f>
        <v>0</v>
      </c>
      <c r="V27" s="166">
        <v>0</v>
      </c>
      <c r="W27" s="166">
        <f ca="1">OFFSET(W27,0,-1) * OFFSET(W27,11 - ROW(W27),0)</f>
        <v>0</v>
      </c>
      <c r="X27" s="166">
        <v>0</v>
      </c>
      <c r="Y27" s="166">
        <f ca="1">OFFSET(Y27,0,-1) * OFFSET(Y27,11 - ROW(Y27),0)</f>
        <v>0</v>
      </c>
      <c r="Z27" s="166">
        <v>0</v>
      </c>
      <c r="AA27" s="166">
        <f ca="1">OFFSET(AA27,0,-1) * OFFSET(AA27,11 - ROW(AA27),0)</f>
        <v>0</v>
      </c>
      <c r="AB27" s="166">
        <v>0</v>
      </c>
      <c r="AC27" s="166">
        <f ca="1">OFFSET(AC27,0,-1) * OFFSET(AC27,11 - ROW(AC27),0)</f>
        <v>0</v>
      </c>
      <c r="AD27" s="166">
        <v>0</v>
      </c>
      <c r="AE27" s="166">
        <f ca="1">OFFSET(AE27,0,-1) * OFFSET(AE27,11 - ROW(AE27),0)</f>
        <v>0</v>
      </c>
      <c r="AF27" s="166">
        <v>0</v>
      </c>
      <c r="AG27" s="166">
        <f ca="1">OFFSET(AG27,0,-1) * OFFSET(AG27,11 - ROW(AG27),0)</f>
        <v>0</v>
      </c>
      <c r="AH27" s="166">
        <v>0</v>
      </c>
      <c r="AI27" s="166">
        <f ca="1">OFFSET(AI27,0,-1) * OFFSET(AI27,11 - ROW(AI27),0)</f>
        <v>0</v>
      </c>
      <c r="AJ27" s="166">
        <v>0</v>
      </c>
      <c r="AK27" s="166">
        <f ca="1">OFFSET(AK27,0,-1) * OFFSET(AK27,11 - ROW(AK27),0)</f>
        <v>0</v>
      </c>
      <c r="AL27" s="166">
        <v>0</v>
      </c>
      <c r="AM27" s="166">
        <f ca="1">OFFSET(AM27,0,-1) * OFFSET(AM27,11 - ROW(AM27),0)</f>
        <v>0</v>
      </c>
      <c r="AN27" s="166"/>
      <c r="AO27" s="166">
        <f ca="1">OFFSET(AO27,0,-1) * OFFSET(AO27,11 - ROW(AO27),0)</f>
        <v>0</v>
      </c>
      <c r="AP27" s="166">
        <f t="shared" ca="1" si="250"/>
        <v>0</v>
      </c>
      <c r="AQ27" s="166"/>
      <c r="AR27" s="166">
        <f ca="1">OFFSET(AR27,0,-1) * OFFSET(AR27,11 - ROW(AR27),0)</f>
        <v>0</v>
      </c>
      <c r="AS27" s="166"/>
      <c r="AT27" s="166">
        <f ca="1">OFFSET(AT27,0,-1) * OFFSET(AT27,11 - ROW(AT27),0)</f>
        <v>0</v>
      </c>
      <c r="AU27" s="166"/>
      <c r="AV27" s="166">
        <f ca="1">OFFSET(AV27,0,-1) * OFFSET(AV27,11 - ROW(AV27),0)</f>
        <v>0</v>
      </c>
      <c r="AW27" s="166"/>
      <c r="AX27" s="166">
        <f ca="1">OFFSET(AX27,0,-1) * OFFSET(AX27,11 - ROW(AX27),0)</f>
        <v>0</v>
      </c>
      <c r="AY27" s="166"/>
      <c r="AZ27" s="166">
        <f ca="1">OFFSET(AZ27,0,-1) * OFFSET(AZ27,11 - ROW(AZ27),0)</f>
        <v>0</v>
      </c>
      <c r="BA27" s="166"/>
      <c r="BB27" s="166">
        <f ca="1">OFFSET(BB27,0,-1) * OFFSET(BB27,11 - ROW(BB27),0)</f>
        <v>0</v>
      </c>
      <c r="BC27" s="166"/>
      <c r="BD27" s="166">
        <f ca="1">OFFSET(BD27,0,-1) * OFFSET(BD27,11 - ROW(BD27),0)</f>
        <v>0</v>
      </c>
      <c r="BE27" s="166"/>
      <c r="BF27" s="166">
        <f ca="1">OFFSET(BF27,0,-1) * OFFSET(BF27,11 - ROW(BF27),0)</f>
        <v>0</v>
      </c>
      <c r="BG27" s="166">
        <v>0</v>
      </c>
      <c r="BH27" s="166">
        <v>0</v>
      </c>
      <c r="BI27" s="166">
        <v>0</v>
      </c>
      <c r="BJ27" s="166">
        <f ca="1">OFFSET(BJ27,0,-1) * OFFSET(BJ27,11 - ROW(BJ27),0)</f>
        <v>0</v>
      </c>
      <c r="BK27" s="166">
        <f t="shared" ca="1" si="39"/>
        <v>0</v>
      </c>
      <c r="BL27" s="166">
        <v>0</v>
      </c>
      <c r="BM27" s="166">
        <f ca="1">OFFSET(BM27,0,-1) * OFFSET(BM27,11 - ROW(BM27),0)</f>
        <v>0</v>
      </c>
      <c r="BN27" s="166">
        <v>0</v>
      </c>
      <c r="BO27" s="166">
        <f ca="1">OFFSET(BO27,0,-1) * OFFSET(BO27,11 - ROW(BO27),0)</f>
        <v>0</v>
      </c>
      <c r="BP27" s="166">
        <v>0</v>
      </c>
      <c r="BQ27" s="166">
        <f ca="1">OFFSET(BQ27,0,-1) * OFFSET(BQ27,11 - ROW(BQ27),0)</f>
        <v>0</v>
      </c>
      <c r="BR27" s="166">
        <v>0</v>
      </c>
      <c r="BS27" s="166">
        <f ca="1">OFFSET(BS27,0,-1) * OFFSET(BS27,11 - ROW(BS27),0)</f>
        <v>0</v>
      </c>
      <c r="BT27" s="166">
        <v>0</v>
      </c>
      <c r="BU27" s="166">
        <f ca="1">OFFSET(BU27,0,-1) * OFFSET(BU27,11 - ROW(BU27),0)</f>
        <v>0</v>
      </c>
      <c r="BV27" s="166">
        <v>0</v>
      </c>
      <c r="BW27" s="166">
        <f ca="1">OFFSET(BW27,0,-1) * OFFSET(BW27,11 - ROW(BW27),0)</f>
        <v>0</v>
      </c>
      <c r="BX27" s="166">
        <v>0</v>
      </c>
      <c r="BY27" s="166">
        <f ca="1">OFFSET(BY27,0,-1) * OFFSET(BY27,11 - ROW(BY27),0)</f>
        <v>0</v>
      </c>
      <c r="BZ27" s="166">
        <v>0</v>
      </c>
      <c r="CA27" s="166">
        <f ca="1">OFFSET(CA27,0,-1) * OFFSET(CA27,11 - ROW(CA27),0)</f>
        <v>0</v>
      </c>
      <c r="CB27" s="166">
        <v>0</v>
      </c>
      <c r="CC27" s="166">
        <f ca="1">OFFSET(CC27,0,-1) * OFFSET(CC27,11 - ROW(CC27),0)</f>
        <v>0</v>
      </c>
      <c r="CD27" s="166">
        <v>0</v>
      </c>
      <c r="CE27" s="166">
        <f ca="1">OFFSET(CE27,0,-1) * OFFSET(CE27,11 - ROW(CE27),0)</f>
        <v>0</v>
      </c>
      <c r="CF27" s="166">
        <f t="shared" ca="1" si="103"/>
        <v>0</v>
      </c>
      <c r="CG27" s="166">
        <v>0</v>
      </c>
      <c r="CH27" s="166">
        <f ca="1">OFFSET(CH27,0,-1) * OFFSET(CH27,11 - ROW(CH27),0)</f>
        <v>0</v>
      </c>
      <c r="CI27" s="166">
        <v>20</v>
      </c>
      <c r="CJ27" s="166">
        <f ca="1">OFFSET(CJ27,0,-1) * OFFSET(CJ27,11 - ROW(CJ27),0)</f>
        <v>3095380</v>
      </c>
      <c r="CK27" s="166">
        <v>0</v>
      </c>
      <c r="CL27" s="166">
        <f ca="1">OFFSET(CL27,0,-1) * OFFSET(CL27,11 - ROW(CL27),0)</f>
        <v>0</v>
      </c>
      <c r="CM27" s="166">
        <v>75</v>
      </c>
      <c r="CN27" s="166">
        <f ca="1">OFFSET(CN27,0,-1) * OFFSET(CN27,11 - ROW(CN27),0)</f>
        <v>9831900</v>
      </c>
      <c r="CO27" s="166">
        <v>0</v>
      </c>
      <c r="CP27" s="166">
        <f ca="1">OFFSET(CP27,0,-1) * OFFSET(CP27,11 - ROW(CP27),0)</f>
        <v>0</v>
      </c>
      <c r="CQ27" s="166">
        <v>0</v>
      </c>
      <c r="CR27" s="166">
        <f ca="1">OFFSET(CR27,0,-1) * OFFSET(CR27,11 - ROW(CR27),0)</f>
        <v>0</v>
      </c>
      <c r="CS27" s="166">
        <v>0</v>
      </c>
      <c r="CT27" s="166">
        <f ca="1">OFFSET(CT27,0,-1) * OFFSET(CT27,11 - ROW(CT27),0)</f>
        <v>0</v>
      </c>
      <c r="CU27" s="166">
        <v>0</v>
      </c>
      <c r="CV27" s="166">
        <f ca="1">OFFSET(CV27,0,-1) * OFFSET(CV27,11 - ROW(CV27),0)</f>
        <v>0</v>
      </c>
      <c r="CW27" s="166"/>
      <c r="CX27" s="166">
        <f ca="1">OFFSET(CX27,0,-1) * OFFSET(CX27,11 - ROW(CX27),0)</f>
        <v>0</v>
      </c>
      <c r="CY27" s="166"/>
      <c r="CZ27" s="166">
        <f ca="1">OFFSET(CZ27,0,-1) * OFFSET(CZ27,11 - ROW(CZ27),0)</f>
        <v>0</v>
      </c>
      <c r="DA27" s="166"/>
      <c r="DB27" s="166">
        <v>0</v>
      </c>
      <c r="DC27" s="166"/>
      <c r="DD27" s="166">
        <v>0</v>
      </c>
      <c r="DE27" s="166">
        <v>1</v>
      </c>
      <c r="DF27" s="166">
        <f ca="1">OFFSET(DF27,0,-1) * OFFSET(DF27,11 - ROW(DF27),0)</f>
        <v>2414476</v>
      </c>
      <c r="DG27" s="166">
        <v>0</v>
      </c>
      <c r="DH27" s="166">
        <f ca="1">OFFSET(DH27,0,-1) * OFFSET(DH27,11 - ROW(DH27),0)</f>
        <v>0</v>
      </c>
      <c r="DI27" s="166"/>
      <c r="DJ27" s="166">
        <f ca="1">OFFSET(DJ27,0,-1) * OFFSET(DJ27,11 - ROW(DJ27),0)</f>
        <v>0</v>
      </c>
      <c r="DK27" s="166">
        <f t="shared" ca="1" si="40"/>
        <v>15341756</v>
      </c>
      <c r="DL27" s="166"/>
      <c r="DM27" s="166">
        <f ca="1">OFFSET(DM27,0,-1) * OFFSET(DM27,11 - ROW(DM27),0)</f>
        <v>0</v>
      </c>
      <c r="DN27" s="166"/>
      <c r="DO27" s="166">
        <f ca="1">OFFSET(DO27,0,-1) * OFFSET(DO27,11 - ROW(DO27),0)</f>
        <v>0</v>
      </c>
      <c r="DP27" s="166">
        <v>0</v>
      </c>
      <c r="DQ27" s="166">
        <f ca="1">OFFSET(DQ27,0,-1) * OFFSET(DQ27,11 - ROW(DQ27),0)</f>
        <v>0</v>
      </c>
      <c r="DR27" s="166">
        <v>0</v>
      </c>
      <c r="DS27" s="166">
        <f ca="1">OFFSET(DS27,0,-1) * OFFSET(DS27,11 - ROW(DS27),0)</f>
        <v>0</v>
      </c>
      <c r="DT27" s="166">
        <v>0</v>
      </c>
      <c r="DU27" s="166">
        <f ca="1">OFFSET(DU27,0,-1) * OFFSET(DU27,11 - ROW(DU27),0)</f>
        <v>0</v>
      </c>
      <c r="DV27" s="166">
        <v>0</v>
      </c>
      <c r="DW27" s="166">
        <f ca="1">OFFSET(DW27,0,-1) * OFFSET(DW27,11 - ROW(DW27),0)</f>
        <v>0</v>
      </c>
      <c r="DX27" s="166"/>
      <c r="DY27" s="166">
        <f ca="1">OFFSET(DY27,0,-1) * OFFSET(DY27,11 - ROW(DY27),0)</f>
        <v>0</v>
      </c>
      <c r="DZ27" s="166"/>
      <c r="EA27" s="166">
        <f ca="1">OFFSET(EA27,0,-1) * OFFSET(EA27,11 - ROW(EA27),0)</f>
        <v>0</v>
      </c>
      <c r="EB27" s="166">
        <v>0</v>
      </c>
      <c r="EC27" s="166">
        <f ca="1">OFFSET(EC27,0,-1) * OFFSET(EC27,11 - ROW(EC27),0)</f>
        <v>0</v>
      </c>
      <c r="ED27" s="166">
        <v>0</v>
      </c>
      <c r="EE27" s="166">
        <f ca="1">OFFSET(EE27,0,-1) * OFFSET(EE27,11 - ROW(EE27),0)</f>
        <v>0</v>
      </c>
      <c r="EF27" s="166">
        <v>0</v>
      </c>
      <c r="EG27" s="166">
        <f ca="1">OFFSET(EG27,0,-1) * OFFSET(EG27,11 - ROW(EG27),0)</f>
        <v>0</v>
      </c>
      <c r="EH27" s="166">
        <v>0</v>
      </c>
      <c r="EI27" s="166">
        <f ca="1">OFFSET(EI27,0,-1) * OFFSET(EI27,11 - ROW(EI27),0)</f>
        <v>0</v>
      </c>
      <c r="EJ27" s="166"/>
      <c r="EK27" s="166">
        <f ca="1">OFFSET(EK27,0,-1) * OFFSET(EK27,11 - ROW(EK27),0)</f>
        <v>0</v>
      </c>
      <c r="EL27" s="166"/>
      <c r="EM27" s="166">
        <f ca="1">OFFSET(EM27,0,-1) * OFFSET(EM27,11 - ROW(EM27),0)</f>
        <v>0</v>
      </c>
      <c r="EN27" s="166"/>
      <c r="EO27" s="166">
        <f ca="1">OFFSET(EO27,0,-1) * OFFSET(EO27,11 - ROW(EO27),0)</f>
        <v>0</v>
      </c>
      <c r="EP27" s="166"/>
      <c r="EQ27" s="166">
        <f ca="1">OFFSET(EQ27,0,-1) * OFFSET(EQ27,11 - ROW(EQ27),0)</f>
        <v>0</v>
      </c>
      <c r="ER27" s="166">
        <v>0</v>
      </c>
      <c r="ES27" s="166">
        <f ca="1">OFFSET(ES27,0,-1) * OFFSET(ES27,11 - ROW(ES27),0)</f>
        <v>0</v>
      </c>
      <c r="ET27" s="166">
        <v>0</v>
      </c>
      <c r="EU27" s="166">
        <f ca="1">OFFSET(EU27,0,-1) * OFFSET(EU27,11 - ROW(EU27),0)</f>
        <v>0</v>
      </c>
      <c r="EV27" s="166">
        <f t="shared" ca="1" si="236"/>
        <v>0</v>
      </c>
      <c r="EW27" s="166">
        <v>0</v>
      </c>
      <c r="EX27" s="166">
        <v>0</v>
      </c>
      <c r="EY27" s="166">
        <v>0</v>
      </c>
      <c r="EZ27" s="166">
        <v>0</v>
      </c>
      <c r="FA27" s="166">
        <v>0</v>
      </c>
      <c r="FB27" s="166">
        <v>0</v>
      </c>
      <c r="FC27" s="166">
        <v>0</v>
      </c>
      <c r="FD27" s="166">
        <v>0</v>
      </c>
      <c r="FE27" s="166"/>
      <c r="FF27" s="166">
        <f ca="1">OFFSET(FF27,0,-1) * OFFSET(FF27,11 - ROW(FF27),0)</f>
        <v>0</v>
      </c>
      <c r="FG27" s="166">
        <v>0</v>
      </c>
      <c r="FH27" s="166">
        <v>0</v>
      </c>
      <c r="FI27" s="166">
        <v>0</v>
      </c>
      <c r="FJ27" s="166">
        <v>0</v>
      </c>
      <c r="FK27" s="166">
        <v>0</v>
      </c>
      <c r="FL27" s="166">
        <v>0</v>
      </c>
      <c r="FM27" s="166">
        <v>0</v>
      </c>
      <c r="FN27" s="166">
        <f ca="1">OFFSET(FN27,0,-1) * OFFSET(FN27,11 - ROW(FN27),0)</f>
        <v>0</v>
      </c>
      <c r="FO27" s="166">
        <v>0</v>
      </c>
      <c r="FP27" s="166">
        <f ca="1">OFFSET(FP27,0,-1) * OFFSET(FP27,11 - ROW(FP27),0)</f>
        <v>0</v>
      </c>
      <c r="FQ27" s="166"/>
      <c r="FR27" s="166">
        <f ca="1">OFFSET(FR27,0,-1) * OFFSET(FR27,11 - ROW(FR27),0)</f>
        <v>0</v>
      </c>
      <c r="FS27" s="166">
        <v>0</v>
      </c>
      <c r="FT27" s="166">
        <v>0</v>
      </c>
      <c r="FU27" s="166">
        <v>0</v>
      </c>
      <c r="FV27" s="166">
        <v>0</v>
      </c>
      <c r="FW27" s="166">
        <v>0</v>
      </c>
      <c r="FX27" s="166">
        <v>0</v>
      </c>
      <c r="FY27" s="166">
        <v>0</v>
      </c>
      <c r="FZ27" s="166">
        <v>0</v>
      </c>
      <c r="GA27" s="166">
        <v>0</v>
      </c>
      <c r="GB27" s="166">
        <v>0</v>
      </c>
      <c r="GC27" s="166">
        <v>0</v>
      </c>
      <c r="GD27" s="166"/>
      <c r="GE27" s="166">
        <v>0</v>
      </c>
      <c r="GF27" s="166"/>
      <c r="GG27" s="166">
        <f t="shared" ca="1" si="237"/>
        <v>0</v>
      </c>
      <c r="GH27" s="166"/>
      <c r="GI27" s="166">
        <f ca="1">OFFSET(GI27,0,-1) * OFFSET(GI27,11 - ROW(GI27),0)</f>
        <v>0</v>
      </c>
      <c r="GJ27" s="166"/>
      <c r="GK27" s="166">
        <f ca="1">OFFSET(GK27,0,-1) * OFFSET(GK27,11 - ROW(GK27),0)</f>
        <v>0</v>
      </c>
      <c r="GL27" s="166">
        <f t="shared" ca="1" si="238"/>
        <v>0</v>
      </c>
      <c r="GM27" s="166">
        <f t="shared" ca="1" si="239"/>
        <v>0</v>
      </c>
      <c r="GN27" s="166"/>
      <c r="GO27" s="166">
        <f ca="1">OFFSET(GO27,0,-1) * OFFSET(GO27,11 - ROW(GO27),0)</f>
        <v>0</v>
      </c>
      <c r="GP27" s="166"/>
      <c r="GQ27" s="166">
        <f ca="1">OFFSET(GQ27,0,-1) * OFFSET(GQ27,11 - ROW(GQ27),0)</f>
        <v>0</v>
      </c>
      <c r="GR27" s="166"/>
      <c r="GS27" s="166">
        <f ca="1">OFFSET(GS27,0,-1) * OFFSET(GS27,11 - ROW(GS27),0)</f>
        <v>0</v>
      </c>
      <c r="GT27" s="166"/>
      <c r="GU27" s="166">
        <f ca="1">OFFSET(GU27,0,-1) * OFFSET(GU27,11 - ROW(GU27),0)</f>
        <v>0</v>
      </c>
      <c r="GV27" s="166">
        <f t="shared" ca="1" si="41"/>
        <v>0</v>
      </c>
      <c r="GW27" s="166">
        <f t="shared" ca="1" si="240"/>
        <v>16491210</v>
      </c>
      <c r="GX27" s="166">
        <v>0</v>
      </c>
      <c r="GY27" s="166">
        <f ca="1">OFFSET(GY27,0,-1) * OFFSET(GY27,11 - ROW(GY27),0)</f>
        <v>0</v>
      </c>
      <c r="GZ27" s="166">
        <v>0</v>
      </c>
      <c r="HA27" s="166">
        <f ca="1">OFFSET(HA27,0,-1) * OFFSET(HA27,11 - ROW(HA27),0)</f>
        <v>0</v>
      </c>
      <c r="HB27" s="166">
        <v>0</v>
      </c>
      <c r="HC27" s="166">
        <v>0</v>
      </c>
      <c r="HD27" s="166"/>
      <c r="HE27" s="166">
        <f ca="1">OFFSET(HE27,0,-1) * OFFSET(HE27,11 - ROW(HE27),0)</f>
        <v>0</v>
      </c>
      <c r="HF27" s="166"/>
      <c r="HG27" s="166">
        <f ca="1">OFFSET(HG27,0,-1) * OFFSET(HG27,11 - ROW(HG27),0)</f>
        <v>0</v>
      </c>
      <c r="HH27" s="166">
        <f t="shared" ca="1" si="62"/>
        <v>0</v>
      </c>
      <c r="HI27" s="166">
        <v>0</v>
      </c>
      <c r="HJ27" s="166">
        <f ca="1">OFFSET(HJ27,0,-1) * OFFSET(HJ27,11 - ROW(HJ27),0)</f>
        <v>0</v>
      </c>
      <c r="HK27" s="166">
        <f t="shared" ca="1" si="42"/>
        <v>0</v>
      </c>
      <c r="HL27" s="166">
        <v>0</v>
      </c>
      <c r="HM27" s="166">
        <f ca="1">OFFSET(HM27,0,-1) * OFFSET(HM27,11 - ROW(HM27),0)</f>
        <v>0</v>
      </c>
      <c r="HN27" s="166">
        <v>0</v>
      </c>
      <c r="HO27" s="166">
        <f ca="1">OFFSET(HO27,0,-1) * OFFSET(HO27,11 - ROW(HO27),0)</f>
        <v>0</v>
      </c>
      <c r="HP27" s="166">
        <v>0</v>
      </c>
      <c r="HQ27" s="166">
        <f ca="1">OFFSET(HQ27,0,-1) * OFFSET(HQ27,11 - ROW(HQ27),0)</f>
        <v>0</v>
      </c>
      <c r="HR27" s="166">
        <v>0</v>
      </c>
      <c r="HS27" s="166">
        <f ca="1">OFFSET(HS27,0,-1) * OFFSET(HS27,11 - ROW(HS27),0)</f>
        <v>0</v>
      </c>
      <c r="HT27" s="166">
        <f t="shared" ca="1" si="43"/>
        <v>0</v>
      </c>
      <c r="HU27" s="166">
        <v>0</v>
      </c>
      <c r="HV27" s="166">
        <f ca="1">OFFSET(HV27,0,-1) * OFFSET(HV27,11 - ROW(HV27),0)</f>
        <v>0</v>
      </c>
      <c r="HW27" s="166">
        <v>0</v>
      </c>
      <c r="HX27" s="166">
        <f ca="1">OFFSET(HX27,0,-1) * OFFSET(HX27,11 - ROW(HX27),0)</f>
        <v>0</v>
      </c>
      <c r="HY27" s="166">
        <v>0</v>
      </c>
      <c r="HZ27" s="166">
        <f ca="1">OFFSET(HZ27,0,-1) * OFFSET(HZ27,11 - ROW(HZ27),0)</f>
        <v>0</v>
      </c>
      <c r="IA27" s="166">
        <v>0</v>
      </c>
      <c r="IB27" s="166">
        <f ca="1">OFFSET(IB27,0,-1) * OFFSET(IB27,11 - ROW(IB27),0)</f>
        <v>0</v>
      </c>
      <c r="IC27" s="166">
        <v>0</v>
      </c>
      <c r="ID27" s="166">
        <f ca="1">OFFSET(ID27,0,-1) * OFFSET(ID27,11 - ROW(ID27),0)</f>
        <v>0</v>
      </c>
      <c r="IE27" s="166">
        <v>0</v>
      </c>
      <c r="IF27" s="166">
        <f ca="1">OFFSET(IF27,0,-1) * OFFSET(IF27,11 - ROW(IF27),0)</f>
        <v>0</v>
      </c>
      <c r="IG27" s="166">
        <v>0</v>
      </c>
      <c r="IH27" s="166">
        <f ca="1">OFFSET(IH27,0,-1) * OFFSET(IH27,11 - ROW(IH27),0)</f>
        <v>0</v>
      </c>
      <c r="II27" s="166">
        <v>0</v>
      </c>
      <c r="IJ27" s="166">
        <f ca="1">OFFSET(IJ27,0,-1) * OFFSET(IJ27,11 - ROW(IJ27),0)</f>
        <v>0</v>
      </c>
      <c r="IK27" s="166">
        <f t="shared" ca="1" si="241"/>
        <v>0</v>
      </c>
      <c r="IL27" s="166">
        <v>0</v>
      </c>
      <c r="IM27" s="166">
        <f ca="1">OFFSET(IM27,0,-1) * OFFSET(IM27,11 - ROW(IM27),0)</f>
        <v>0</v>
      </c>
      <c r="IN27" s="166">
        <v>0</v>
      </c>
      <c r="IO27" s="166">
        <f ca="1">OFFSET(IO27,0,-1) * OFFSET(IO27,11 - ROW(IO27),0)</f>
        <v>0</v>
      </c>
      <c r="IP27" s="166">
        <v>0</v>
      </c>
      <c r="IQ27" s="166">
        <f ca="1">OFFSET(IQ27,0,-1) * OFFSET(IQ27,11 - ROW(IQ27),0)</f>
        <v>0</v>
      </c>
      <c r="IR27" s="166">
        <v>0</v>
      </c>
      <c r="IS27" s="166">
        <f ca="1">OFFSET(IS27,0,-1) * OFFSET(IS27,11 - ROW(IS27),0)</f>
        <v>0</v>
      </c>
      <c r="IT27" s="166"/>
      <c r="IU27" s="166">
        <f ca="1">OFFSET(IU27,0,-1) * OFFSET(IU27,11 - ROW(IU27),0)</f>
        <v>0</v>
      </c>
      <c r="IV27" s="166"/>
      <c r="IW27" s="166">
        <f ca="1">OFFSET(IW27,0,-1) * OFFSET(IW27,11 - ROW(IW27),0)</f>
        <v>0</v>
      </c>
      <c r="IX27" s="166">
        <f t="shared" ca="1" si="44"/>
        <v>0</v>
      </c>
      <c r="IY27" s="166"/>
      <c r="IZ27" s="166">
        <f ca="1">OFFSET(IZ27,0,-1) * OFFSET(IZ27,11 - ROW(IZ27),0)</f>
        <v>0</v>
      </c>
      <c r="JA27" s="166"/>
      <c r="JB27" s="166">
        <f ca="1">OFFSET(JB27,0,-1) * OFFSET(JB27,11 - ROW(JB27),0)</f>
        <v>0</v>
      </c>
      <c r="JC27" s="166"/>
      <c r="JD27" s="166">
        <f ca="1">OFFSET(JD27,0,-1) * OFFSET(JD27,11 - ROW(JD27),0)</f>
        <v>0</v>
      </c>
      <c r="JE27" s="166"/>
      <c r="JF27" s="166">
        <f ca="1">OFFSET(JF27,0,-1) * OFFSET(JF27,11 - ROW(JF27),0)</f>
        <v>0</v>
      </c>
      <c r="JG27" s="166">
        <f t="shared" ca="1" si="45"/>
        <v>0</v>
      </c>
      <c r="JH27" s="166">
        <f t="shared" ca="1" si="142"/>
        <v>0</v>
      </c>
      <c r="JI27" s="166"/>
      <c r="JJ27" s="166">
        <f ca="1">OFFSET(JJ27,0,-1) * OFFSET(JJ27,11 - ROW(JJ27),0)</f>
        <v>0</v>
      </c>
      <c r="JK27" s="166"/>
      <c r="JL27" s="166">
        <f ca="1">OFFSET(JL27,0,-1) * OFFSET(JL27,11 - ROW(JL27),0)</f>
        <v>0</v>
      </c>
      <c r="JM27" s="166">
        <f t="shared" ca="1" si="63"/>
        <v>0</v>
      </c>
      <c r="JN27" s="166">
        <v>0</v>
      </c>
      <c r="JO27" s="166">
        <f ca="1">OFFSET(JO27,0,-1) * OFFSET(JO27,11 - ROW(JO27),0)</f>
        <v>0</v>
      </c>
      <c r="JP27" s="166">
        <v>0</v>
      </c>
      <c r="JQ27" s="166">
        <f ca="1">OFFSET(JQ27,0,-1) * OFFSET(JQ27,11 - ROW(JQ27),0)</f>
        <v>0</v>
      </c>
      <c r="JR27" s="166"/>
      <c r="JS27" s="166">
        <f ca="1">OFFSET(JS27,0,-1) * OFFSET(JS27,11 - ROW(JS27),0)</f>
        <v>0</v>
      </c>
      <c r="JT27" s="166">
        <v>0</v>
      </c>
      <c r="JU27" s="166">
        <f ca="1">OFFSET(JU27,0,-1) * OFFSET(JU27,11 - ROW(JU27),0)</f>
        <v>0</v>
      </c>
      <c r="JV27" s="166">
        <f t="shared" ca="1" si="46"/>
        <v>0</v>
      </c>
      <c r="JW27" s="166">
        <v>0</v>
      </c>
      <c r="JX27" s="166">
        <f ca="1">OFFSET(JX27,0,-1) * OFFSET(JX27,11 - ROW(JX27),0)</f>
        <v>0</v>
      </c>
      <c r="JY27" s="166">
        <f t="shared" ca="1" si="47"/>
        <v>0</v>
      </c>
      <c r="JZ27" s="166">
        <v>0</v>
      </c>
      <c r="KA27" s="166">
        <f ca="1">OFFSET(KA27,0,-1) * OFFSET(KA27,11 - ROW(KA27),0)</f>
        <v>0</v>
      </c>
      <c r="KB27" s="166">
        <v>0</v>
      </c>
      <c r="KC27" s="166">
        <f ca="1">OFFSET(KC27,0,-1) * OFFSET(KC27,11 - ROW(KC27),0)</f>
        <v>0</v>
      </c>
      <c r="KD27" s="166">
        <v>0</v>
      </c>
      <c r="KE27" s="166">
        <f ca="1">OFFSET(KE27,0,-1) * OFFSET(KE27,11 - ROW(KE27),0)</f>
        <v>0</v>
      </c>
      <c r="KF27" s="166">
        <v>0</v>
      </c>
      <c r="KG27" s="166">
        <f ca="1">OFFSET(KG27,0,-1) * OFFSET(KG27,11 - ROW(KG27),0)</f>
        <v>0</v>
      </c>
      <c r="KH27" s="166">
        <f t="shared" ca="1" si="48"/>
        <v>0</v>
      </c>
      <c r="KI27" s="166">
        <v>0</v>
      </c>
      <c r="KJ27" s="166">
        <f ca="1">OFFSET(KJ27,0,-1) * OFFSET(KJ27,11 - ROW(KJ27),0)</f>
        <v>0</v>
      </c>
      <c r="KK27" s="166">
        <v>10</v>
      </c>
      <c r="KL27" s="166">
        <f ca="1">OFFSET(KL27,0,-1) * OFFSET(KL27,11 - ROW(KL27),0)</f>
        <v>3420250</v>
      </c>
      <c r="KM27" s="166">
        <v>0</v>
      </c>
      <c r="KN27" s="166">
        <f ca="1">OFFSET(KN27,0,-1) * OFFSET(KN27,11 - ROW(KN27),0)</f>
        <v>0</v>
      </c>
      <c r="KO27" s="166">
        <v>0</v>
      </c>
      <c r="KP27" s="166">
        <f ca="1">OFFSET(KP27,0,-1) * OFFSET(KP27,11 - ROW(KP27),0)</f>
        <v>0</v>
      </c>
      <c r="KQ27" s="166">
        <v>0</v>
      </c>
      <c r="KR27" s="166">
        <f ca="1">OFFSET(KR27,0,-1) * OFFSET(KR27,11 - ROW(KR27),0)</f>
        <v>0</v>
      </c>
      <c r="KS27" s="166">
        <f t="shared" ca="1" si="251"/>
        <v>3420250</v>
      </c>
      <c r="KT27" s="166">
        <v>0</v>
      </c>
      <c r="KU27" s="166">
        <f ca="1">OFFSET(KU27,0,-1) * OFFSET(KU27,11 - ROW(KU27),0)</f>
        <v>0</v>
      </c>
      <c r="KV27" s="166">
        <v>0</v>
      </c>
      <c r="KW27" s="166">
        <f ca="1">OFFSET(KW27,0,-1) * OFFSET(KW27,11 - ROW(KW27),0)</f>
        <v>0</v>
      </c>
      <c r="KX27" s="166">
        <v>0</v>
      </c>
      <c r="KY27" s="166">
        <f ca="1">OFFSET(KY27,0,-1) * OFFSET(KY27,11 - ROW(KY27),0)</f>
        <v>0</v>
      </c>
      <c r="KZ27" s="166">
        <v>0</v>
      </c>
      <c r="LA27" s="166">
        <f ca="1">OFFSET(LA27,0,-1) * OFFSET(LA27,11 - ROW(LA27),0)</f>
        <v>0</v>
      </c>
      <c r="LB27" s="166"/>
      <c r="LC27" s="166">
        <f ca="1">OFFSET(LC27,0,-1) * OFFSET(LC27,11 - ROW(LC27),0)</f>
        <v>0</v>
      </c>
      <c r="LD27" s="166">
        <f t="shared" ca="1" si="49"/>
        <v>0</v>
      </c>
      <c r="LE27" s="166">
        <v>0</v>
      </c>
      <c r="LF27" s="166">
        <f ca="1">OFFSET(LF27,0,-1) * OFFSET(LF27,11 - ROW(LF27),0)</f>
        <v>0</v>
      </c>
      <c r="LG27" s="166">
        <v>0</v>
      </c>
      <c r="LH27" s="166">
        <f ca="1">OFFSET(LH27,0,-1) * OFFSET(LH27,11 - ROW(LH27),0)</f>
        <v>0</v>
      </c>
      <c r="LI27" s="166">
        <v>0</v>
      </c>
      <c r="LJ27" s="166">
        <f ca="1">OFFSET(LJ27,0,-1) * OFFSET(LJ27,11 - ROW(LJ27),0)</f>
        <v>0</v>
      </c>
      <c r="LK27" s="166">
        <v>0</v>
      </c>
      <c r="LL27" s="166">
        <f ca="1">OFFSET(LL27,0,-1) * OFFSET(LL27,11 - ROW(LL27),0)</f>
        <v>0</v>
      </c>
      <c r="LM27" s="166">
        <f t="shared" ca="1" si="50"/>
        <v>0</v>
      </c>
      <c r="LN27" s="166">
        <v>0</v>
      </c>
      <c r="LO27" s="166">
        <f ca="1">OFFSET(LO27,0,-1) * OFFSET(LO27,11 - ROW(LO27),0)</f>
        <v>0</v>
      </c>
      <c r="LP27" s="166">
        <v>0</v>
      </c>
      <c r="LQ27" s="166">
        <f ca="1">OFFSET(LQ27,0,-1) * OFFSET(LQ27,11 - ROW(LQ27),0)</f>
        <v>0</v>
      </c>
      <c r="LR27" s="166">
        <f t="shared" ca="1" si="242"/>
        <v>0</v>
      </c>
      <c r="LS27" s="166">
        <v>0</v>
      </c>
      <c r="LT27" s="166">
        <f ca="1">OFFSET(LT27,0,-1) * OFFSET(LT27,11 - ROW(LT27),0)</f>
        <v>0</v>
      </c>
      <c r="LU27" s="166">
        <v>0</v>
      </c>
      <c r="LV27" s="166">
        <f ca="1">OFFSET(LV27,0,-1) * OFFSET(LV27,11 - ROW(LV27),0)</f>
        <v>0</v>
      </c>
      <c r="LW27" s="166">
        <f t="shared" ca="1" si="64"/>
        <v>0</v>
      </c>
      <c r="LX27" s="166">
        <v>0</v>
      </c>
      <c r="LY27" s="166">
        <f ca="1">OFFSET(LY27,0,-1) * OFFSET(LY27,11 - ROW(LY27),0)</f>
        <v>0</v>
      </c>
      <c r="LZ27" s="166">
        <v>0</v>
      </c>
      <c r="MA27" s="166">
        <f ca="1">OFFSET(MA27,0,-1) * OFFSET(MA27,11 - ROW(MA27),0)</f>
        <v>0</v>
      </c>
      <c r="MB27" s="166">
        <f t="shared" ca="1" si="243"/>
        <v>0</v>
      </c>
      <c r="MC27" s="166">
        <f t="shared" ca="1" si="244"/>
        <v>3420250</v>
      </c>
      <c r="MD27" s="166">
        <v>0</v>
      </c>
      <c r="ME27" s="166">
        <f ca="1">OFFSET(ME27,0,-1) * OFFSET(ME27,11 - ROW(ME27),0)</f>
        <v>0</v>
      </c>
      <c r="MF27" s="166"/>
      <c r="MG27" s="166">
        <f ca="1">OFFSET(MG27,0,-1) * OFFSET(MG27,11 - ROW(MG27),0)</f>
        <v>0</v>
      </c>
      <c r="MH27" s="166">
        <v>0</v>
      </c>
      <c r="MI27" s="166">
        <f ca="1">OFFSET(MI27,0,-1) * OFFSET(MI27,11 - ROW(MI27),0)</f>
        <v>0</v>
      </c>
      <c r="MJ27" s="166"/>
      <c r="MK27" s="166">
        <f ca="1">OFFSET(MK27,0,-1) * OFFSET(MK27,11 - ROW(MK27),0)</f>
        <v>0</v>
      </c>
      <c r="ML27" s="166">
        <f t="shared" ca="1" si="51"/>
        <v>0</v>
      </c>
      <c r="MM27" s="166">
        <v>0</v>
      </c>
      <c r="MN27" s="166">
        <f ca="1">OFFSET(MN27,0,-1) * OFFSET(MN27,11 - ROW(MN27),0)</f>
        <v>0</v>
      </c>
      <c r="MO27" s="166">
        <v>0</v>
      </c>
      <c r="MP27" s="166">
        <f ca="1">OFFSET(MP27,0,-1) * OFFSET(MP27,11 - ROW(MP27),0)</f>
        <v>0</v>
      </c>
      <c r="MQ27" s="166"/>
      <c r="MR27" s="166">
        <f ca="1">OFFSET(MR27,0,-1) * OFFSET(MR27,11 - ROW(MR27),0)</f>
        <v>0</v>
      </c>
      <c r="MS27" s="166">
        <f t="shared" ca="1" si="52"/>
        <v>0</v>
      </c>
      <c r="MT27" s="166">
        <v>0</v>
      </c>
      <c r="MU27" s="166">
        <f ca="1">OFFSET(MU27,0,-1) * OFFSET(MU27,11 - ROW(MU27),0)</f>
        <v>0</v>
      </c>
      <c r="MV27" s="166">
        <v>0</v>
      </c>
      <c r="MW27" s="166">
        <f ca="1">OFFSET(MW27,0,-1) * OFFSET(MW27,11 - ROW(MW27),0)</f>
        <v>0</v>
      </c>
      <c r="MX27" s="166">
        <v>0</v>
      </c>
      <c r="MY27" s="166">
        <f ca="1">OFFSET(MY27,0,-1) * OFFSET(MY27,11 - ROW(MY27),0)</f>
        <v>0</v>
      </c>
      <c r="MZ27" s="166"/>
      <c r="NA27" s="166">
        <f ca="1">OFFSET(NA27,0,-1) * OFFSET(NA27,11 - ROW(NA27),0)</f>
        <v>0</v>
      </c>
      <c r="NB27" s="166">
        <f t="shared" ca="1" si="66"/>
        <v>0</v>
      </c>
      <c r="NC27" s="166">
        <v>0</v>
      </c>
      <c r="ND27" s="166">
        <f ca="1">OFFSET(ND27,0,-1) * OFFSET(ND27,11 - ROW(ND27),0)</f>
        <v>0</v>
      </c>
      <c r="NE27" s="166">
        <v>0</v>
      </c>
      <c r="NF27" s="166">
        <f ca="1">OFFSET(NF27,0,-1) * OFFSET(NF27,11 - ROW(NF27),0)</f>
        <v>0</v>
      </c>
      <c r="NG27" s="166">
        <v>0</v>
      </c>
      <c r="NH27" s="166">
        <f ca="1">OFFSET(NH27,0,-1) * OFFSET(NH27,11 - ROW(NH27),0)</f>
        <v>0</v>
      </c>
      <c r="NI27" s="166">
        <v>0</v>
      </c>
      <c r="NJ27" s="166">
        <f ca="1">OFFSET(NJ27,0,-1) * OFFSET(NJ27,11 - ROW(NJ27),0)</f>
        <v>0</v>
      </c>
      <c r="NK27" s="166">
        <v>0</v>
      </c>
      <c r="NL27" s="166">
        <f ca="1">OFFSET(NL27,0,-1) * OFFSET(NL27,11 - ROW(NL27),0)</f>
        <v>0</v>
      </c>
      <c r="NM27" s="166">
        <v>0</v>
      </c>
      <c r="NN27" s="166">
        <f ca="1">OFFSET(NN27,0,-1) * OFFSET(NN27,11 - ROW(NN27),0)</f>
        <v>0</v>
      </c>
      <c r="NO27" s="166">
        <f t="shared" ca="1" si="67"/>
        <v>0</v>
      </c>
      <c r="NP27" s="166">
        <v>0</v>
      </c>
      <c r="NQ27" s="166">
        <f ca="1">OFFSET(NQ27,0,-1) * OFFSET(NQ27,11 - ROW(NQ27),0)</f>
        <v>0</v>
      </c>
      <c r="NR27" s="166">
        <v>0</v>
      </c>
      <c r="NS27" s="166">
        <f ca="1">OFFSET(NS27,0,-1) * OFFSET(NS27,11 - ROW(NS27),0)</f>
        <v>0</v>
      </c>
      <c r="NT27" s="166">
        <v>0</v>
      </c>
      <c r="NU27" s="166">
        <f ca="1">OFFSET(NU27,0,-1) * OFFSET(NU27,11 - ROW(NU27),0)</f>
        <v>0</v>
      </c>
      <c r="NV27" s="166">
        <v>0</v>
      </c>
      <c r="NW27" s="166">
        <f ca="1">OFFSET(NW27,0,-1) * OFFSET(NW27,11 - ROW(NW27),0)</f>
        <v>0</v>
      </c>
      <c r="NX27" s="166">
        <v>0</v>
      </c>
      <c r="NY27" s="166">
        <f ca="1">OFFSET(NY27,0,-1) * OFFSET(NY27,11 - ROW(NY27),0)</f>
        <v>0</v>
      </c>
      <c r="NZ27" s="166">
        <f t="shared" ca="1" si="68"/>
        <v>0</v>
      </c>
      <c r="OA27" s="166">
        <v>0</v>
      </c>
      <c r="OB27" s="166">
        <f ca="1">OFFSET(OB27,0,-1) * OFFSET(OB27,11 - ROW(OB27),0)</f>
        <v>0</v>
      </c>
      <c r="OC27" s="166"/>
      <c r="OD27" s="166">
        <f ca="1">OFFSET(OD27,0,-1) * OFFSET(OD27,11 - ROW(OD27),0)</f>
        <v>0</v>
      </c>
      <c r="OE27" s="166"/>
      <c r="OF27" s="166">
        <f ca="1">OFFSET(OF27,0,-1) * OFFSET(OF27,11 - ROW(OF27),0)</f>
        <v>0</v>
      </c>
      <c r="OG27" s="166"/>
      <c r="OH27" s="166">
        <f ca="1">OFFSET(OH27,0,-1) * OFFSET(OH27,11 - ROW(OH27),0)</f>
        <v>0</v>
      </c>
      <c r="OI27" s="166">
        <f t="shared" ca="1" si="53"/>
        <v>0</v>
      </c>
      <c r="OJ27" s="166">
        <v>0</v>
      </c>
      <c r="OK27" s="166">
        <f ca="1">OFFSET(OK27,0,-1) * OFFSET(OK27,11 - ROW(OK27),0)</f>
        <v>0</v>
      </c>
      <c r="OL27" s="166"/>
      <c r="OM27" s="166">
        <f ca="1">OFFSET(OM27,0,-1) * OFFSET(OM27,11 - ROW(OM27),0)</f>
        <v>0</v>
      </c>
      <c r="ON27" s="166">
        <f t="shared" ca="1" si="245"/>
        <v>0</v>
      </c>
      <c r="OO27" s="166">
        <v>0</v>
      </c>
      <c r="OP27" s="166">
        <f ca="1">OFFSET(OP27,0,-1) * OFFSET(OP27,11 - ROW(OP27),0)</f>
        <v>0</v>
      </c>
      <c r="OQ27" s="166">
        <v>0</v>
      </c>
      <c r="OR27" s="166">
        <f ca="1">OFFSET(OR27,0,-1) * OFFSET(OR27,11 - ROW(OR27),0)</f>
        <v>0</v>
      </c>
      <c r="OS27" s="166">
        <f t="shared" ca="1" si="54"/>
        <v>0</v>
      </c>
      <c r="OT27" s="166">
        <f t="shared" ca="1" si="246"/>
        <v>0</v>
      </c>
      <c r="OU27" s="166">
        <v>0</v>
      </c>
      <c r="OV27" s="166">
        <f ca="1">OFFSET(OV27,0,-1) * OFFSET(OV27,11 - ROW(OV27),0)</f>
        <v>0</v>
      </c>
      <c r="OW27" s="166">
        <v>0</v>
      </c>
      <c r="OX27" s="166">
        <f ca="1">OFFSET(OX27,0,-1) * OFFSET(OX27,11 - ROW(OX27),0)</f>
        <v>0</v>
      </c>
      <c r="OY27" s="166">
        <v>0</v>
      </c>
      <c r="OZ27" s="166">
        <f ca="1">OFFSET(OZ27,0,-1) * OFFSET(OZ27,11 - ROW(OZ27),0)</f>
        <v>0</v>
      </c>
      <c r="PA27" s="166">
        <v>0</v>
      </c>
      <c r="PB27" s="166">
        <f ca="1">OFFSET(PB27,0,-1) * OFFSET(PB27,11 - ROW(PB27),0)</f>
        <v>0</v>
      </c>
      <c r="PC27" s="166">
        <f t="shared" ca="1" si="55"/>
        <v>0</v>
      </c>
      <c r="PD27" s="166">
        <v>0</v>
      </c>
      <c r="PE27" s="166">
        <f ca="1">OFFSET(PE27,0,-1) * OFFSET(PE27,11 - ROW(PE27),0)</f>
        <v>0</v>
      </c>
      <c r="PF27" s="166">
        <v>0</v>
      </c>
      <c r="PG27" s="166">
        <f ca="1">OFFSET(PG27,0,-1) * OFFSET(PG27,11 - ROW(PG27),0)</f>
        <v>0</v>
      </c>
      <c r="PH27" s="166">
        <v>0</v>
      </c>
      <c r="PI27" s="166">
        <v>0</v>
      </c>
      <c r="PJ27" s="166">
        <v>0</v>
      </c>
      <c r="PK27" s="166">
        <f ca="1">OFFSET(PK27,0,-1) * OFFSET(PK27,11 - ROW(PK27),0)</f>
        <v>0</v>
      </c>
      <c r="PL27" s="166">
        <v>0</v>
      </c>
      <c r="PM27" s="166">
        <f ca="1">OFFSET(PM27,0,-1) * OFFSET(PM27,11 - ROW(PM27),0)</f>
        <v>0</v>
      </c>
      <c r="PN27" s="166">
        <f t="shared" ca="1" si="247"/>
        <v>0</v>
      </c>
      <c r="PO27" s="166">
        <v>0</v>
      </c>
      <c r="PP27" s="166">
        <f ca="1">OFFSET(PP27,0,-1) * OFFSET(PP27,11 - ROW(PP27),0)</f>
        <v>0</v>
      </c>
      <c r="PQ27" s="166">
        <v>0</v>
      </c>
      <c r="PR27" s="166">
        <f ca="1">OFFSET(PR27,0,-1) * OFFSET(PR27,11 - ROW(PR27),0)</f>
        <v>0</v>
      </c>
      <c r="PS27" s="166">
        <v>0</v>
      </c>
      <c r="PT27" s="166">
        <f ca="1">OFFSET(PT27,0,-1) * OFFSET(PT27,11 - ROW(PT27),0)</f>
        <v>0</v>
      </c>
      <c r="PU27" s="166">
        <v>0</v>
      </c>
      <c r="PV27" s="166">
        <f ca="1">OFFSET(PV27,0,-1) * OFFSET(PV27,11 - ROW(PV27),0)</f>
        <v>0</v>
      </c>
      <c r="PW27" s="166">
        <f t="shared" ca="1" si="71"/>
        <v>0</v>
      </c>
      <c r="PX27" s="166">
        <v>0</v>
      </c>
      <c r="PY27" s="166">
        <f ca="1">OFFSET(PY27,0,-1) * OFFSET(PY27,11 - ROW(PY27),0)</f>
        <v>0</v>
      </c>
      <c r="PZ27" s="166">
        <v>0</v>
      </c>
      <c r="QA27" s="166">
        <f ca="1">OFFSET(QA27,0,-1) * OFFSET(QA27,11 - ROW(QA27),0)</f>
        <v>0</v>
      </c>
      <c r="QB27" s="166">
        <v>0</v>
      </c>
      <c r="QC27" s="166">
        <f ca="1">OFFSET(QC27,0,-1) * OFFSET(QC27,11 - ROW(QC27),0)</f>
        <v>0</v>
      </c>
      <c r="QD27" s="166">
        <v>0</v>
      </c>
      <c r="QE27" s="166">
        <f ca="1">OFFSET(QE27,0,-1) * OFFSET(QE27,11 - ROW(QE27),0)</f>
        <v>0</v>
      </c>
      <c r="QF27" s="166">
        <f t="shared" ca="1" si="216"/>
        <v>0</v>
      </c>
      <c r="QG27" s="166">
        <v>0</v>
      </c>
      <c r="QH27" s="166">
        <f ca="1">OFFSET(QH27,0,-1) * OFFSET(QH27,11 - ROW(QH27),0)</f>
        <v>0</v>
      </c>
      <c r="QI27" s="166">
        <v>77</v>
      </c>
      <c r="QJ27" s="166">
        <f ca="1">OFFSET(QJ27,0,-1) * OFFSET(QJ27,11 - ROW(QJ27),0)</f>
        <v>13605592</v>
      </c>
      <c r="QK27" s="166">
        <v>0</v>
      </c>
      <c r="QL27" s="166">
        <f ca="1">OFFSET(QL27,0,-1) * OFFSET(QL27,11 - ROW(QL27),0)</f>
        <v>0</v>
      </c>
      <c r="QM27" s="166">
        <v>0</v>
      </c>
      <c r="QN27" s="166">
        <f ca="1">OFFSET(QN27,0,-1) * OFFSET(QN27,11 - ROW(QN27),0)</f>
        <v>0</v>
      </c>
      <c r="QO27" s="166">
        <v>0</v>
      </c>
      <c r="QP27" s="166">
        <f ca="1">OFFSET(QP27,0,-1) * OFFSET(QP27,11 - ROW(QP27),0)</f>
        <v>0</v>
      </c>
      <c r="QQ27" s="166">
        <v>0</v>
      </c>
      <c r="QR27" s="166">
        <f ca="1">OFFSET(QR27,0,-1) * OFFSET(QR27,11 - ROW(QR27),0)</f>
        <v>0</v>
      </c>
      <c r="QS27" s="166">
        <f t="shared" ca="1" si="72"/>
        <v>13605592</v>
      </c>
      <c r="QT27" s="166">
        <v>0</v>
      </c>
      <c r="QU27" s="166">
        <f ca="1">OFFSET(QU27,0,-1) * OFFSET(QU27,11 - ROW(QU27),0)</f>
        <v>0</v>
      </c>
      <c r="QV27" s="166">
        <v>0</v>
      </c>
      <c r="QW27" s="166">
        <f ca="1">OFFSET(QW27,0,-1) * OFFSET(QW27,11 - ROW(QW27),0)</f>
        <v>0</v>
      </c>
      <c r="QX27" s="166">
        <v>0</v>
      </c>
      <c r="QY27" s="166">
        <f ca="1">OFFSET(QY27,0,-1) * OFFSET(QY27,11 - ROW(QY27),0)</f>
        <v>0</v>
      </c>
      <c r="QZ27" s="166">
        <v>0</v>
      </c>
      <c r="RA27" s="166">
        <f ca="1">OFFSET(RA27,0,-1) * OFFSET(RA27,11 - ROW(RA27),0)</f>
        <v>0</v>
      </c>
      <c r="RB27" s="166">
        <v>0</v>
      </c>
      <c r="RC27" s="166">
        <f ca="1">OFFSET(RC27,0,-1) * OFFSET(RC27,11 - ROW(RC27),0)</f>
        <v>0</v>
      </c>
      <c r="RD27" s="166">
        <v>0</v>
      </c>
      <c r="RE27" s="166">
        <f ca="1">OFFSET(RE27,0,-1) * OFFSET(RE27,11 - ROW(RE27),0)</f>
        <v>0</v>
      </c>
      <c r="RF27" s="166">
        <f t="shared" ca="1" si="73"/>
        <v>0</v>
      </c>
      <c r="RG27" s="166">
        <v>0</v>
      </c>
      <c r="RH27" s="166">
        <v>0</v>
      </c>
      <c r="RI27" s="166">
        <v>0</v>
      </c>
      <c r="RJ27" s="166">
        <f ca="1">OFFSET(RJ27,0,-1) * OFFSET(RJ27,11 - ROW(RJ27),0)</f>
        <v>0</v>
      </c>
      <c r="RK27" s="166"/>
      <c r="RL27" s="166">
        <f ca="1">OFFSET(RL27,0,-1) * OFFSET(RL27,11 - ROW(RL27),0)</f>
        <v>0</v>
      </c>
      <c r="RM27" s="166"/>
      <c r="RN27" s="166">
        <f ca="1">OFFSET(RN27,0,-1) * OFFSET(RN27,11 - ROW(RN27),0)</f>
        <v>0</v>
      </c>
      <c r="RO27" s="166">
        <f t="shared" ca="1" si="56"/>
        <v>0</v>
      </c>
      <c r="RP27" s="167">
        <f ca="1">SUM(PC27,PN27,PW27,QF27,QS27,RF27,RO27)</f>
        <v>13605592</v>
      </c>
      <c r="RQ27" s="166"/>
      <c r="RR27" s="166">
        <f t="shared" ca="1" si="248"/>
        <v>33517052</v>
      </c>
      <c r="RS27" s="166">
        <f t="shared" si="229"/>
        <v>182</v>
      </c>
      <c r="RT27" s="166">
        <f ca="1">OFFSET(RT27,0,-1) * OFFSET(RT27,11 - ROW(RT27),0)</f>
        <v>145236</v>
      </c>
      <c r="RU27" s="166">
        <f t="shared" si="231"/>
        <v>2</v>
      </c>
      <c r="RV27" s="166">
        <f ca="1">OFFSET(RV27,0,-1) * OFFSET(RV27,11 - ROW(RV27),0)</f>
        <v>28740</v>
      </c>
      <c r="RW27" s="166">
        <f t="shared" ca="1" si="58"/>
        <v>173976</v>
      </c>
      <c r="RX27" s="166">
        <f t="shared" si="249"/>
        <v>182</v>
      </c>
      <c r="RY27" s="166">
        <f ca="1">OFFSET(RY27,0,-1) * OFFSET(RY27,11 - ROW(RY27),0)</f>
        <v>13468</v>
      </c>
      <c r="RZ27" s="166">
        <f t="shared" si="234"/>
        <v>2</v>
      </c>
      <c r="SA27" s="166">
        <f ca="1">OFFSET(SA27,0,-1) * OFFSET(SA27,11 - ROW(SA27),0)</f>
        <v>2648</v>
      </c>
      <c r="SB27" s="166">
        <f t="shared" ca="1" si="59"/>
        <v>16116</v>
      </c>
      <c r="SC27" s="166">
        <f t="shared" ca="1" si="60"/>
        <v>33707144</v>
      </c>
      <c r="SD27" s="166"/>
      <c r="SE27" s="166">
        <f t="shared" ca="1" si="61"/>
        <v>33707144</v>
      </c>
    </row>
    <row r="28" spans="1:499" s="165" customFormat="1" ht="30">
      <c r="A28" s="165" t="s">
        <v>206</v>
      </c>
      <c r="B28" s="175" t="s">
        <v>996</v>
      </c>
      <c r="C28" s="166" t="s">
        <v>194</v>
      </c>
      <c r="D28" s="166" t="s">
        <v>205</v>
      </c>
      <c r="E28" s="166">
        <v>0</v>
      </c>
      <c r="F28" s="166">
        <f ca="1">OFFSET(F28,0,-1) * OFFSET(F28,11 - ROW(F28),0)</f>
        <v>0</v>
      </c>
      <c r="G28" s="166"/>
      <c r="H28" s="166">
        <f ca="1">OFFSET(H28,0,-1) * OFFSET(H28,11 - ROW(H28),0)</f>
        <v>0</v>
      </c>
      <c r="I28" s="166"/>
      <c r="J28" s="166">
        <f ca="1">OFFSET(J28,0,-1) * OFFSET(J28,11 - ROW(J28),0)</f>
        <v>0</v>
      </c>
      <c r="K28" s="166"/>
      <c r="L28" s="166">
        <f ca="1">OFFSET(L28,0,-1) * OFFSET(L28,11 - ROW(L28),0)</f>
        <v>0</v>
      </c>
      <c r="M28" s="166"/>
      <c r="N28" s="166">
        <f ca="1">OFFSET(N28,0,-1) * OFFSET(N28,11 - ROW(N28),0)</f>
        <v>0</v>
      </c>
      <c r="O28" s="166">
        <v>1</v>
      </c>
      <c r="P28" s="166">
        <f ca="1">OFFSET(P28,0,-1) * OFFSET(P28,11 - ROW(P28),0)</f>
        <v>1149454</v>
      </c>
      <c r="Q28" s="166">
        <v>0</v>
      </c>
      <c r="R28" s="166">
        <f ca="1">OFFSET(R28,0,-1) * OFFSET(R28,11 - ROW(R28),0)</f>
        <v>0</v>
      </c>
      <c r="S28" s="166">
        <f t="shared" ca="1" si="38"/>
        <v>1149454</v>
      </c>
      <c r="T28" s="166">
        <v>0</v>
      </c>
      <c r="U28" s="166">
        <f ca="1">OFFSET(U28,0,-1) * OFFSET(U28,11 - ROW(U28),0)</f>
        <v>0</v>
      </c>
      <c r="V28" s="166">
        <v>0</v>
      </c>
      <c r="W28" s="166">
        <f ca="1">OFFSET(W28,0,-1) * OFFSET(W28,11 - ROW(W28),0)</f>
        <v>0</v>
      </c>
      <c r="X28" s="166">
        <v>0</v>
      </c>
      <c r="Y28" s="166">
        <f ca="1">OFFSET(Y28,0,-1) * OFFSET(Y28,11 - ROW(Y28),0)</f>
        <v>0</v>
      </c>
      <c r="Z28" s="166">
        <v>0</v>
      </c>
      <c r="AA28" s="166">
        <f ca="1">OFFSET(AA28,0,-1) * OFFSET(AA28,11 - ROW(AA28),0)</f>
        <v>0</v>
      </c>
      <c r="AB28" s="166">
        <v>0</v>
      </c>
      <c r="AC28" s="166">
        <f ca="1">OFFSET(AC28,0,-1) * OFFSET(AC28,11 - ROW(AC28),0)</f>
        <v>0</v>
      </c>
      <c r="AD28" s="166">
        <v>0</v>
      </c>
      <c r="AE28" s="166">
        <f ca="1">OFFSET(AE28,0,-1) * OFFSET(AE28,11 - ROW(AE28),0)</f>
        <v>0</v>
      </c>
      <c r="AF28" s="166">
        <v>0</v>
      </c>
      <c r="AG28" s="166">
        <f ca="1">OFFSET(AG28,0,-1) * OFFSET(AG28,11 - ROW(AG28),0)</f>
        <v>0</v>
      </c>
      <c r="AH28" s="166">
        <v>0</v>
      </c>
      <c r="AI28" s="166">
        <f ca="1">OFFSET(AI28,0,-1) * OFFSET(AI28,11 - ROW(AI28),0)</f>
        <v>0</v>
      </c>
      <c r="AJ28" s="166">
        <v>0</v>
      </c>
      <c r="AK28" s="166">
        <f ca="1">OFFSET(AK28,0,-1) * OFFSET(AK28,11 - ROW(AK28),0)</f>
        <v>0</v>
      </c>
      <c r="AL28" s="166">
        <v>0</v>
      </c>
      <c r="AM28" s="166">
        <f ca="1">OFFSET(AM28,0,-1) * OFFSET(AM28,11 - ROW(AM28),0)</f>
        <v>0</v>
      </c>
      <c r="AN28" s="166"/>
      <c r="AO28" s="166">
        <f ca="1">OFFSET(AO28,0,-1) * OFFSET(AO28,11 - ROW(AO28),0)</f>
        <v>0</v>
      </c>
      <c r="AP28" s="166">
        <f t="shared" ca="1" si="250"/>
        <v>0</v>
      </c>
      <c r="AQ28" s="166"/>
      <c r="AR28" s="166">
        <f ca="1">OFFSET(AR28,0,-1) * OFFSET(AR28,11 - ROW(AR28),0)</f>
        <v>0</v>
      </c>
      <c r="AS28" s="166"/>
      <c r="AT28" s="166">
        <f ca="1">OFFSET(AT28,0,-1) * OFFSET(AT28,11 - ROW(AT28),0)</f>
        <v>0</v>
      </c>
      <c r="AU28" s="166"/>
      <c r="AV28" s="166">
        <f ca="1">OFFSET(AV28,0,-1) * OFFSET(AV28,11 - ROW(AV28),0)</f>
        <v>0</v>
      </c>
      <c r="AW28" s="166"/>
      <c r="AX28" s="166">
        <f ca="1">OFFSET(AX28,0,-1) * OFFSET(AX28,11 - ROW(AX28),0)</f>
        <v>0</v>
      </c>
      <c r="AY28" s="166"/>
      <c r="AZ28" s="166">
        <f ca="1">OFFSET(AZ28,0,-1) * OFFSET(AZ28,11 - ROW(AZ28),0)</f>
        <v>0</v>
      </c>
      <c r="BA28" s="166"/>
      <c r="BB28" s="166">
        <f ca="1">OFFSET(BB28,0,-1) * OFFSET(BB28,11 - ROW(BB28),0)</f>
        <v>0</v>
      </c>
      <c r="BC28" s="166"/>
      <c r="BD28" s="166">
        <f ca="1">OFFSET(BD28,0,-1) * OFFSET(BD28,11 - ROW(BD28),0)</f>
        <v>0</v>
      </c>
      <c r="BE28" s="166"/>
      <c r="BF28" s="166">
        <f ca="1">OFFSET(BF28,0,-1) * OFFSET(BF28,11 - ROW(BF28),0)</f>
        <v>0</v>
      </c>
      <c r="BG28" s="166">
        <v>6</v>
      </c>
      <c r="BH28" s="166">
        <v>13105620</v>
      </c>
      <c r="BI28" s="166">
        <v>0</v>
      </c>
      <c r="BJ28" s="166">
        <f ca="1">OFFSET(BJ28,0,-1) * OFFSET(BJ28,11 - ROW(BJ28),0)</f>
        <v>0</v>
      </c>
      <c r="BK28" s="166">
        <f t="shared" ca="1" si="39"/>
        <v>13105620</v>
      </c>
      <c r="BL28" s="166">
        <v>0</v>
      </c>
      <c r="BM28" s="166">
        <f ca="1">OFFSET(BM28,0,-1) * OFFSET(BM28,11 - ROW(BM28),0)</f>
        <v>0</v>
      </c>
      <c r="BN28" s="166">
        <v>0</v>
      </c>
      <c r="BO28" s="166">
        <f ca="1">OFFSET(BO28,0,-1) * OFFSET(BO28,11 - ROW(BO28),0)</f>
        <v>0</v>
      </c>
      <c r="BP28" s="166">
        <v>0</v>
      </c>
      <c r="BQ28" s="166">
        <f ca="1">OFFSET(BQ28,0,-1) * OFFSET(BQ28,11 - ROW(BQ28),0)</f>
        <v>0</v>
      </c>
      <c r="BR28" s="166">
        <v>0</v>
      </c>
      <c r="BS28" s="166">
        <f ca="1">OFFSET(BS28,0,-1) * OFFSET(BS28,11 - ROW(BS28),0)</f>
        <v>0</v>
      </c>
      <c r="BT28" s="166">
        <v>0</v>
      </c>
      <c r="BU28" s="166">
        <f ca="1">OFFSET(BU28,0,-1) * OFFSET(BU28,11 - ROW(BU28),0)</f>
        <v>0</v>
      </c>
      <c r="BV28" s="166">
        <v>0</v>
      </c>
      <c r="BW28" s="166">
        <f ca="1">OFFSET(BW28,0,-1) * OFFSET(BW28,11 - ROW(BW28),0)</f>
        <v>0</v>
      </c>
      <c r="BX28" s="166">
        <v>0</v>
      </c>
      <c r="BY28" s="166">
        <f ca="1">OFFSET(BY28,0,-1) * OFFSET(BY28,11 - ROW(BY28),0)</f>
        <v>0</v>
      </c>
      <c r="BZ28" s="166">
        <v>0</v>
      </c>
      <c r="CA28" s="166">
        <f ca="1">OFFSET(CA28,0,-1) * OFFSET(CA28,11 - ROW(CA28),0)</f>
        <v>0</v>
      </c>
      <c r="CB28" s="166">
        <v>0</v>
      </c>
      <c r="CC28" s="166">
        <f ca="1">OFFSET(CC28,0,-1) * OFFSET(CC28,11 - ROW(CC28),0)</f>
        <v>0</v>
      </c>
      <c r="CD28" s="166">
        <v>0</v>
      </c>
      <c r="CE28" s="166">
        <f ca="1">OFFSET(CE28,0,-1) * OFFSET(CE28,11 - ROW(CE28),0)</f>
        <v>0</v>
      </c>
      <c r="CF28" s="166">
        <f t="shared" ca="1" si="103"/>
        <v>0</v>
      </c>
      <c r="CG28" s="166">
        <v>37</v>
      </c>
      <c r="CH28" s="166">
        <f ca="1">OFFSET(CH28,0,-1) * OFFSET(CH28,11 - ROW(CH28),0)</f>
        <v>4219702</v>
      </c>
      <c r="CI28" s="166">
        <v>0</v>
      </c>
      <c r="CJ28" s="166">
        <f ca="1">OFFSET(CJ28,0,-1) * OFFSET(CJ28,11 - ROW(CJ28),0)</f>
        <v>0</v>
      </c>
      <c r="CK28" s="166">
        <v>115</v>
      </c>
      <c r="CL28" s="166">
        <f ca="1">OFFSET(CL28,0,-1) * OFFSET(CL28,11 - ROW(CL28),0)</f>
        <v>11180415</v>
      </c>
      <c r="CM28" s="166">
        <v>0</v>
      </c>
      <c r="CN28" s="166">
        <f ca="1">OFFSET(CN28,0,-1) * OFFSET(CN28,11 - ROW(CN28),0)</f>
        <v>0</v>
      </c>
      <c r="CO28" s="166">
        <v>0</v>
      </c>
      <c r="CP28" s="166">
        <f ca="1">OFFSET(CP28,0,-1) * OFFSET(CP28,11 - ROW(CP28),0)</f>
        <v>0</v>
      </c>
      <c r="CQ28" s="166">
        <v>0</v>
      </c>
      <c r="CR28" s="166">
        <f ca="1">OFFSET(CR28,0,-1) * OFFSET(CR28,11 - ROW(CR28),0)</f>
        <v>0</v>
      </c>
      <c r="CS28" s="166">
        <v>60</v>
      </c>
      <c r="CT28" s="166">
        <f ca="1">OFFSET(CT28,0,-1) * OFFSET(CT28,11 - ROW(CT28),0)</f>
        <v>583320</v>
      </c>
      <c r="CU28" s="166">
        <v>0</v>
      </c>
      <c r="CV28" s="166">
        <f ca="1">OFFSET(CV28,0,-1) * OFFSET(CV28,11 - ROW(CV28),0)</f>
        <v>0</v>
      </c>
      <c r="CW28" s="166"/>
      <c r="CX28" s="166">
        <f ca="1">OFFSET(CX28,0,-1) * OFFSET(CX28,11 - ROW(CX28),0)</f>
        <v>0</v>
      </c>
      <c r="CY28" s="166"/>
      <c r="CZ28" s="166">
        <f ca="1">OFFSET(CZ28,0,-1) * OFFSET(CZ28,11 - ROW(CZ28),0)</f>
        <v>0</v>
      </c>
      <c r="DA28" s="166"/>
      <c r="DB28" s="166">
        <v>0</v>
      </c>
      <c r="DC28" s="166"/>
      <c r="DD28" s="166">
        <v>0</v>
      </c>
      <c r="DE28" s="166">
        <v>0</v>
      </c>
      <c r="DF28" s="166">
        <f ca="1">OFFSET(DF28,0,-1) * OFFSET(DF28,11 - ROW(DF28),0)</f>
        <v>0</v>
      </c>
      <c r="DG28" s="166">
        <v>0</v>
      </c>
      <c r="DH28" s="166">
        <f ca="1">OFFSET(DH28,0,-1) * OFFSET(DH28,11 - ROW(DH28),0)</f>
        <v>0</v>
      </c>
      <c r="DI28" s="166"/>
      <c r="DJ28" s="166">
        <f ca="1">OFFSET(DJ28,0,-1) * OFFSET(DJ28,11 - ROW(DJ28),0)</f>
        <v>0</v>
      </c>
      <c r="DK28" s="166">
        <f t="shared" ca="1" si="40"/>
        <v>15983437</v>
      </c>
      <c r="DL28" s="166"/>
      <c r="DM28" s="166">
        <f ca="1">OFFSET(DM28,0,-1) * OFFSET(DM28,11 - ROW(DM28),0)</f>
        <v>0</v>
      </c>
      <c r="DN28" s="166"/>
      <c r="DO28" s="166">
        <f ca="1">OFFSET(DO28,0,-1) * OFFSET(DO28,11 - ROW(DO28),0)</f>
        <v>0</v>
      </c>
      <c r="DP28" s="166">
        <v>0</v>
      </c>
      <c r="DQ28" s="166">
        <f ca="1">OFFSET(DQ28,0,-1) * OFFSET(DQ28,11 - ROW(DQ28),0)</f>
        <v>0</v>
      </c>
      <c r="DR28" s="166">
        <v>0</v>
      </c>
      <c r="DS28" s="166">
        <f ca="1">OFFSET(DS28,0,-1) * OFFSET(DS28,11 - ROW(DS28),0)</f>
        <v>0</v>
      </c>
      <c r="DT28" s="166">
        <v>0</v>
      </c>
      <c r="DU28" s="166">
        <f ca="1">OFFSET(DU28,0,-1) * OFFSET(DU28,11 - ROW(DU28),0)</f>
        <v>0</v>
      </c>
      <c r="DV28" s="166">
        <v>0</v>
      </c>
      <c r="DW28" s="166">
        <f ca="1">OFFSET(DW28,0,-1) * OFFSET(DW28,11 - ROW(DW28),0)</f>
        <v>0</v>
      </c>
      <c r="DX28" s="166"/>
      <c r="DY28" s="166">
        <f ca="1">OFFSET(DY28,0,-1) * OFFSET(DY28,11 - ROW(DY28),0)</f>
        <v>0</v>
      </c>
      <c r="DZ28" s="166"/>
      <c r="EA28" s="166">
        <f ca="1">OFFSET(EA28,0,-1) * OFFSET(EA28,11 - ROW(EA28),0)</f>
        <v>0</v>
      </c>
      <c r="EB28" s="166">
        <v>0</v>
      </c>
      <c r="EC28" s="166">
        <f ca="1">OFFSET(EC28,0,-1) * OFFSET(EC28,11 - ROW(EC28),0)</f>
        <v>0</v>
      </c>
      <c r="ED28" s="166">
        <v>0</v>
      </c>
      <c r="EE28" s="166">
        <f ca="1">OFFSET(EE28,0,-1) * OFFSET(EE28,11 - ROW(EE28),0)</f>
        <v>0</v>
      </c>
      <c r="EF28" s="166">
        <v>0</v>
      </c>
      <c r="EG28" s="166">
        <f ca="1">OFFSET(EG28,0,-1) * OFFSET(EG28,11 - ROW(EG28),0)</f>
        <v>0</v>
      </c>
      <c r="EH28" s="166">
        <v>0</v>
      </c>
      <c r="EI28" s="166">
        <f ca="1">OFFSET(EI28,0,-1) * OFFSET(EI28,11 - ROW(EI28),0)</f>
        <v>0</v>
      </c>
      <c r="EJ28" s="166"/>
      <c r="EK28" s="166">
        <f ca="1">OFFSET(EK28,0,-1) * OFFSET(EK28,11 - ROW(EK28),0)</f>
        <v>0</v>
      </c>
      <c r="EL28" s="166"/>
      <c r="EM28" s="166">
        <f ca="1">OFFSET(EM28,0,-1) * OFFSET(EM28,11 - ROW(EM28),0)</f>
        <v>0</v>
      </c>
      <c r="EN28" s="166"/>
      <c r="EO28" s="166">
        <f ca="1">OFFSET(EO28,0,-1) * OFFSET(EO28,11 - ROW(EO28),0)</f>
        <v>0</v>
      </c>
      <c r="EP28" s="166"/>
      <c r="EQ28" s="166">
        <f ca="1">OFFSET(EQ28,0,-1) * OFFSET(EQ28,11 - ROW(EQ28),0)</f>
        <v>0</v>
      </c>
      <c r="ER28" s="166">
        <v>0</v>
      </c>
      <c r="ES28" s="166">
        <f ca="1">OFFSET(ES28,0,-1) * OFFSET(ES28,11 - ROW(ES28),0)</f>
        <v>0</v>
      </c>
      <c r="ET28" s="166">
        <v>0</v>
      </c>
      <c r="EU28" s="166">
        <f ca="1">OFFSET(EU28,0,-1) * OFFSET(EU28,11 - ROW(EU28),0)</f>
        <v>0</v>
      </c>
      <c r="EV28" s="166">
        <f t="shared" ca="1" si="236"/>
        <v>0</v>
      </c>
      <c r="EW28" s="166">
        <v>0</v>
      </c>
      <c r="EX28" s="166">
        <v>0</v>
      </c>
      <c r="EY28" s="166">
        <v>0</v>
      </c>
      <c r="EZ28" s="166">
        <v>0</v>
      </c>
      <c r="FA28" s="166">
        <v>0</v>
      </c>
      <c r="FB28" s="166">
        <v>0</v>
      </c>
      <c r="FC28" s="166">
        <v>0</v>
      </c>
      <c r="FD28" s="166">
        <v>0</v>
      </c>
      <c r="FE28" s="166"/>
      <c r="FF28" s="166">
        <f ca="1">OFFSET(FF28,0,-1) * OFFSET(FF28,11 - ROW(FF28),0)</f>
        <v>0</v>
      </c>
      <c r="FG28" s="166">
        <v>0</v>
      </c>
      <c r="FH28" s="166">
        <v>0</v>
      </c>
      <c r="FI28" s="166">
        <v>0</v>
      </c>
      <c r="FJ28" s="166">
        <v>0</v>
      </c>
      <c r="FK28" s="166">
        <v>0</v>
      </c>
      <c r="FL28" s="166">
        <v>0</v>
      </c>
      <c r="FM28" s="166">
        <v>0</v>
      </c>
      <c r="FN28" s="166">
        <f ca="1">OFFSET(FN28,0,-1) * OFFSET(FN28,11 - ROW(FN28),0)</f>
        <v>0</v>
      </c>
      <c r="FO28" s="166">
        <v>0</v>
      </c>
      <c r="FP28" s="166">
        <f ca="1">OFFSET(FP28,0,-1) * OFFSET(FP28,11 - ROW(FP28),0)</f>
        <v>0</v>
      </c>
      <c r="FQ28" s="166"/>
      <c r="FR28" s="166">
        <f ca="1">OFFSET(FR28,0,-1) * OFFSET(FR28,11 - ROW(FR28),0)</f>
        <v>0</v>
      </c>
      <c r="FS28" s="166">
        <v>0</v>
      </c>
      <c r="FT28" s="166">
        <v>0</v>
      </c>
      <c r="FU28" s="166">
        <v>0</v>
      </c>
      <c r="FV28" s="166">
        <v>0</v>
      </c>
      <c r="FW28" s="166">
        <v>0</v>
      </c>
      <c r="FX28" s="166">
        <v>0</v>
      </c>
      <c r="FY28" s="166">
        <v>0</v>
      </c>
      <c r="FZ28" s="166">
        <v>0</v>
      </c>
      <c r="GA28" s="166">
        <v>0</v>
      </c>
      <c r="GB28" s="166">
        <v>0</v>
      </c>
      <c r="GC28" s="166">
        <v>0</v>
      </c>
      <c r="GD28" s="166"/>
      <c r="GE28" s="166">
        <v>0</v>
      </c>
      <c r="GF28" s="166"/>
      <c r="GG28" s="166">
        <f t="shared" ca="1" si="237"/>
        <v>0</v>
      </c>
      <c r="GH28" s="166"/>
      <c r="GI28" s="166">
        <f ca="1">OFFSET(GI28,0,-1) * OFFSET(GI28,11 - ROW(GI28),0)</f>
        <v>0</v>
      </c>
      <c r="GJ28" s="166"/>
      <c r="GK28" s="166">
        <f ca="1">OFFSET(GK28,0,-1) * OFFSET(GK28,11 - ROW(GK28),0)</f>
        <v>0</v>
      </c>
      <c r="GL28" s="166">
        <f t="shared" ca="1" si="238"/>
        <v>0</v>
      </c>
      <c r="GM28" s="166">
        <f t="shared" ca="1" si="239"/>
        <v>0</v>
      </c>
      <c r="GN28" s="166"/>
      <c r="GO28" s="166">
        <f ca="1">OFFSET(GO28,0,-1) * OFFSET(GO28,11 - ROW(GO28),0)</f>
        <v>0</v>
      </c>
      <c r="GP28" s="166"/>
      <c r="GQ28" s="166">
        <f ca="1">OFFSET(GQ28,0,-1) * OFFSET(GQ28,11 - ROW(GQ28),0)</f>
        <v>0</v>
      </c>
      <c r="GR28" s="166"/>
      <c r="GS28" s="166">
        <f ca="1">OFFSET(GS28,0,-1) * OFFSET(GS28,11 - ROW(GS28),0)</f>
        <v>0</v>
      </c>
      <c r="GT28" s="166"/>
      <c r="GU28" s="166">
        <f ca="1">OFFSET(GU28,0,-1) * OFFSET(GU28,11 - ROW(GU28),0)</f>
        <v>0</v>
      </c>
      <c r="GV28" s="166">
        <f t="shared" ca="1" si="41"/>
        <v>0</v>
      </c>
      <c r="GW28" s="166">
        <f t="shared" ca="1" si="240"/>
        <v>30238511</v>
      </c>
      <c r="GX28" s="166">
        <v>0</v>
      </c>
      <c r="GY28" s="166">
        <f ca="1">OFFSET(GY28,0,-1) * OFFSET(GY28,11 - ROW(GY28),0)</f>
        <v>0</v>
      </c>
      <c r="GZ28" s="166">
        <v>0</v>
      </c>
      <c r="HA28" s="166">
        <f ca="1">OFFSET(HA28,0,-1) * OFFSET(HA28,11 - ROW(HA28),0)</f>
        <v>0</v>
      </c>
      <c r="HB28" s="166">
        <v>0</v>
      </c>
      <c r="HC28" s="166">
        <v>0</v>
      </c>
      <c r="HD28" s="166"/>
      <c r="HE28" s="166">
        <f ca="1">OFFSET(HE28,0,-1) * OFFSET(HE28,11 - ROW(HE28),0)</f>
        <v>0</v>
      </c>
      <c r="HF28" s="166"/>
      <c r="HG28" s="166">
        <f ca="1">OFFSET(HG28,0,-1) * OFFSET(HG28,11 - ROW(HG28),0)</f>
        <v>0</v>
      </c>
      <c r="HH28" s="166">
        <f t="shared" ca="1" si="62"/>
        <v>0</v>
      </c>
      <c r="HI28" s="166">
        <v>0</v>
      </c>
      <c r="HJ28" s="166">
        <f ca="1">OFFSET(HJ28,0,-1) * OFFSET(HJ28,11 - ROW(HJ28),0)</f>
        <v>0</v>
      </c>
      <c r="HK28" s="166">
        <f t="shared" ca="1" si="42"/>
        <v>0</v>
      </c>
      <c r="HL28" s="166">
        <v>0</v>
      </c>
      <c r="HM28" s="166">
        <f ca="1">OFFSET(HM28,0,-1) * OFFSET(HM28,11 - ROW(HM28),0)</f>
        <v>0</v>
      </c>
      <c r="HN28" s="166">
        <v>0</v>
      </c>
      <c r="HO28" s="166">
        <f ca="1">OFFSET(HO28,0,-1) * OFFSET(HO28,11 - ROW(HO28),0)</f>
        <v>0</v>
      </c>
      <c r="HP28" s="166">
        <v>0</v>
      </c>
      <c r="HQ28" s="166">
        <f ca="1">OFFSET(HQ28,0,-1) * OFFSET(HQ28,11 - ROW(HQ28),0)</f>
        <v>0</v>
      </c>
      <c r="HR28" s="166">
        <v>0</v>
      </c>
      <c r="HS28" s="166">
        <f ca="1">OFFSET(HS28,0,-1) * OFFSET(HS28,11 - ROW(HS28),0)</f>
        <v>0</v>
      </c>
      <c r="HT28" s="166">
        <f t="shared" ca="1" si="43"/>
        <v>0</v>
      </c>
      <c r="HU28" s="166">
        <v>3</v>
      </c>
      <c r="HV28" s="166">
        <f ca="1">OFFSET(HV28,0,-1) * OFFSET(HV28,11 - ROW(HV28),0)</f>
        <v>701142</v>
      </c>
      <c r="HW28" s="166">
        <v>0</v>
      </c>
      <c r="HX28" s="166">
        <f ca="1">OFFSET(HX28,0,-1) * OFFSET(HX28,11 - ROW(HX28),0)</f>
        <v>0</v>
      </c>
      <c r="HY28" s="166">
        <v>0</v>
      </c>
      <c r="HZ28" s="166">
        <f ca="1">OFFSET(HZ28,0,-1) * OFFSET(HZ28,11 - ROW(HZ28),0)</f>
        <v>0</v>
      </c>
      <c r="IA28" s="166">
        <v>0</v>
      </c>
      <c r="IB28" s="166">
        <f ca="1">OFFSET(IB28,0,-1) * OFFSET(IB28,11 - ROW(IB28),0)</f>
        <v>0</v>
      </c>
      <c r="IC28" s="166">
        <v>0</v>
      </c>
      <c r="ID28" s="166">
        <f ca="1">OFFSET(ID28,0,-1) * OFFSET(ID28,11 - ROW(ID28),0)</f>
        <v>0</v>
      </c>
      <c r="IE28" s="166">
        <v>0</v>
      </c>
      <c r="IF28" s="166">
        <f ca="1">OFFSET(IF28,0,-1) * OFFSET(IF28,11 - ROW(IF28),0)</f>
        <v>0</v>
      </c>
      <c r="IG28" s="166">
        <v>0</v>
      </c>
      <c r="IH28" s="166">
        <f ca="1">OFFSET(IH28,0,-1) * OFFSET(IH28,11 - ROW(IH28),0)</f>
        <v>0</v>
      </c>
      <c r="II28" s="166">
        <v>0</v>
      </c>
      <c r="IJ28" s="166">
        <f ca="1">OFFSET(IJ28,0,-1) * OFFSET(IJ28,11 - ROW(IJ28),0)</f>
        <v>0</v>
      </c>
      <c r="IK28" s="166">
        <f t="shared" ca="1" si="241"/>
        <v>701142</v>
      </c>
      <c r="IL28" s="166">
        <v>0</v>
      </c>
      <c r="IM28" s="166">
        <f ca="1">OFFSET(IM28,0,-1) * OFFSET(IM28,11 - ROW(IM28),0)</f>
        <v>0</v>
      </c>
      <c r="IN28" s="166">
        <v>0</v>
      </c>
      <c r="IO28" s="166">
        <f ca="1">OFFSET(IO28,0,-1) * OFFSET(IO28,11 - ROW(IO28),0)</f>
        <v>0</v>
      </c>
      <c r="IP28" s="166">
        <v>0</v>
      </c>
      <c r="IQ28" s="166">
        <f ca="1">OFFSET(IQ28,0,-1) * OFFSET(IQ28,11 - ROW(IQ28),0)</f>
        <v>0</v>
      </c>
      <c r="IR28" s="166">
        <v>0</v>
      </c>
      <c r="IS28" s="166">
        <f ca="1">OFFSET(IS28,0,-1) * OFFSET(IS28,11 - ROW(IS28),0)</f>
        <v>0</v>
      </c>
      <c r="IT28" s="166"/>
      <c r="IU28" s="166">
        <f ca="1">OFFSET(IU28,0,-1) * OFFSET(IU28,11 - ROW(IU28),0)</f>
        <v>0</v>
      </c>
      <c r="IV28" s="166"/>
      <c r="IW28" s="166">
        <f ca="1">OFFSET(IW28,0,-1) * OFFSET(IW28,11 - ROW(IW28),0)</f>
        <v>0</v>
      </c>
      <c r="IX28" s="166">
        <f t="shared" ca="1" si="44"/>
        <v>0</v>
      </c>
      <c r="IY28" s="166"/>
      <c r="IZ28" s="166">
        <f ca="1">OFFSET(IZ28,0,-1) * OFFSET(IZ28,11 - ROW(IZ28),0)</f>
        <v>0</v>
      </c>
      <c r="JA28" s="166"/>
      <c r="JB28" s="166">
        <f ca="1">OFFSET(JB28,0,-1) * OFFSET(JB28,11 - ROW(JB28),0)</f>
        <v>0</v>
      </c>
      <c r="JC28" s="166"/>
      <c r="JD28" s="166">
        <f ca="1">OFFSET(JD28,0,-1) * OFFSET(JD28,11 - ROW(JD28),0)</f>
        <v>0</v>
      </c>
      <c r="JE28" s="166"/>
      <c r="JF28" s="166">
        <f ca="1">OFFSET(JF28,0,-1) * OFFSET(JF28,11 - ROW(JF28),0)</f>
        <v>0</v>
      </c>
      <c r="JG28" s="166">
        <f t="shared" ca="1" si="45"/>
        <v>0</v>
      </c>
      <c r="JH28" s="166">
        <f t="shared" ca="1" si="142"/>
        <v>701142</v>
      </c>
      <c r="JI28" s="166"/>
      <c r="JJ28" s="166">
        <f ca="1">OFFSET(JJ28,0,-1) * OFFSET(JJ28,11 - ROW(JJ28),0)</f>
        <v>0</v>
      </c>
      <c r="JK28" s="166"/>
      <c r="JL28" s="166">
        <f ca="1">OFFSET(JL28,0,-1) * OFFSET(JL28,11 - ROW(JL28),0)</f>
        <v>0</v>
      </c>
      <c r="JM28" s="166">
        <f t="shared" ca="1" si="63"/>
        <v>0</v>
      </c>
      <c r="JN28" s="166">
        <v>0</v>
      </c>
      <c r="JO28" s="166">
        <f ca="1">OFFSET(JO28,0,-1) * OFFSET(JO28,11 - ROW(JO28),0)</f>
        <v>0</v>
      </c>
      <c r="JP28" s="166">
        <v>0</v>
      </c>
      <c r="JQ28" s="166">
        <f ca="1">OFFSET(JQ28,0,-1) * OFFSET(JQ28,11 - ROW(JQ28),0)</f>
        <v>0</v>
      </c>
      <c r="JR28" s="166"/>
      <c r="JS28" s="166">
        <f ca="1">OFFSET(JS28,0,-1) * OFFSET(JS28,11 - ROW(JS28),0)</f>
        <v>0</v>
      </c>
      <c r="JT28" s="166">
        <v>0</v>
      </c>
      <c r="JU28" s="166">
        <f ca="1">OFFSET(JU28,0,-1) * OFFSET(JU28,11 - ROW(JU28),0)</f>
        <v>0</v>
      </c>
      <c r="JV28" s="166">
        <f t="shared" ca="1" si="46"/>
        <v>0</v>
      </c>
      <c r="JW28" s="166">
        <v>2</v>
      </c>
      <c r="JX28" s="166">
        <f ca="1">OFFSET(JX28,0,-1) * OFFSET(JX28,11 - ROW(JX28),0)</f>
        <v>618400</v>
      </c>
      <c r="JY28" s="166">
        <f t="shared" ca="1" si="47"/>
        <v>618400</v>
      </c>
      <c r="JZ28" s="166">
        <v>0</v>
      </c>
      <c r="KA28" s="166">
        <f ca="1">OFFSET(KA28,0,-1) * OFFSET(KA28,11 - ROW(KA28),0)</f>
        <v>0</v>
      </c>
      <c r="KB28" s="166">
        <v>0</v>
      </c>
      <c r="KC28" s="166">
        <f ca="1">OFFSET(KC28,0,-1) * OFFSET(KC28,11 - ROW(KC28),0)</f>
        <v>0</v>
      </c>
      <c r="KD28" s="166">
        <v>0</v>
      </c>
      <c r="KE28" s="166">
        <f ca="1">OFFSET(KE28,0,-1) * OFFSET(KE28,11 - ROW(KE28),0)</f>
        <v>0</v>
      </c>
      <c r="KF28" s="166">
        <v>0</v>
      </c>
      <c r="KG28" s="166">
        <f ca="1">OFFSET(KG28,0,-1) * OFFSET(KG28,11 - ROW(KG28),0)</f>
        <v>0</v>
      </c>
      <c r="KH28" s="166">
        <f t="shared" ca="1" si="48"/>
        <v>0</v>
      </c>
      <c r="KI28" s="166">
        <v>1</v>
      </c>
      <c r="KJ28" s="166">
        <f ca="1">OFFSET(KJ28,0,-1) * OFFSET(KJ28,11 - ROW(KJ28),0)</f>
        <v>280600</v>
      </c>
      <c r="KK28" s="166">
        <v>1</v>
      </c>
      <c r="KL28" s="166">
        <f ca="1">OFFSET(KL28,0,-1) * OFFSET(KL28,11 - ROW(KL28),0)</f>
        <v>342025</v>
      </c>
      <c r="KM28" s="166">
        <v>0</v>
      </c>
      <c r="KN28" s="166">
        <f ca="1">OFFSET(KN28,0,-1) * OFFSET(KN28,11 - ROW(KN28),0)</f>
        <v>0</v>
      </c>
      <c r="KO28" s="166">
        <v>0</v>
      </c>
      <c r="KP28" s="166">
        <f ca="1">OFFSET(KP28,0,-1) * OFFSET(KP28,11 - ROW(KP28),0)</f>
        <v>0</v>
      </c>
      <c r="KQ28" s="166">
        <v>0</v>
      </c>
      <c r="KR28" s="166">
        <f ca="1">OFFSET(KR28,0,-1) * OFFSET(KR28,11 - ROW(KR28),0)</f>
        <v>0</v>
      </c>
      <c r="KS28" s="166">
        <f t="shared" ca="1" si="251"/>
        <v>622625</v>
      </c>
      <c r="KT28" s="166">
        <v>0</v>
      </c>
      <c r="KU28" s="166">
        <f ca="1">OFFSET(KU28,0,-1) * OFFSET(KU28,11 - ROW(KU28),0)</f>
        <v>0</v>
      </c>
      <c r="KV28" s="166">
        <v>0</v>
      </c>
      <c r="KW28" s="166">
        <f ca="1">OFFSET(KW28,0,-1) * OFFSET(KW28,11 - ROW(KW28),0)</f>
        <v>0</v>
      </c>
      <c r="KX28" s="166">
        <v>0</v>
      </c>
      <c r="KY28" s="166">
        <f ca="1">OFFSET(KY28,0,-1) * OFFSET(KY28,11 - ROW(KY28),0)</f>
        <v>0</v>
      </c>
      <c r="KZ28" s="166">
        <v>0</v>
      </c>
      <c r="LA28" s="166">
        <f ca="1">OFFSET(LA28,0,-1) * OFFSET(LA28,11 - ROW(LA28),0)</f>
        <v>0</v>
      </c>
      <c r="LB28" s="166"/>
      <c r="LC28" s="166">
        <f ca="1">OFFSET(LC28,0,-1) * OFFSET(LC28,11 - ROW(LC28),0)</f>
        <v>0</v>
      </c>
      <c r="LD28" s="166">
        <f t="shared" ca="1" si="49"/>
        <v>0</v>
      </c>
      <c r="LE28" s="166">
        <v>0</v>
      </c>
      <c r="LF28" s="166">
        <f ca="1">OFFSET(LF28,0,-1) * OFFSET(LF28,11 - ROW(LF28),0)</f>
        <v>0</v>
      </c>
      <c r="LG28" s="166">
        <v>0</v>
      </c>
      <c r="LH28" s="166">
        <f ca="1">OFFSET(LH28,0,-1) * OFFSET(LH28,11 - ROW(LH28),0)</f>
        <v>0</v>
      </c>
      <c r="LI28" s="166">
        <v>0</v>
      </c>
      <c r="LJ28" s="166">
        <f ca="1">OFFSET(LJ28,0,-1) * OFFSET(LJ28,11 - ROW(LJ28),0)</f>
        <v>0</v>
      </c>
      <c r="LK28" s="166">
        <v>0</v>
      </c>
      <c r="LL28" s="166">
        <f ca="1">OFFSET(LL28,0,-1) * OFFSET(LL28,11 - ROW(LL28),0)</f>
        <v>0</v>
      </c>
      <c r="LM28" s="166">
        <f t="shared" ca="1" si="50"/>
        <v>0</v>
      </c>
      <c r="LN28" s="166">
        <v>0</v>
      </c>
      <c r="LO28" s="166">
        <f ca="1">OFFSET(LO28,0,-1) * OFFSET(LO28,11 - ROW(LO28),0)</f>
        <v>0</v>
      </c>
      <c r="LP28" s="166">
        <v>0</v>
      </c>
      <c r="LQ28" s="166">
        <f ca="1">OFFSET(LQ28,0,-1) * OFFSET(LQ28,11 - ROW(LQ28),0)</f>
        <v>0</v>
      </c>
      <c r="LR28" s="166">
        <f t="shared" ca="1" si="242"/>
        <v>0</v>
      </c>
      <c r="LS28" s="166">
        <v>0</v>
      </c>
      <c r="LT28" s="166">
        <f ca="1">OFFSET(LT28,0,-1) * OFFSET(LT28,11 - ROW(LT28),0)</f>
        <v>0</v>
      </c>
      <c r="LU28" s="166">
        <v>0</v>
      </c>
      <c r="LV28" s="166">
        <f ca="1">OFFSET(LV28,0,-1) * OFFSET(LV28,11 - ROW(LV28),0)</f>
        <v>0</v>
      </c>
      <c r="LW28" s="166">
        <f t="shared" ca="1" si="64"/>
        <v>0</v>
      </c>
      <c r="LX28" s="166">
        <v>0</v>
      </c>
      <c r="LY28" s="166">
        <f ca="1">OFFSET(LY28,0,-1) * OFFSET(LY28,11 - ROW(LY28),0)</f>
        <v>0</v>
      </c>
      <c r="LZ28" s="166">
        <v>0</v>
      </c>
      <c r="MA28" s="166">
        <f ca="1">OFFSET(MA28,0,-1) * OFFSET(MA28,11 - ROW(MA28),0)</f>
        <v>0</v>
      </c>
      <c r="MB28" s="166">
        <f t="shared" ca="1" si="243"/>
        <v>0</v>
      </c>
      <c r="MC28" s="166">
        <f t="shared" ca="1" si="244"/>
        <v>1241025</v>
      </c>
      <c r="MD28" s="166">
        <v>0</v>
      </c>
      <c r="ME28" s="166">
        <f ca="1">OFFSET(ME28,0,-1) * OFFSET(ME28,11 - ROW(ME28),0)</f>
        <v>0</v>
      </c>
      <c r="MF28" s="166"/>
      <c r="MG28" s="166">
        <f ca="1">OFFSET(MG28,0,-1) * OFFSET(MG28,11 - ROW(MG28),0)</f>
        <v>0</v>
      </c>
      <c r="MH28" s="166">
        <v>0</v>
      </c>
      <c r="MI28" s="166">
        <f ca="1">OFFSET(MI28,0,-1) * OFFSET(MI28,11 - ROW(MI28),0)</f>
        <v>0</v>
      </c>
      <c r="MJ28" s="166"/>
      <c r="MK28" s="166">
        <f ca="1">OFFSET(MK28,0,-1) * OFFSET(MK28,11 - ROW(MK28),0)</f>
        <v>0</v>
      </c>
      <c r="ML28" s="166">
        <f t="shared" ca="1" si="51"/>
        <v>0</v>
      </c>
      <c r="MM28" s="166">
        <v>0</v>
      </c>
      <c r="MN28" s="166">
        <f ca="1">OFFSET(MN28,0,-1) * OFFSET(MN28,11 - ROW(MN28),0)</f>
        <v>0</v>
      </c>
      <c r="MO28" s="166">
        <v>0</v>
      </c>
      <c r="MP28" s="166">
        <f ca="1">OFFSET(MP28,0,-1) * OFFSET(MP28,11 - ROW(MP28),0)</f>
        <v>0</v>
      </c>
      <c r="MQ28" s="166"/>
      <c r="MR28" s="166">
        <f ca="1">OFFSET(MR28,0,-1) * OFFSET(MR28,11 - ROW(MR28),0)</f>
        <v>0</v>
      </c>
      <c r="MS28" s="166">
        <f t="shared" ca="1" si="52"/>
        <v>0</v>
      </c>
      <c r="MT28" s="166">
        <v>0</v>
      </c>
      <c r="MU28" s="166">
        <f ca="1">OFFSET(MU28,0,-1) * OFFSET(MU28,11 - ROW(MU28),0)</f>
        <v>0</v>
      </c>
      <c r="MV28" s="166">
        <v>0</v>
      </c>
      <c r="MW28" s="166">
        <f ca="1">OFFSET(MW28,0,-1) * OFFSET(MW28,11 - ROW(MW28),0)</f>
        <v>0</v>
      </c>
      <c r="MX28" s="166">
        <v>0</v>
      </c>
      <c r="MY28" s="166">
        <f ca="1">OFFSET(MY28,0,-1) * OFFSET(MY28,11 - ROW(MY28),0)</f>
        <v>0</v>
      </c>
      <c r="MZ28" s="166"/>
      <c r="NA28" s="166">
        <f ca="1">OFFSET(NA28,0,-1) * OFFSET(NA28,11 - ROW(NA28),0)</f>
        <v>0</v>
      </c>
      <c r="NB28" s="166">
        <f t="shared" ca="1" si="66"/>
        <v>0</v>
      </c>
      <c r="NC28" s="166">
        <v>1</v>
      </c>
      <c r="ND28" s="166">
        <f ca="1">OFFSET(ND28,0,-1) * OFFSET(ND28,11 - ROW(ND28),0)</f>
        <v>560840</v>
      </c>
      <c r="NE28" s="166">
        <v>0</v>
      </c>
      <c r="NF28" s="166">
        <f ca="1">OFFSET(NF28,0,-1) * OFFSET(NF28,11 - ROW(NF28),0)</f>
        <v>0</v>
      </c>
      <c r="NG28" s="166">
        <v>0</v>
      </c>
      <c r="NH28" s="166">
        <f ca="1">OFFSET(NH28,0,-1) * OFFSET(NH28,11 - ROW(NH28),0)</f>
        <v>0</v>
      </c>
      <c r="NI28" s="166">
        <v>0</v>
      </c>
      <c r="NJ28" s="166">
        <f ca="1">OFFSET(NJ28,0,-1) * OFFSET(NJ28,11 - ROW(NJ28),0)</f>
        <v>0</v>
      </c>
      <c r="NK28" s="166">
        <v>0</v>
      </c>
      <c r="NL28" s="166">
        <f ca="1">OFFSET(NL28,0,-1) * OFFSET(NL28,11 - ROW(NL28),0)</f>
        <v>0</v>
      </c>
      <c r="NM28" s="166">
        <v>0</v>
      </c>
      <c r="NN28" s="166">
        <f ca="1">OFFSET(NN28,0,-1) * OFFSET(NN28,11 - ROW(NN28),0)</f>
        <v>0</v>
      </c>
      <c r="NO28" s="166">
        <f t="shared" ca="1" si="67"/>
        <v>560840</v>
      </c>
      <c r="NP28" s="166">
        <v>0</v>
      </c>
      <c r="NQ28" s="166">
        <f ca="1">OFFSET(NQ28,0,-1) * OFFSET(NQ28,11 - ROW(NQ28),0)</f>
        <v>0</v>
      </c>
      <c r="NR28" s="166">
        <v>0</v>
      </c>
      <c r="NS28" s="166">
        <f ca="1">OFFSET(NS28,0,-1) * OFFSET(NS28,11 - ROW(NS28),0)</f>
        <v>0</v>
      </c>
      <c r="NT28" s="166">
        <v>0</v>
      </c>
      <c r="NU28" s="166">
        <f ca="1">OFFSET(NU28,0,-1) * OFFSET(NU28,11 - ROW(NU28),0)</f>
        <v>0</v>
      </c>
      <c r="NV28" s="166">
        <v>0</v>
      </c>
      <c r="NW28" s="166">
        <f ca="1">OFFSET(NW28,0,-1) * OFFSET(NW28,11 - ROW(NW28),0)</f>
        <v>0</v>
      </c>
      <c r="NX28" s="166">
        <v>0</v>
      </c>
      <c r="NY28" s="166">
        <f ca="1">OFFSET(NY28,0,-1) * OFFSET(NY28,11 - ROW(NY28),0)</f>
        <v>0</v>
      </c>
      <c r="NZ28" s="166">
        <f t="shared" ca="1" si="68"/>
        <v>0</v>
      </c>
      <c r="OA28" s="166">
        <v>0</v>
      </c>
      <c r="OB28" s="166">
        <f ca="1">OFFSET(OB28,0,-1) * OFFSET(OB28,11 - ROW(OB28),0)</f>
        <v>0</v>
      </c>
      <c r="OC28" s="166"/>
      <c r="OD28" s="166">
        <f ca="1">OFFSET(OD28,0,-1) * OFFSET(OD28,11 - ROW(OD28),0)</f>
        <v>0</v>
      </c>
      <c r="OE28" s="166"/>
      <c r="OF28" s="166">
        <f ca="1">OFFSET(OF28,0,-1) * OFFSET(OF28,11 - ROW(OF28),0)</f>
        <v>0</v>
      </c>
      <c r="OG28" s="166"/>
      <c r="OH28" s="166">
        <f ca="1">OFFSET(OH28,0,-1) * OFFSET(OH28,11 - ROW(OH28),0)</f>
        <v>0</v>
      </c>
      <c r="OI28" s="166">
        <f t="shared" ca="1" si="53"/>
        <v>0</v>
      </c>
      <c r="OJ28" s="166">
        <v>0</v>
      </c>
      <c r="OK28" s="166">
        <f ca="1">OFFSET(OK28,0,-1) * OFFSET(OK28,11 - ROW(OK28),0)</f>
        <v>0</v>
      </c>
      <c r="OL28" s="166"/>
      <c r="OM28" s="166">
        <f ca="1">OFFSET(OM28,0,-1) * OFFSET(OM28,11 - ROW(OM28),0)</f>
        <v>0</v>
      </c>
      <c r="ON28" s="166">
        <f t="shared" ca="1" si="245"/>
        <v>0</v>
      </c>
      <c r="OO28" s="166">
        <v>0</v>
      </c>
      <c r="OP28" s="166">
        <f ca="1">OFFSET(OP28,0,-1) * OFFSET(OP28,11 - ROW(OP28),0)</f>
        <v>0</v>
      </c>
      <c r="OQ28" s="166">
        <v>0</v>
      </c>
      <c r="OR28" s="166">
        <f ca="1">OFFSET(OR28,0,-1) * OFFSET(OR28,11 - ROW(OR28),0)</f>
        <v>0</v>
      </c>
      <c r="OS28" s="166">
        <f t="shared" ca="1" si="54"/>
        <v>0</v>
      </c>
      <c r="OT28" s="166">
        <f t="shared" ca="1" si="246"/>
        <v>560840</v>
      </c>
      <c r="OU28" s="166">
        <v>0</v>
      </c>
      <c r="OV28" s="166">
        <f ca="1">OFFSET(OV28,0,-1) * OFFSET(OV28,11 - ROW(OV28),0)</f>
        <v>0</v>
      </c>
      <c r="OW28" s="166">
        <v>0</v>
      </c>
      <c r="OX28" s="166">
        <f ca="1">OFFSET(OX28,0,-1) * OFFSET(OX28,11 - ROW(OX28),0)</f>
        <v>0</v>
      </c>
      <c r="OY28" s="166">
        <v>0</v>
      </c>
      <c r="OZ28" s="166">
        <f ca="1">OFFSET(OZ28,0,-1) * OFFSET(OZ28,11 - ROW(OZ28),0)</f>
        <v>0</v>
      </c>
      <c r="PA28" s="166">
        <v>0</v>
      </c>
      <c r="PB28" s="166">
        <f ca="1">OFFSET(PB28,0,-1) * OFFSET(PB28,11 - ROW(PB28),0)</f>
        <v>0</v>
      </c>
      <c r="PC28" s="166">
        <f t="shared" ca="1" si="55"/>
        <v>0</v>
      </c>
      <c r="PD28" s="166">
        <v>0</v>
      </c>
      <c r="PE28" s="166">
        <f ca="1">OFFSET(PE28,0,-1) * OFFSET(PE28,11 - ROW(PE28),0)</f>
        <v>0</v>
      </c>
      <c r="PF28" s="166">
        <v>0</v>
      </c>
      <c r="PG28" s="166">
        <f ca="1">OFFSET(PG28,0,-1) * OFFSET(PG28,11 - ROW(PG28),0)</f>
        <v>0</v>
      </c>
      <c r="PH28" s="166">
        <v>0</v>
      </c>
      <c r="PI28" s="166">
        <v>0</v>
      </c>
      <c r="PJ28" s="166">
        <v>0</v>
      </c>
      <c r="PK28" s="166">
        <f ca="1">OFFSET(PK28,0,-1) * OFFSET(PK28,11 - ROW(PK28),0)</f>
        <v>0</v>
      </c>
      <c r="PL28" s="166">
        <v>0</v>
      </c>
      <c r="PM28" s="166">
        <f ca="1">OFFSET(PM28,0,-1) * OFFSET(PM28,11 - ROW(PM28),0)</f>
        <v>0</v>
      </c>
      <c r="PN28" s="166">
        <f t="shared" ca="1" si="247"/>
        <v>0</v>
      </c>
      <c r="PO28" s="166">
        <v>0</v>
      </c>
      <c r="PP28" s="166">
        <f ca="1">OFFSET(PP28,0,-1) * OFFSET(PP28,11 - ROW(PP28),0)</f>
        <v>0</v>
      </c>
      <c r="PQ28" s="166">
        <v>0</v>
      </c>
      <c r="PR28" s="166">
        <f ca="1">OFFSET(PR28,0,-1) * OFFSET(PR28,11 - ROW(PR28),0)</f>
        <v>0</v>
      </c>
      <c r="PS28" s="166">
        <v>0</v>
      </c>
      <c r="PT28" s="166">
        <f ca="1">OFFSET(PT28,0,-1) * OFFSET(PT28,11 - ROW(PT28),0)</f>
        <v>0</v>
      </c>
      <c r="PU28" s="166">
        <v>0</v>
      </c>
      <c r="PV28" s="166">
        <f ca="1">OFFSET(PV28,0,-1) * OFFSET(PV28,11 - ROW(PV28),0)</f>
        <v>0</v>
      </c>
      <c r="PW28" s="166">
        <f t="shared" ca="1" si="71"/>
        <v>0</v>
      </c>
      <c r="PX28" s="166">
        <v>0</v>
      </c>
      <c r="PY28" s="166">
        <f ca="1">OFFSET(PY28,0,-1) * OFFSET(PY28,11 - ROW(PY28),0)</f>
        <v>0</v>
      </c>
      <c r="PZ28" s="166">
        <v>0</v>
      </c>
      <c r="QA28" s="166">
        <f ca="1">OFFSET(QA28,0,-1) * OFFSET(QA28,11 - ROW(QA28),0)</f>
        <v>0</v>
      </c>
      <c r="QB28" s="166">
        <v>0</v>
      </c>
      <c r="QC28" s="166">
        <f ca="1">OFFSET(QC28,0,-1) * OFFSET(QC28,11 - ROW(QC28),0)</f>
        <v>0</v>
      </c>
      <c r="QD28" s="166">
        <v>0</v>
      </c>
      <c r="QE28" s="166">
        <f ca="1">OFFSET(QE28,0,-1) * OFFSET(QE28,11 - ROW(QE28),0)</f>
        <v>0</v>
      </c>
      <c r="QF28" s="166">
        <f t="shared" ca="1" si="216"/>
        <v>0</v>
      </c>
      <c r="QG28" s="166">
        <v>0</v>
      </c>
      <c r="QH28" s="166">
        <f ca="1">OFFSET(QH28,0,-1) * OFFSET(QH28,11 - ROW(QH28),0)</f>
        <v>0</v>
      </c>
      <c r="QI28" s="166">
        <v>26</v>
      </c>
      <c r="QJ28" s="166">
        <f ca="1">OFFSET(QJ28,0,-1) * OFFSET(QJ28,11 - ROW(QJ28),0)</f>
        <v>4594096</v>
      </c>
      <c r="QK28" s="166">
        <v>0</v>
      </c>
      <c r="QL28" s="166">
        <f ca="1">OFFSET(QL28,0,-1) * OFFSET(QL28,11 - ROW(QL28),0)</f>
        <v>0</v>
      </c>
      <c r="QM28" s="166">
        <v>20</v>
      </c>
      <c r="QN28" s="166">
        <f ca="1">OFFSET(QN28,0,-1) * OFFSET(QN28,11 - ROW(QN28),0)</f>
        <v>353400</v>
      </c>
      <c r="QO28" s="166">
        <v>0</v>
      </c>
      <c r="QP28" s="166">
        <f ca="1">OFFSET(QP28,0,-1) * OFFSET(QP28,11 - ROW(QP28),0)</f>
        <v>0</v>
      </c>
      <c r="QQ28" s="166">
        <v>0</v>
      </c>
      <c r="QR28" s="166">
        <f ca="1">OFFSET(QR28,0,-1) * OFFSET(QR28,11 - ROW(QR28),0)</f>
        <v>0</v>
      </c>
      <c r="QS28" s="166">
        <f ca="1">SUM(QH28,QJ28,QL28,QN28,QP28,QR28)</f>
        <v>4947496</v>
      </c>
      <c r="QT28" s="166">
        <v>0</v>
      </c>
      <c r="QU28" s="166">
        <f ca="1">OFFSET(QU28,0,-1) * OFFSET(QU28,11 - ROW(QU28),0)</f>
        <v>0</v>
      </c>
      <c r="QV28" s="166">
        <v>0</v>
      </c>
      <c r="QW28" s="166">
        <f ca="1">OFFSET(QW28,0,-1) * OFFSET(QW28,11 - ROW(QW28),0)</f>
        <v>0</v>
      </c>
      <c r="QX28" s="166">
        <v>0</v>
      </c>
      <c r="QY28" s="166">
        <f ca="1">OFFSET(QY28,0,-1) * OFFSET(QY28,11 - ROW(QY28),0)</f>
        <v>0</v>
      </c>
      <c r="QZ28" s="166">
        <v>0</v>
      </c>
      <c r="RA28" s="166">
        <f ca="1">OFFSET(RA28,0,-1) * OFFSET(RA28,11 - ROW(RA28),0)</f>
        <v>0</v>
      </c>
      <c r="RB28" s="166">
        <v>0</v>
      </c>
      <c r="RC28" s="166">
        <f ca="1">OFFSET(RC28,0,-1) * OFFSET(RC28,11 - ROW(RC28),0)</f>
        <v>0</v>
      </c>
      <c r="RD28" s="166">
        <v>0</v>
      </c>
      <c r="RE28" s="166">
        <f ca="1">OFFSET(RE28,0,-1) * OFFSET(RE28,11 - ROW(RE28),0)</f>
        <v>0</v>
      </c>
      <c r="RF28" s="166">
        <f t="shared" ca="1" si="73"/>
        <v>0</v>
      </c>
      <c r="RG28" s="166">
        <v>0</v>
      </c>
      <c r="RH28" s="166">
        <v>0</v>
      </c>
      <c r="RI28" s="166">
        <v>0</v>
      </c>
      <c r="RJ28" s="166">
        <f ca="1">OFFSET(RJ28,0,-1) * OFFSET(RJ28,11 - ROW(RJ28),0)</f>
        <v>0</v>
      </c>
      <c r="RK28" s="166"/>
      <c r="RL28" s="166">
        <f ca="1">OFFSET(RL28,0,-1) * OFFSET(RL28,11 - ROW(RL28),0)</f>
        <v>0</v>
      </c>
      <c r="RM28" s="166"/>
      <c r="RN28" s="166">
        <f ca="1">OFFSET(RN28,0,-1) * OFFSET(RN28,11 - ROW(RN28),0)</f>
        <v>0</v>
      </c>
      <c r="RO28" s="166">
        <f t="shared" ca="1" si="56"/>
        <v>0</v>
      </c>
      <c r="RP28" s="166">
        <f t="shared" ca="1" si="252"/>
        <v>4947496</v>
      </c>
      <c r="RQ28" s="166"/>
      <c r="RR28" s="166">
        <f t="shared" ca="1" si="248"/>
        <v>37689014</v>
      </c>
      <c r="RS28" s="166">
        <f t="shared" si="229"/>
        <v>186</v>
      </c>
      <c r="RT28" s="166">
        <f ca="1">OFFSET(RT28,0,-1) * OFFSET(RT28,11 - ROW(RT28),0)</f>
        <v>148428</v>
      </c>
      <c r="RU28" s="166">
        <f t="shared" si="231"/>
        <v>7</v>
      </c>
      <c r="RV28" s="166">
        <f ca="1">OFFSET(RV28,0,-1) * OFFSET(RV28,11 - ROW(RV28),0)</f>
        <v>100590</v>
      </c>
      <c r="RW28" s="166">
        <f t="shared" ca="1" si="58"/>
        <v>249018</v>
      </c>
      <c r="RX28" s="166">
        <f t="shared" si="249"/>
        <v>186</v>
      </c>
      <c r="RY28" s="166">
        <f ca="1">OFFSET(RY28,0,-1) * OFFSET(RY28,11 - ROW(RY28),0)</f>
        <v>13764</v>
      </c>
      <c r="RZ28" s="166">
        <f t="shared" si="234"/>
        <v>7</v>
      </c>
      <c r="SA28" s="166">
        <f ca="1">OFFSET(SA28,0,-1) * OFFSET(SA28,11 - ROW(SA28),0)</f>
        <v>9268</v>
      </c>
      <c r="SB28" s="166">
        <f t="shared" ca="1" si="59"/>
        <v>23032</v>
      </c>
      <c r="SC28" s="166">
        <f t="shared" ca="1" si="60"/>
        <v>37961064</v>
      </c>
      <c r="SD28" s="166"/>
      <c r="SE28" s="166">
        <f t="shared" ca="1" si="61"/>
        <v>37961064</v>
      </c>
    </row>
    <row r="29" spans="1:499" s="165" customFormat="1" ht="30">
      <c r="A29" s="165" t="s">
        <v>207</v>
      </c>
      <c r="B29" s="175" t="s">
        <v>997</v>
      </c>
      <c r="C29" s="166" t="s">
        <v>194</v>
      </c>
      <c r="D29" s="166" t="s">
        <v>195</v>
      </c>
      <c r="E29" s="166">
        <v>0</v>
      </c>
      <c r="F29" s="166">
        <f ca="1">OFFSET(F29,0,-1) * OFFSET(F29,10 - ROW(F29),0)</f>
        <v>0</v>
      </c>
      <c r="G29" s="166"/>
      <c r="H29" s="166">
        <f ca="1">OFFSET(H29,0,-1) * OFFSET(H29,10 - ROW(H29),0)</f>
        <v>0</v>
      </c>
      <c r="I29" s="166"/>
      <c r="J29" s="166">
        <f ca="1">OFFSET(J29,0,-1) * OFFSET(J29,10 - ROW(J29),0)</f>
        <v>0</v>
      </c>
      <c r="K29" s="166"/>
      <c r="L29" s="166">
        <f ca="1">OFFSET(L29,0,-1) * OFFSET(L29,10 - ROW(L29),0)</f>
        <v>0</v>
      </c>
      <c r="M29" s="166"/>
      <c r="N29" s="166">
        <f ca="1">OFFSET(N29,0,-1) * OFFSET(N29,10 - ROW(N29),0)</f>
        <v>0</v>
      </c>
      <c r="O29" s="166">
        <v>1</v>
      </c>
      <c r="P29" s="166">
        <f ca="1">OFFSET(P29,0,-1) * OFFSET(P29,10 - ROW(P29),0)</f>
        <v>888214</v>
      </c>
      <c r="Q29" s="166">
        <v>0</v>
      </c>
      <c r="R29" s="166">
        <f ca="1">OFFSET(R29,0,-1) * OFFSET(R29,10 - ROW(R29),0)</f>
        <v>0</v>
      </c>
      <c r="S29" s="166">
        <f t="shared" ca="1" si="38"/>
        <v>888214</v>
      </c>
      <c r="T29" s="166">
        <v>0</v>
      </c>
      <c r="U29" s="166">
        <f ca="1">OFFSET(U29,0,-1) * OFFSET(U29,10 - ROW(U29),0)</f>
        <v>0</v>
      </c>
      <c r="V29" s="166">
        <v>10</v>
      </c>
      <c r="W29" s="166">
        <f ca="1">OFFSET(W29,0,-1) * OFFSET(W29,10 - ROW(W29),0)</f>
        <v>1025530</v>
      </c>
      <c r="X29" s="166">
        <v>0</v>
      </c>
      <c r="Y29" s="166">
        <f ca="1">OFFSET(Y29,0,-1) * OFFSET(Y29,10 - ROW(Y29),0)</f>
        <v>0</v>
      </c>
      <c r="Z29" s="166">
        <v>44</v>
      </c>
      <c r="AA29" s="166">
        <f ca="1">OFFSET(AA29,0,-1) * OFFSET(AA29,10 - ROW(AA29),0)</f>
        <v>3821972</v>
      </c>
      <c r="AB29" s="166">
        <v>0</v>
      </c>
      <c r="AC29" s="166">
        <f ca="1">OFFSET(AC29,0,-1) * OFFSET(AC29,10 - ROW(AC29),0)</f>
        <v>0</v>
      </c>
      <c r="AD29" s="166">
        <v>10</v>
      </c>
      <c r="AE29" s="166">
        <f ca="1">OFFSET(AE29,0,-1) * OFFSET(AE29,10 - ROW(AE29),0)</f>
        <v>102550</v>
      </c>
      <c r="AF29" s="166">
        <v>0</v>
      </c>
      <c r="AG29" s="166">
        <f ca="1">OFFSET(AG29,0,-1) * OFFSET(AG29,10 - ROW(AG29),0)</f>
        <v>0</v>
      </c>
      <c r="AH29" s="166">
        <v>44</v>
      </c>
      <c r="AI29" s="166">
        <f ca="1">OFFSET(AI29,0,-1) * OFFSET(AI29,10 - ROW(AI29),0)</f>
        <v>382184</v>
      </c>
      <c r="AJ29" s="166">
        <v>4</v>
      </c>
      <c r="AK29" s="166">
        <f ca="1">OFFSET(AK29,0,-1) * OFFSET(AK29,10 - ROW(AK29),0)</f>
        <v>6398044</v>
      </c>
      <c r="AL29" s="166">
        <v>3</v>
      </c>
      <c r="AM29" s="166">
        <f ca="1">OFFSET(AM29,0,-1) * OFFSET(AM29,10 - ROW(AM29),0)</f>
        <v>479853</v>
      </c>
      <c r="AN29" s="166"/>
      <c r="AO29" s="166">
        <f ca="1">OFFSET(AO29,0,-1) * OFFSET(AO29,10 - ROW(AO29),0)</f>
        <v>0</v>
      </c>
      <c r="AP29" s="166">
        <f t="shared" ca="1" si="250"/>
        <v>12210133</v>
      </c>
      <c r="AQ29" s="166"/>
      <c r="AR29" s="166">
        <f ca="1">OFFSET(AR29,0,-1) * OFFSET(AR29,10 - ROW(AR29),0)</f>
        <v>0</v>
      </c>
      <c r="AS29" s="166"/>
      <c r="AT29" s="166">
        <f ca="1">OFFSET(AT29,0,-1) * OFFSET(AT29,10 - ROW(AT29),0)</f>
        <v>0</v>
      </c>
      <c r="AU29" s="166"/>
      <c r="AV29" s="166">
        <f ca="1">OFFSET(AV29,0,-1) * OFFSET(AV29,10 - ROW(AV29),0)</f>
        <v>0</v>
      </c>
      <c r="AW29" s="166"/>
      <c r="AX29" s="166">
        <f ca="1">OFFSET(AX29,0,-1) * OFFSET(AX29,10 - ROW(AX29),0)</f>
        <v>0</v>
      </c>
      <c r="AY29" s="166"/>
      <c r="AZ29" s="166">
        <f ca="1">OFFSET(AZ29,0,-1) * OFFSET(AZ29,10 - ROW(AZ29),0)</f>
        <v>0</v>
      </c>
      <c r="BA29" s="166"/>
      <c r="BB29" s="166">
        <f ca="1">OFFSET(BB29,0,-1) * OFFSET(BB29,10 - ROW(BB29),0)</f>
        <v>0</v>
      </c>
      <c r="BC29" s="166"/>
      <c r="BD29" s="166">
        <f ca="1">OFFSET(BD29,0,-1) * OFFSET(BD29,10 - ROW(BD29),0)</f>
        <v>0</v>
      </c>
      <c r="BE29" s="166"/>
      <c r="BF29" s="166">
        <f ca="1">OFFSET(BF29,0,-1) * OFFSET(BF29,10 - ROW(BF29),0)</f>
        <v>0</v>
      </c>
      <c r="BG29" s="166">
        <v>0</v>
      </c>
      <c r="BH29" s="166">
        <v>0</v>
      </c>
      <c r="BI29" s="166">
        <v>0</v>
      </c>
      <c r="BJ29" s="166">
        <f ca="1">OFFSET(BJ29,0,-1) * OFFSET(BJ29,10 - ROW(BJ29),0)</f>
        <v>0</v>
      </c>
      <c r="BK29" s="166">
        <f t="shared" ca="1" si="39"/>
        <v>0</v>
      </c>
      <c r="BL29" s="166">
        <v>0</v>
      </c>
      <c r="BM29" s="166">
        <f ca="1">OFFSET(BM29,0,-1) * OFFSET(BM29,10 - ROW(BM29),0)</f>
        <v>0</v>
      </c>
      <c r="BN29" s="166">
        <v>0</v>
      </c>
      <c r="BO29" s="166">
        <f ca="1">OFFSET(BO29,0,-1) * OFFSET(BO29,10 - ROW(BO29),0)</f>
        <v>0</v>
      </c>
      <c r="BP29" s="166">
        <v>0</v>
      </c>
      <c r="BQ29" s="166">
        <f ca="1">OFFSET(BQ29,0,-1) * OFFSET(BQ29,10 - ROW(BQ29),0)</f>
        <v>0</v>
      </c>
      <c r="BR29" s="166">
        <v>0</v>
      </c>
      <c r="BS29" s="166">
        <f ca="1">OFFSET(BS29,0,-1) * OFFSET(BS29,10 - ROW(BS29),0)</f>
        <v>0</v>
      </c>
      <c r="BT29" s="166">
        <v>0</v>
      </c>
      <c r="BU29" s="166">
        <f ca="1">OFFSET(BU29,0,-1) * OFFSET(BU29,10 - ROW(BU29),0)</f>
        <v>0</v>
      </c>
      <c r="BV29" s="166">
        <v>0</v>
      </c>
      <c r="BW29" s="166">
        <f ca="1">OFFSET(BW29,0,-1) * OFFSET(BW29,10 - ROW(BW29),0)</f>
        <v>0</v>
      </c>
      <c r="BX29" s="166">
        <v>0</v>
      </c>
      <c r="BY29" s="166">
        <f ca="1">OFFSET(BY29,0,-1) * OFFSET(BY29,10 - ROW(BY29),0)</f>
        <v>0</v>
      </c>
      <c r="BZ29" s="166">
        <v>0</v>
      </c>
      <c r="CA29" s="166">
        <f ca="1">OFFSET(CA29,0,-1) * OFFSET(CA29,10 - ROW(CA29),0)</f>
        <v>0</v>
      </c>
      <c r="CB29" s="166">
        <v>0</v>
      </c>
      <c r="CC29" s="166">
        <f ca="1">OFFSET(CC29,0,-1) * OFFSET(CC29,10 - ROW(CC29),0)</f>
        <v>0</v>
      </c>
      <c r="CD29" s="166">
        <v>0</v>
      </c>
      <c r="CE29" s="166">
        <f ca="1">OFFSET(CE29,0,-1) * OFFSET(CE29,10 - ROW(CE29),0)</f>
        <v>0</v>
      </c>
      <c r="CF29" s="166">
        <f t="shared" ca="1" si="103"/>
        <v>0</v>
      </c>
      <c r="CG29" s="166">
        <v>238</v>
      </c>
      <c r="CH29" s="166">
        <f ca="1">OFFSET(CH29,0,-1) * OFFSET(CH29,10 - ROW(CH29),0)</f>
        <v>20974226</v>
      </c>
      <c r="CI29" s="166">
        <v>0</v>
      </c>
      <c r="CJ29" s="166">
        <f ca="1">OFFSET(CJ29,0,-1) * OFFSET(CJ29,10 - ROW(CJ29),0)</f>
        <v>0</v>
      </c>
      <c r="CK29" s="166">
        <v>683</v>
      </c>
      <c r="CL29" s="166">
        <f ca="1">OFFSET(CL29,0,-1) * OFFSET(CL29,10 - ROW(CL29),0)</f>
        <v>51311058</v>
      </c>
      <c r="CM29" s="166">
        <v>0</v>
      </c>
      <c r="CN29" s="166">
        <f ca="1">OFFSET(CN29,0,-1) * OFFSET(CN29,10 - ROW(CN29),0)</f>
        <v>0</v>
      </c>
      <c r="CO29" s="166">
        <v>238</v>
      </c>
      <c r="CP29" s="166">
        <f ca="1">OFFSET(CP29,0,-1) * OFFSET(CP29,10 - ROW(CP29),0)</f>
        <v>2097494</v>
      </c>
      <c r="CQ29" s="166">
        <v>0</v>
      </c>
      <c r="CR29" s="166">
        <f ca="1">OFFSET(CR29,0,-1) * OFFSET(CR29,10 - ROW(CR29),0)</f>
        <v>0</v>
      </c>
      <c r="CS29" s="166">
        <v>683</v>
      </c>
      <c r="CT29" s="166">
        <f ca="1">OFFSET(CT29,0,-1) * OFFSET(CT29,10 - ROW(CT29),0)</f>
        <v>5131379</v>
      </c>
      <c r="CU29" s="166">
        <v>0</v>
      </c>
      <c r="CV29" s="166">
        <f ca="1">OFFSET(CV29,0,-1) * OFFSET(CV29,10 - ROW(CV29),0)</f>
        <v>0</v>
      </c>
      <c r="CW29" s="166"/>
      <c r="CX29" s="166">
        <f ca="1">OFFSET(CX29,0,-1) * OFFSET(CX29,10 - ROW(CX29),0)</f>
        <v>0</v>
      </c>
      <c r="CY29" s="166"/>
      <c r="CZ29" s="166">
        <f ca="1">OFFSET(CZ29,0,-1) * OFFSET(CZ29,10 - ROW(CZ29),0)</f>
        <v>0</v>
      </c>
      <c r="DA29" s="166"/>
      <c r="DB29" s="166">
        <v>0</v>
      </c>
      <c r="DC29" s="166"/>
      <c r="DD29" s="166">
        <v>0</v>
      </c>
      <c r="DE29" s="166">
        <v>3</v>
      </c>
      <c r="DF29" s="166">
        <f ca="1">OFFSET(DF29,0,-1) * OFFSET(DF29,10 - ROW(DF29),0)</f>
        <v>5597196</v>
      </c>
      <c r="DG29" s="166">
        <v>3</v>
      </c>
      <c r="DH29" s="166">
        <f ca="1">OFFSET(DH29,0,-1) * OFFSET(DH29,10 - ROW(DH29),0)</f>
        <v>559719</v>
      </c>
      <c r="DI29" s="166"/>
      <c r="DJ29" s="166">
        <f ca="1">OFFSET(DJ29,0,-1) * OFFSET(DJ29,10 - ROW(DJ29),0)</f>
        <v>0</v>
      </c>
      <c r="DK29" s="166">
        <f t="shared" ca="1" si="40"/>
        <v>85671072</v>
      </c>
      <c r="DL29" s="166"/>
      <c r="DM29" s="166">
        <f ca="1">OFFSET(DM29,0,-1) * OFFSET(DM29,10 - ROW(DM29),0)</f>
        <v>0</v>
      </c>
      <c r="DN29" s="166"/>
      <c r="DO29" s="166">
        <f ca="1">OFFSET(DO29,0,-1) * OFFSET(DO29,10 - ROW(DO29),0)</f>
        <v>0</v>
      </c>
      <c r="DP29" s="166">
        <v>0</v>
      </c>
      <c r="DQ29" s="166">
        <f ca="1">OFFSET(DQ29,0,-1) * OFFSET(DQ29,10 - ROW(DQ29),0)</f>
        <v>0</v>
      </c>
      <c r="DR29" s="166">
        <v>0</v>
      </c>
      <c r="DS29" s="166">
        <f ca="1">OFFSET(DS29,0,-1) * OFFSET(DS29,10 - ROW(DS29),0)</f>
        <v>0</v>
      </c>
      <c r="DT29" s="166">
        <v>0</v>
      </c>
      <c r="DU29" s="166">
        <f ca="1">OFFSET(DU29,0,-1) * OFFSET(DU29,10 - ROW(DU29),0)</f>
        <v>0</v>
      </c>
      <c r="DV29" s="166">
        <v>0</v>
      </c>
      <c r="DW29" s="166">
        <f ca="1">OFFSET(DW29,0,-1) * OFFSET(DW29,10 - ROW(DW29),0)</f>
        <v>0</v>
      </c>
      <c r="DX29" s="166"/>
      <c r="DY29" s="166">
        <f ca="1">OFFSET(DY29,0,-1) * OFFSET(DY29,10 - ROW(DY29),0)</f>
        <v>0</v>
      </c>
      <c r="DZ29" s="166"/>
      <c r="EA29" s="166">
        <f ca="1">OFFSET(EA29,0,-1) * OFFSET(EA29,10 - ROW(EA29),0)</f>
        <v>0</v>
      </c>
      <c r="EB29" s="166">
        <v>0</v>
      </c>
      <c r="EC29" s="166">
        <f ca="1">OFFSET(EC29,0,-1) * OFFSET(EC29,10 - ROW(EC29),0)</f>
        <v>0</v>
      </c>
      <c r="ED29" s="166">
        <v>0</v>
      </c>
      <c r="EE29" s="166">
        <f ca="1">OFFSET(EE29,0,-1) * OFFSET(EE29,10 - ROW(EE29),0)</f>
        <v>0</v>
      </c>
      <c r="EF29" s="166">
        <v>0</v>
      </c>
      <c r="EG29" s="166">
        <f ca="1">OFFSET(EG29,0,-1) * OFFSET(EG29,10 - ROW(EG29),0)</f>
        <v>0</v>
      </c>
      <c r="EH29" s="166">
        <v>0</v>
      </c>
      <c r="EI29" s="166">
        <f ca="1">OFFSET(EI29,0,-1) * OFFSET(EI29,10 - ROW(EI29),0)</f>
        <v>0</v>
      </c>
      <c r="EJ29" s="166"/>
      <c r="EK29" s="166">
        <f ca="1">OFFSET(EK29,0,-1) * OFFSET(EK29,10 - ROW(EK29),0)</f>
        <v>0</v>
      </c>
      <c r="EL29" s="166"/>
      <c r="EM29" s="166">
        <f ca="1">OFFSET(EM29,0,-1) * OFFSET(EM29,10 - ROW(EM29),0)</f>
        <v>0</v>
      </c>
      <c r="EN29" s="166"/>
      <c r="EO29" s="166">
        <f ca="1">OFFSET(EO29,0,-1) * OFFSET(EO29,10 - ROW(EO29),0)</f>
        <v>0</v>
      </c>
      <c r="EP29" s="166"/>
      <c r="EQ29" s="166">
        <f ca="1">OFFSET(EQ29,0,-1) * OFFSET(EQ29,10 - ROW(EQ29),0)</f>
        <v>0</v>
      </c>
      <c r="ER29" s="166">
        <v>0</v>
      </c>
      <c r="ES29" s="166">
        <f ca="1">OFFSET(ES29,0,-1) * OFFSET(ES29,10 - ROW(ES29),0)</f>
        <v>0</v>
      </c>
      <c r="ET29" s="166">
        <v>0</v>
      </c>
      <c r="EU29" s="166">
        <f ca="1">OFFSET(EU29,0,-1) * OFFSET(EU29,10 - ROW(EU29),0)</f>
        <v>0</v>
      </c>
      <c r="EV29" s="166">
        <f t="shared" ca="1" si="236"/>
        <v>0</v>
      </c>
      <c r="EW29" s="166">
        <v>0</v>
      </c>
      <c r="EX29" s="166">
        <v>0</v>
      </c>
      <c r="EY29" s="166">
        <v>0</v>
      </c>
      <c r="EZ29" s="166">
        <v>0</v>
      </c>
      <c r="FA29" s="166">
        <v>0</v>
      </c>
      <c r="FB29" s="166">
        <v>0</v>
      </c>
      <c r="FC29" s="166">
        <v>0</v>
      </c>
      <c r="FD29" s="166">
        <v>0</v>
      </c>
      <c r="FE29" s="166"/>
      <c r="FF29" s="166">
        <f ca="1">OFFSET(FF29,0,-1) * OFFSET(FF29,10 - ROW(FF29),0)</f>
        <v>0</v>
      </c>
      <c r="FG29" s="166">
        <v>0</v>
      </c>
      <c r="FH29" s="166">
        <v>0</v>
      </c>
      <c r="FI29" s="166">
        <v>0</v>
      </c>
      <c r="FJ29" s="166">
        <v>0</v>
      </c>
      <c r="FK29" s="166">
        <v>0</v>
      </c>
      <c r="FL29" s="166">
        <v>0</v>
      </c>
      <c r="FM29" s="166">
        <v>0</v>
      </c>
      <c r="FN29" s="166">
        <f ca="1">OFFSET(FN29,0,-1) * OFFSET(FN29,10 - ROW(FN29),0)</f>
        <v>0</v>
      </c>
      <c r="FO29" s="166">
        <v>0</v>
      </c>
      <c r="FP29" s="166">
        <f ca="1">OFFSET(FP29,0,-1) * OFFSET(FP29,10 - ROW(FP29),0)</f>
        <v>0</v>
      </c>
      <c r="FQ29" s="166"/>
      <c r="FR29" s="166">
        <f ca="1">OFFSET(FR29,0,-1) * OFFSET(FR29,10 - ROW(FR29),0)</f>
        <v>0</v>
      </c>
      <c r="FS29" s="166">
        <v>0</v>
      </c>
      <c r="FT29" s="166">
        <v>0</v>
      </c>
      <c r="FU29" s="166">
        <v>0</v>
      </c>
      <c r="FV29" s="166">
        <v>0</v>
      </c>
      <c r="FW29" s="166">
        <v>0</v>
      </c>
      <c r="FX29" s="166">
        <v>0</v>
      </c>
      <c r="FY29" s="166">
        <v>0</v>
      </c>
      <c r="FZ29" s="166">
        <v>0</v>
      </c>
      <c r="GA29" s="166">
        <v>0</v>
      </c>
      <c r="GB29" s="166">
        <v>0</v>
      </c>
      <c r="GC29" s="166">
        <v>0</v>
      </c>
      <c r="GD29" s="166"/>
      <c r="GE29" s="166">
        <v>0</v>
      </c>
      <c r="GF29" s="166"/>
      <c r="GG29" s="166">
        <f t="shared" ca="1" si="237"/>
        <v>0</v>
      </c>
      <c r="GH29" s="166"/>
      <c r="GI29" s="166">
        <f ca="1">OFFSET(GI29,0,-1) * OFFSET(GI29,10 - ROW(GI29),0)</f>
        <v>0</v>
      </c>
      <c r="GJ29" s="166"/>
      <c r="GK29" s="166">
        <f ca="1">OFFSET(GK29,0,-1) * OFFSET(GK29,10 - ROW(GK29),0)</f>
        <v>0</v>
      </c>
      <c r="GL29" s="166">
        <f t="shared" ca="1" si="238"/>
        <v>0</v>
      </c>
      <c r="GM29" s="166">
        <f t="shared" ca="1" si="239"/>
        <v>0</v>
      </c>
      <c r="GN29" s="166"/>
      <c r="GO29" s="166">
        <f ca="1">OFFSET(GO29,0,-1) * OFFSET(GO29,10 - ROW(GO29),0)</f>
        <v>0</v>
      </c>
      <c r="GP29" s="166"/>
      <c r="GQ29" s="166">
        <f ca="1">OFFSET(GQ29,0,-1) * OFFSET(GQ29,10 - ROW(GQ29),0)</f>
        <v>0</v>
      </c>
      <c r="GR29" s="166"/>
      <c r="GS29" s="166">
        <f ca="1">OFFSET(GS29,0,-1) * OFFSET(GS29,10 - ROW(GS29),0)</f>
        <v>0</v>
      </c>
      <c r="GT29" s="166"/>
      <c r="GU29" s="166">
        <f ca="1">OFFSET(GU29,0,-1) * OFFSET(GU29,10 - ROW(GU29),0)</f>
        <v>0</v>
      </c>
      <c r="GV29" s="166">
        <f t="shared" ca="1" si="41"/>
        <v>0</v>
      </c>
      <c r="GW29" s="166">
        <f t="shared" ca="1" si="240"/>
        <v>98769419</v>
      </c>
      <c r="GX29" s="166">
        <v>0</v>
      </c>
      <c r="GY29" s="166">
        <f ca="1">OFFSET(GY29,0,-1) * OFFSET(GY29,10 - ROW(GY29),0)</f>
        <v>0</v>
      </c>
      <c r="GZ29" s="166">
        <v>0</v>
      </c>
      <c r="HA29" s="166">
        <f ca="1">OFFSET(HA29,0,-1) * OFFSET(HA29,10 - ROW(HA29),0)</f>
        <v>0</v>
      </c>
      <c r="HB29" s="166">
        <v>0</v>
      </c>
      <c r="HC29" s="166">
        <v>0</v>
      </c>
      <c r="HD29" s="166"/>
      <c r="HE29" s="166">
        <f ca="1">OFFSET(HE29,0,-1) * OFFSET(HE29,10 - ROW(HE29),0)</f>
        <v>0</v>
      </c>
      <c r="HF29" s="166"/>
      <c r="HG29" s="166">
        <f ca="1">OFFSET(HG29,0,-1) * OFFSET(HG29,10 - ROW(HG29),0)</f>
        <v>0</v>
      </c>
      <c r="HH29" s="166">
        <f t="shared" ca="1" si="62"/>
        <v>0</v>
      </c>
      <c r="HI29" s="166">
        <v>0</v>
      </c>
      <c r="HJ29" s="166">
        <f ca="1">OFFSET(HJ29,0,-1) * OFFSET(HJ29,10 - ROW(HJ29),0)</f>
        <v>0</v>
      </c>
      <c r="HK29" s="166">
        <f t="shared" ca="1" si="42"/>
        <v>0</v>
      </c>
      <c r="HL29" s="166">
        <v>0</v>
      </c>
      <c r="HM29" s="166">
        <f ca="1">OFFSET(HM29,0,-1) * OFFSET(HM29,10 - ROW(HM29),0)</f>
        <v>0</v>
      </c>
      <c r="HN29" s="166">
        <v>0</v>
      </c>
      <c r="HO29" s="166">
        <f ca="1">OFFSET(HO29,0,-1) * OFFSET(HO29,10 - ROW(HO29),0)</f>
        <v>0</v>
      </c>
      <c r="HP29" s="166">
        <v>0</v>
      </c>
      <c r="HQ29" s="166">
        <f ca="1">OFFSET(HQ29,0,-1) * OFFSET(HQ29,10 - ROW(HQ29),0)</f>
        <v>0</v>
      </c>
      <c r="HR29" s="166">
        <v>0</v>
      </c>
      <c r="HS29" s="166">
        <f ca="1">OFFSET(HS29,0,-1) * OFFSET(HS29,10 - ROW(HS29),0)</f>
        <v>0</v>
      </c>
      <c r="HT29" s="166">
        <f t="shared" ca="1" si="43"/>
        <v>0</v>
      </c>
      <c r="HU29" s="166">
        <v>47</v>
      </c>
      <c r="HV29" s="166">
        <f ca="1">OFFSET(HV29,0,-1) * OFFSET(HV29,10 - ROW(HV29),0)</f>
        <v>8488059</v>
      </c>
      <c r="HW29" s="166">
        <v>0</v>
      </c>
      <c r="HX29" s="166">
        <f ca="1">OFFSET(HX29,0,-1) * OFFSET(HX29,10 - ROW(HX29),0)</f>
        <v>0</v>
      </c>
      <c r="HY29" s="166">
        <v>47</v>
      </c>
      <c r="HZ29" s="166">
        <f ca="1">OFFSET(HZ29,0,-1) * OFFSET(HZ29,10 - ROW(HZ29),0)</f>
        <v>848820</v>
      </c>
      <c r="IA29" s="166">
        <v>0</v>
      </c>
      <c r="IB29" s="166">
        <f ca="1">OFFSET(IB29,0,-1) * OFFSET(IB29,10 - ROW(IB29),0)</f>
        <v>0</v>
      </c>
      <c r="IC29" s="166">
        <v>0</v>
      </c>
      <c r="ID29" s="166">
        <f ca="1">OFFSET(ID29,0,-1) * OFFSET(ID29,10 - ROW(ID29),0)</f>
        <v>0</v>
      </c>
      <c r="IE29" s="166">
        <v>0</v>
      </c>
      <c r="IF29" s="166">
        <f ca="1">OFFSET(IF29,0,-1) * OFFSET(IF29,10 - ROW(IF29),0)</f>
        <v>0</v>
      </c>
      <c r="IG29" s="166">
        <v>0</v>
      </c>
      <c r="IH29" s="166">
        <f ca="1">OFFSET(IH29,0,-1) * OFFSET(IH29,10 - ROW(IH29),0)</f>
        <v>0</v>
      </c>
      <c r="II29" s="166">
        <v>0</v>
      </c>
      <c r="IJ29" s="166">
        <f ca="1">OFFSET(IJ29,0,-1) * OFFSET(IJ29,10 - ROW(IJ29),0)</f>
        <v>0</v>
      </c>
      <c r="IK29" s="166">
        <f t="shared" ca="1" si="241"/>
        <v>9336879</v>
      </c>
      <c r="IL29" s="166">
        <v>0</v>
      </c>
      <c r="IM29" s="166">
        <f ca="1">OFFSET(IM29,0,-1) * OFFSET(IM29,10 - ROW(IM29),0)</f>
        <v>0</v>
      </c>
      <c r="IN29" s="166">
        <v>0</v>
      </c>
      <c r="IO29" s="166">
        <f ca="1">OFFSET(IO29,0,-1) * OFFSET(IO29,10 - ROW(IO29),0)</f>
        <v>0</v>
      </c>
      <c r="IP29" s="166">
        <v>0</v>
      </c>
      <c r="IQ29" s="166">
        <f ca="1">OFFSET(IQ29,0,-1) * OFFSET(IQ29,10 - ROW(IQ29),0)</f>
        <v>0</v>
      </c>
      <c r="IR29" s="166">
        <v>0</v>
      </c>
      <c r="IS29" s="166">
        <f ca="1">OFFSET(IS29,0,-1) * OFFSET(IS29,10 - ROW(IS29),0)</f>
        <v>0</v>
      </c>
      <c r="IT29" s="166"/>
      <c r="IU29" s="166">
        <f ca="1">OFFSET(IU29,0,-1) * OFFSET(IU29,10 - ROW(IU29),0)</f>
        <v>0</v>
      </c>
      <c r="IV29" s="166"/>
      <c r="IW29" s="166">
        <f ca="1">OFFSET(IW29,0,-1) * OFFSET(IW29,10 - ROW(IW29),0)</f>
        <v>0</v>
      </c>
      <c r="IX29" s="166">
        <f t="shared" ca="1" si="44"/>
        <v>0</v>
      </c>
      <c r="IY29" s="166"/>
      <c r="IZ29" s="166">
        <f ca="1">OFFSET(IZ29,0,-1) * OFFSET(IZ29,10 - ROW(IZ29),0)</f>
        <v>0</v>
      </c>
      <c r="JA29" s="166"/>
      <c r="JB29" s="166">
        <f ca="1">OFFSET(JB29,0,-1) * OFFSET(JB29,10 - ROW(JB29),0)</f>
        <v>0</v>
      </c>
      <c r="JC29" s="166"/>
      <c r="JD29" s="166">
        <f ca="1">OFFSET(JD29,0,-1) * OFFSET(JD29,10 - ROW(JD29),0)</f>
        <v>0</v>
      </c>
      <c r="JE29" s="166"/>
      <c r="JF29" s="166">
        <f ca="1">OFFSET(JF29,0,-1) * OFFSET(JF29,10 - ROW(JF29),0)</f>
        <v>0</v>
      </c>
      <c r="JG29" s="166">
        <f t="shared" ca="1" si="45"/>
        <v>0</v>
      </c>
      <c r="JH29" s="166">
        <f t="shared" ca="1" si="142"/>
        <v>9336879</v>
      </c>
      <c r="JI29" s="166"/>
      <c r="JJ29" s="166">
        <f ca="1">OFFSET(JJ29,0,-1) * OFFSET(JJ29,10 - ROW(JJ29),0)</f>
        <v>0</v>
      </c>
      <c r="JK29" s="166"/>
      <c r="JL29" s="166">
        <f ca="1">OFFSET(JL29,0,-1) * OFFSET(JL29,10 - ROW(JL29),0)</f>
        <v>0</v>
      </c>
      <c r="JM29" s="166">
        <f t="shared" ca="1" si="63"/>
        <v>0</v>
      </c>
      <c r="JN29" s="166">
        <v>0</v>
      </c>
      <c r="JO29" s="166">
        <f ca="1">OFFSET(JO29,0,-1) * OFFSET(JO29,10 - ROW(JO29),0)</f>
        <v>0</v>
      </c>
      <c r="JP29" s="166">
        <v>0</v>
      </c>
      <c r="JQ29" s="166">
        <f ca="1">OFFSET(JQ29,0,-1) * OFFSET(JQ29,10 - ROW(JQ29),0)</f>
        <v>0</v>
      </c>
      <c r="JR29" s="166"/>
      <c r="JS29" s="166">
        <f ca="1">OFFSET(JS29,0,-1) * OFFSET(JS29,10 - ROW(JS29),0)</f>
        <v>0</v>
      </c>
      <c r="JT29" s="166">
        <v>0</v>
      </c>
      <c r="JU29" s="166">
        <f ca="1">OFFSET(JU29,0,-1) * OFFSET(JU29,10 - ROW(JU29),0)</f>
        <v>0</v>
      </c>
      <c r="JV29" s="166">
        <f t="shared" ca="1" si="46"/>
        <v>0</v>
      </c>
      <c r="JW29" s="166">
        <v>0</v>
      </c>
      <c r="JX29" s="166">
        <f ca="1">OFFSET(JX29,0,-1) * OFFSET(JX29,10 - ROW(JX29),0)</f>
        <v>0</v>
      </c>
      <c r="JY29" s="166">
        <f t="shared" ca="1" si="47"/>
        <v>0</v>
      </c>
      <c r="JZ29" s="166">
        <v>0</v>
      </c>
      <c r="KA29" s="166">
        <f ca="1">OFFSET(KA29,0,-1) * OFFSET(KA29,10 - ROW(KA29),0)</f>
        <v>0</v>
      </c>
      <c r="KB29" s="166">
        <v>0</v>
      </c>
      <c r="KC29" s="166">
        <f ca="1">OFFSET(KC29,0,-1) * OFFSET(KC29,10 - ROW(KC29),0)</f>
        <v>0</v>
      </c>
      <c r="KD29" s="166">
        <v>0</v>
      </c>
      <c r="KE29" s="166">
        <f ca="1">OFFSET(KE29,0,-1) * OFFSET(KE29,10 - ROW(KE29),0)</f>
        <v>0</v>
      </c>
      <c r="KF29" s="166">
        <v>0</v>
      </c>
      <c r="KG29" s="166">
        <f ca="1">OFFSET(KG29,0,-1) * OFFSET(KG29,10 - ROW(KG29),0)</f>
        <v>0</v>
      </c>
      <c r="KH29" s="166">
        <f t="shared" ca="1" si="48"/>
        <v>0</v>
      </c>
      <c r="KI29" s="166">
        <v>96</v>
      </c>
      <c r="KJ29" s="166">
        <f ca="1">OFFSET(KJ29,0,-1) * OFFSET(KJ29,10 - ROW(KJ29),0)</f>
        <v>20815488</v>
      </c>
      <c r="KK29" s="166">
        <v>0</v>
      </c>
      <c r="KL29" s="166">
        <f ca="1">OFFSET(KL29,0,-1) * OFFSET(KL29,10 - ROW(KL29),0)</f>
        <v>0</v>
      </c>
      <c r="KM29" s="166">
        <v>96</v>
      </c>
      <c r="KN29" s="166">
        <f ca="1">OFFSET(KN29,0,-1) * OFFSET(KN29,10 - ROW(KN29),0)</f>
        <v>2081568</v>
      </c>
      <c r="KO29" s="166">
        <v>0</v>
      </c>
      <c r="KP29" s="166">
        <f ca="1">OFFSET(KP29,0,-1) * OFFSET(KP29,10 - ROW(KP29),0)</f>
        <v>0</v>
      </c>
      <c r="KQ29" s="166">
        <v>0</v>
      </c>
      <c r="KR29" s="166">
        <f ca="1">OFFSET(KR29,0,-1) * OFFSET(KR29,10 - ROW(KR29),0)</f>
        <v>0</v>
      </c>
      <c r="KS29" s="166">
        <f t="shared" ca="1" si="251"/>
        <v>22897056</v>
      </c>
      <c r="KT29" s="166">
        <v>0</v>
      </c>
      <c r="KU29" s="166">
        <f ca="1">OFFSET(KU29,0,-1) * OFFSET(KU29,10 - ROW(KU29),0)</f>
        <v>0</v>
      </c>
      <c r="KV29" s="166">
        <v>0</v>
      </c>
      <c r="KW29" s="166">
        <f ca="1">OFFSET(KW29,0,-1) * OFFSET(KW29,10 - ROW(KW29),0)</f>
        <v>0</v>
      </c>
      <c r="KX29" s="166">
        <v>0</v>
      </c>
      <c r="KY29" s="166">
        <f ca="1">OFFSET(KY29,0,-1) * OFFSET(KY29,10 - ROW(KY29),0)</f>
        <v>0</v>
      </c>
      <c r="KZ29" s="166">
        <v>0</v>
      </c>
      <c r="LA29" s="166">
        <f ca="1">OFFSET(LA29,0,-1) * OFFSET(LA29,10 - ROW(LA29),0)</f>
        <v>0</v>
      </c>
      <c r="LB29" s="166"/>
      <c r="LC29" s="166">
        <f ca="1">OFFSET(LC29,0,-1) * OFFSET(LC29,10 - ROW(LC29),0)</f>
        <v>0</v>
      </c>
      <c r="LD29" s="166">
        <f t="shared" ca="1" si="49"/>
        <v>0</v>
      </c>
      <c r="LE29" s="166">
        <v>0</v>
      </c>
      <c r="LF29" s="166">
        <f ca="1">OFFSET(LF29,0,-1) * OFFSET(LF29,10 - ROW(LF29),0)</f>
        <v>0</v>
      </c>
      <c r="LG29" s="166">
        <v>0</v>
      </c>
      <c r="LH29" s="166">
        <f ca="1">OFFSET(LH29,0,-1) * OFFSET(LH29,10 - ROW(LH29),0)</f>
        <v>0</v>
      </c>
      <c r="LI29" s="166">
        <v>0</v>
      </c>
      <c r="LJ29" s="166">
        <f ca="1">OFFSET(LJ29,0,-1) * OFFSET(LJ29,10 - ROW(LJ29),0)</f>
        <v>0</v>
      </c>
      <c r="LK29" s="166">
        <v>0</v>
      </c>
      <c r="LL29" s="166">
        <f ca="1">OFFSET(LL29,0,-1) * OFFSET(LL29,10 - ROW(LL29),0)</f>
        <v>0</v>
      </c>
      <c r="LM29" s="166">
        <f t="shared" ca="1" si="50"/>
        <v>0</v>
      </c>
      <c r="LN29" s="166">
        <v>0</v>
      </c>
      <c r="LO29" s="166">
        <f ca="1">OFFSET(LO29,0,-1) * OFFSET(LO29,10 - ROW(LO29),0)</f>
        <v>0</v>
      </c>
      <c r="LP29" s="166">
        <v>0</v>
      </c>
      <c r="LQ29" s="166">
        <f ca="1">OFFSET(LQ29,0,-1) * OFFSET(LQ29,10 - ROW(LQ29),0)</f>
        <v>0</v>
      </c>
      <c r="LR29" s="166">
        <f t="shared" ca="1" si="242"/>
        <v>0</v>
      </c>
      <c r="LS29" s="166">
        <v>0</v>
      </c>
      <c r="LT29" s="166">
        <f ca="1">OFFSET(LT29,0,-1) * OFFSET(LT29,10 - ROW(LT29),0)</f>
        <v>0</v>
      </c>
      <c r="LU29" s="166">
        <v>0</v>
      </c>
      <c r="LV29" s="166">
        <f ca="1">OFFSET(LV29,0,-1) * OFFSET(LV29,10 - ROW(LV29),0)</f>
        <v>0</v>
      </c>
      <c r="LW29" s="166">
        <f t="shared" ca="1" si="64"/>
        <v>0</v>
      </c>
      <c r="LX29" s="166">
        <v>0</v>
      </c>
      <c r="LY29" s="166">
        <f ca="1">OFFSET(LY29,0,-1) * OFFSET(LY29,10 - ROW(LY29),0)</f>
        <v>0</v>
      </c>
      <c r="LZ29" s="166">
        <v>0</v>
      </c>
      <c r="MA29" s="166">
        <f ca="1">OFFSET(MA29,0,-1) * OFFSET(MA29,10 - ROW(MA29),0)</f>
        <v>0</v>
      </c>
      <c r="MB29" s="166">
        <f t="shared" ca="1" si="243"/>
        <v>0</v>
      </c>
      <c r="MC29" s="166">
        <f t="shared" ca="1" si="244"/>
        <v>22897056</v>
      </c>
      <c r="MD29" s="166">
        <v>0</v>
      </c>
      <c r="ME29" s="166">
        <f ca="1">OFFSET(ME29,0,-1) * OFFSET(ME29,10 - ROW(ME29),0)</f>
        <v>0</v>
      </c>
      <c r="MF29" s="166"/>
      <c r="MG29" s="166">
        <f ca="1">OFFSET(MG29,0,-1) * OFFSET(MG29,10 - ROW(MG29),0)</f>
        <v>0</v>
      </c>
      <c r="MH29" s="166">
        <v>0</v>
      </c>
      <c r="MI29" s="166">
        <f ca="1">OFFSET(MI29,0,-1) * OFFSET(MI29,10 - ROW(MI29),0)</f>
        <v>0</v>
      </c>
      <c r="MJ29" s="166"/>
      <c r="MK29" s="166">
        <f ca="1">OFFSET(MK29,0,-1) * OFFSET(MK29,10 - ROW(MK29),0)</f>
        <v>0</v>
      </c>
      <c r="ML29" s="166">
        <f t="shared" ca="1" si="51"/>
        <v>0</v>
      </c>
      <c r="MM29" s="166">
        <v>0</v>
      </c>
      <c r="MN29" s="166">
        <f ca="1">OFFSET(MN29,0,-1) * OFFSET(MN29,10 - ROW(MN29),0)</f>
        <v>0</v>
      </c>
      <c r="MO29" s="166">
        <v>0</v>
      </c>
      <c r="MP29" s="166">
        <f ca="1">OFFSET(MP29,0,-1) * OFFSET(MP29,10 - ROW(MP29),0)</f>
        <v>0</v>
      </c>
      <c r="MQ29" s="166"/>
      <c r="MR29" s="166">
        <f ca="1">OFFSET(MR29,0,-1) * OFFSET(MR29,10 - ROW(MR29),0)</f>
        <v>0</v>
      </c>
      <c r="MS29" s="166">
        <f t="shared" ca="1" si="52"/>
        <v>0</v>
      </c>
      <c r="MT29" s="166">
        <v>0</v>
      </c>
      <c r="MU29" s="166">
        <f ca="1">OFFSET(MU29,0,-1) * OFFSET(MU29,10 - ROW(MU29),0)</f>
        <v>0</v>
      </c>
      <c r="MV29" s="166">
        <v>0</v>
      </c>
      <c r="MW29" s="166">
        <f ca="1">OFFSET(MW29,0,-1) * OFFSET(MW29,10 - ROW(MW29),0)</f>
        <v>0</v>
      </c>
      <c r="MX29" s="166">
        <v>0</v>
      </c>
      <c r="MY29" s="166">
        <f ca="1">OFFSET(MY29,0,-1) * OFFSET(MY29,10 - ROW(MY29),0)</f>
        <v>0</v>
      </c>
      <c r="MZ29" s="166"/>
      <c r="NA29" s="166">
        <f ca="1">OFFSET(NA29,0,-1) * OFFSET(NA29,10 - ROW(NA29),0)</f>
        <v>0</v>
      </c>
      <c r="NB29" s="166">
        <f t="shared" ca="1" si="66"/>
        <v>0</v>
      </c>
      <c r="NC29" s="166">
        <v>6</v>
      </c>
      <c r="ND29" s="166">
        <f ca="1">OFFSET(ND29,0,-1) * OFFSET(ND29,10 - ROW(ND29),0)</f>
        <v>2600262</v>
      </c>
      <c r="NE29" s="166">
        <v>0</v>
      </c>
      <c r="NF29" s="166">
        <f ca="1">OFFSET(NF29,0,-1) * OFFSET(NF29,10 - ROW(NF29),0)</f>
        <v>0</v>
      </c>
      <c r="NG29" s="166">
        <v>6</v>
      </c>
      <c r="NH29" s="166">
        <f ca="1">OFFSET(NH29,0,-1) * OFFSET(NH29,10 - ROW(NH29),0)</f>
        <v>260028</v>
      </c>
      <c r="NI29" s="166">
        <v>0</v>
      </c>
      <c r="NJ29" s="166">
        <f ca="1">OFFSET(NJ29,0,-1) * OFFSET(NJ29,10 - ROW(NJ29),0)</f>
        <v>0</v>
      </c>
      <c r="NK29" s="166">
        <v>0</v>
      </c>
      <c r="NL29" s="166">
        <f ca="1">OFFSET(NL29,0,-1) * OFFSET(NL29,10 - ROW(NL29),0)</f>
        <v>0</v>
      </c>
      <c r="NM29" s="166">
        <v>0</v>
      </c>
      <c r="NN29" s="166">
        <f ca="1">OFFSET(NN29,0,-1) * OFFSET(NN29,10 - ROW(NN29),0)</f>
        <v>0</v>
      </c>
      <c r="NO29" s="166">
        <f t="shared" ca="1" si="67"/>
        <v>2860290</v>
      </c>
      <c r="NP29" s="166">
        <v>0</v>
      </c>
      <c r="NQ29" s="166">
        <f ca="1">OFFSET(NQ29,0,-1) * OFFSET(NQ29,10 - ROW(NQ29),0)</f>
        <v>0</v>
      </c>
      <c r="NR29" s="166">
        <v>0</v>
      </c>
      <c r="NS29" s="166">
        <f ca="1">OFFSET(NS29,0,-1) * OFFSET(NS29,10 - ROW(NS29),0)</f>
        <v>0</v>
      </c>
      <c r="NT29" s="166">
        <v>0</v>
      </c>
      <c r="NU29" s="166">
        <f ca="1">OFFSET(NU29,0,-1) * OFFSET(NU29,10 - ROW(NU29),0)</f>
        <v>0</v>
      </c>
      <c r="NV29" s="166">
        <v>0</v>
      </c>
      <c r="NW29" s="166">
        <f ca="1">OFFSET(NW29,0,-1) * OFFSET(NW29,10 - ROW(NW29),0)</f>
        <v>0</v>
      </c>
      <c r="NX29" s="166">
        <v>0</v>
      </c>
      <c r="NY29" s="166">
        <f ca="1">OFFSET(NY29,0,-1) * OFFSET(NY29,10 - ROW(NY29),0)</f>
        <v>0</v>
      </c>
      <c r="NZ29" s="166">
        <f t="shared" ca="1" si="68"/>
        <v>0</v>
      </c>
      <c r="OA29" s="166">
        <v>0</v>
      </c>
      <c r="OB29" s="166">
        <f ca="1">OFFSET(OB29,0,-1) * OFFSET(OB29,10 - ROW(OB29),0)</f>
        <v>0</v>
      </c>
      <c r="OC29" s="166"/>
      <c r="OD29" s="166">
        <f ca="1">OFFSET(OD29,0,-1) * OFFSET(OD29,10 - ROW(OD29),0)</f>
        <v>0</v>
      </c>
      <c r="OE29" s="166"/>
      <c r="OF29" s="166">
        <f ca="1">OFFSET(OF29,0,-1) * OFFSET(OF29,10 - ROW(OF29),0)</f>
        <v>0</v>
      </c>
      <c r="OG29" s="166"/>
      <c r="OH29" s="166">
        <f ca="1">OFFSET(OH29,0,-1) * OFFSET(OH29,10 - ROW(OH29),0)</f>
        <v>0</v>
      </c>
      <c r="OI29" s="166">
        <f t="shared" ca="1" si="53"/>
        <v>0</v>
      </c>
      <c r="OJ29" s="166">
        <v>0</v>
      </c>
      <c r="OK29" s="166">
        <f ca="1">OFFSET(OK29,0,-1) * OFFSET(OK29,10 - ROW(OK29),0)</f>
        <v>0</v>
      </c>
      <c r="OL29" s="166"/>
      <c r="OM29" s="166">
        <f ca="1">OFFSET(OM29,0,-1) * OFFSET(OM29,10 - ROW(OM29),0)</f>
        <v>0</v>
      </c>
      <c r="ON29" s="166">
        <f t="shared" ca="1" si="245"/>
        <v>0</v>
      </c>
      <c r="OO29" s="166">
        <v>0</v>
      </c>
      <c r="OP29" s="166">
        <f ca="1">OFFSET(OP29,0,-1) * OFFSET(OP29,10 - ROW(OP29),0)</f>
        <v>0</v>
      </c>
      <c r="OQ29" s="166">
        <v>0</v>
      </c>
      <c r="OR29" s="166">
        <f ca="1">OFFSET(OR29,0,-1) * OFFSET(OR29,10 - ROW(OR29),0)</f>
        <v>0</v>
      </c>
      <c r="OS29" s="166">
        <f t="shared" ca="1" si="54"/>
        <v>0</v>
      </c>
      <c r="OT29" s="166">
        <f t="shared" ca="1" si="246"/>
        <v>2860290</v>
      </c>
      <c r="OU29" s="166">
        <v>0</v>
      </c>
      <c r="OV29" s="166">
        <f ca="1">OFFSET(OV29,0,-1) * OFFSET(OV29,10 - ROW(OV29),0)</f>
        <v>0</v>
      </c>
      <c r="OW29" s="166">
        <v>0</v>
      </c>
      <c r="OX29" s="166">
        <f ca="1">OFFSET(OX29,0,-1) * OFFSET(OX29,10 - ROW(OX29),0)</f>
        <v>0</v>
      </c>
      <c r="OY29" s="166">
        <v>0</v>
      </c>
      <c r="OZ29" s="166">
        <f ca="1">OFFSET(OZ29,0,-1) * OFFSET(OZ29,10 - ROW(OZ29),0)</f>
        <v>0</v>
      </c>
      <c r="PA29" s="166">
        <v>0</v>
      </c>
      <c r="PB29" s="166">
        <f ca="1">OFFSET(PB29,0,-1) * OFFSET(PB29,10 - ROW(PB29),0)</f>
        <v>0</v>
      </c>
      <c r="PC29" s="166">
        <f t="shared" ca="1" si="55"/>
        <v>0</v>
      </c>
      <c r="PD29" s="166">
        <v>0</v>
      </c>
      <c r="PE29" s="166">
        <f ca="1">OFFSET(PE29,0,-1) * OFFSET(PE29,10 - ROW(PE29),0)</f>
        <v>0</v>
      </c>
      <c r="PF29" s="166">
        <v>0</v>
      </c>
      <c r="PG29" s="166">
        <f ca="1">OFFSET(PG29,0,-1) * OFFSET(PG29,10 - ROW(PG29),0)</f>
        <v>0</v>
      </c>
      <c r="PH29" s="166">
        <v>0</v>
      </c>
      <c r="PI29" s="166">
        <v>0</v>
      </c>
      <c r="PJ29" s="166">
        <v>0</v>
      </c>
      <c r="PK29" s="166">
        <f ca="1">OFFSET(PK29,0,-1) * OFFSET(PK29,10 - ROW(PK29),0)</f>
        <v>0</v>
      </c>
      <c r="PL29" s="166">
        <v>0</v>
      </c>
      <c r="PM29" s="166">
        <f ca="1">OFFSET(PM29,0,-1) * OFFSET(PM29,10 - ROW(PM29),0)</f>
        <v>0</v>
      </c>
      <c r="PN29" s="166">
        <f t="shared" ca="1" si="247"/>
        <v>0</v>
      </c>
      <c r="PO29" s="166">
        <v>0</v>
      </c>
      <c r="PP29" s="166">
        <f ca="1">OFFSET(PP29,0,-1) * OFFSET(PP29,10 - ROW(PP29),0)</f>
        <v>0</v>
      </c>
      <c r="PQ29" s="166">
        <v>0</v>
      </c>
      <c r="PR29" s="166">
        <f ca="1">OFFSET(PR29,0,-1) * OFFSET(PR29,10 - ROW(PR29),0)</f>
        <v>0</v>
      </c>
      <c r="PS29" s="166">
        <v>0</v>
      </c>
      <c r="PT29" s="166">
        <f ca="1">OFFSET(PT29,0,-1) * OFFSET(PT29,10 - ROW(PT29),0)</f>
        <v>0</v>
      </c>
      <c r="PU29" s="166">
        <v>0</v>
      </c>
      <c r="PV29" s="166">
        <f ca="1">OFFSET(PV29,0,-1) * OFFSET(PV29,10 - ROW(PV29),0)</f>
        <v>0</v>
      </c>
      <c r="PW29" s="166">
        <f t="shared" ca="1" si="71"/>
        <v>0</v>
      </c>
      <c r="PX29" s="166">
        <v>0</v>
      </c>
      <c r="PY29" s="166">
        <f ca="1">OFFSET(PY29,0,-1) * OFFSET(PY29,10 - ROW(PY29),0)</f>
        <v>0</v>
      </c>
      <c r="PZ29" s="166">
        <v>0</v>
      </c>
      <c r="QA29" s="166">
        <f ca="1">OFFSET(QA29,0,-1) * OFFSET(QA29,10 - ROW(QA29),0)</f>
        <v>0</v>
      </c>
      <c r="QB29" s="166">
        <v>0</v>
      </c>
      <c r="QC29" s="166">
        <f ca="1">OFFSET(QC29,0,-1) * OFFSET(QC29,10 - ROW(QC29),0)</f>
        <v>0</v>
      </c>
      <c r="QD29" s="166">
        <v>0</v>
      </c>
      <c r="QE29" s="166">
        <f ca="1">OFFSET(QE29,0,-1) * OFFSET(QE29,10 - ROW(QE29),0)</f>
        <v>0</v>
      </c>
      <c r="QF29" s="166">
        <f t="shared" ca="1" si="216"/>
        <v>0</v>
      </c>
      <c r="QG29" s="166">
        <v>65</v>
      </c>
      <c r="QH29" s="166">
        <f ca="1">OFFSET(QH29,0,-1) * OFFSET(QH29,10 - ROW(QH29),0)</f>
        <v>5728255</v>
      </c>
      <c r="QI29" s="166">
        <v>0</v>
      </c>
      <c r="QJ29" s="166">
        <f ca="1">OFFSET(QJ29,0,-1) * OFFSET(QJ29,10 - ROW(QJ29),0)</f>
        <v>0</v>
      </c>
      <c r="QK29" s="166">
        <v>65</v>
      </c>
      <c r="QL29" s="166">
        <f ca="1">OFFSET(QL29,0,-1) * OFFSET(QL29,10 - ROW(QL29),0)</f>
        <v>572845</v>
      </c>
      <c r="QM29" s="166">
        <v>0</v>
      </c>
      <c r="QN29" s="166">
        <f ca="1">OFFSET(QN29,0,-1) * OFFSET(QN29,10 - ROW(QN29),0)</f>
        <v>0</v>
      </c>
      <c r="QO29" s="166">
        <v>0</v>
      </c>
      <c r="QP29" s="166">
        <f ca="1">OFFSET(QP29,0,-1) * OFFSET(QP29,10 - ROW(QP29),0)</f>
        <v>0</v>
      </c>
      <c r="QQ29" s="166">
        <v>0</v>
      </c>
      <c r="QR29" s="166">
        <f ca="1">OFFSET(QR29,0,-1) * OFFSET(QR29,10 - ROW(QR29),0)</f>
        <v>0</v>
      </c>
      <c r="QS29" s="166">
        <f t="shared" ca="1" si="72"/>
        <v>6301100</v>
      </c>
      <c r="QT29" s="166">
        <v>0</v>
      </c>
      <c r="QU29" s="166">
        <f ca="1">OFFSET(QU29,0,-1) * OFFSET(QU29,10 - ROW(QU29),0)</f>
        <v>0</v>
      </c>
      <c r="QV29" s="166">
        <v>0</v>
      </c>
      <c r="QW29" s="166">
        <f ca="1">OFFSET(QW29,0,-1) * OFFSET(QW29,10 - ROW(QW29),0)</f>
        <v>0</v>
      </c>
      <c r="QX29" s="166">
        <v>0</v>
      </c>
      <c r="QY29" s="166">
        <f ca="1">OFFSET(QY29,0,-1) * OFFSET(QY29,10 - ROW(QY29),0)</f>
        <v>0</v>
      </c>
      <c r="QZ29" s="166">
        <v>0</v>
      </c>
      <c r="RA29" s="166">
        <f ca="1">OFFSET(RA29,0,-1) * OFFSET(RA29,10 - ROW(RA29),0)</f>
        <v>0</v>
      </c>
      <c r="RB29" s="166">
        <v>0</v>
      </c>
      <c r="RC29" s="166">
        <f ca="1">OFFSET(RC29,0,-1) * OFFSET(RC29,10 - ROW(RC29),0)</f>
        <v>0</v>
      </c>
      <c r="RD29" s="166">
        <v>0</v>
      </c>
      <c r="RE29" s="166">
        <f ca="1">OFFSET(RE29,0,-1) * OFFSET(RE29,10 - ROW(RE29),0)</f>
        <v>0</v>
      </c>
      <c r="RF29" s="166">
        <f t="shared" ca="1" si="73"/>
        <v>0</v>
      </c>
      <c r="RG29" s="166">
        <v>0</v>
      </c>
      <c r="RH29" s="166">
        <v>0</v>
      </c>
      <c r="RI29" s="166">
        <v>0</v>
      </c>
      <c r="RJ29" s="166">
        <f ca="1">OFFSET(RJ29,0,-1) * OFFSET(RJ29,10 - ROW(RJ29),0)</f>
        <v>0</v>
      </c>
      <c r="RK29" s="166"/>
      <c r="RL29" s="166">
        <f ca="1">OFFSET(RL29,0,-1) * OFFSET(RL29,10 - ROW(RL29),0)</f>
        <v>0</v>
      </c>
      <c r="RM29" s="166"/>
      <c r="RN29" s="166">
        <f ca="1">OFFSET(RN29,0,-1) * OFFSET(RN29,10 - ROW(RN29),0)</f>
        <v>0</v>
      </c>
      <c r="RO29" s="166">
        <f t="shared" ca="1" si="56"/>
        <v>0</v>
      </c>
      <c r="RP29" s="166">
        <f t="shared" ca="1" si="252"/>
        <v>6301100</v>
      </c>
      <c r="RQ29" s="166"/>
      <c r="RR29" s="166">
        <f t="shared" ca="1" si="248"/>
        <v>140164744</v>
      </c>
      <c r="RS29" s="166">
        <f t="shared" si="229"/>
        <v>1189</v>
      </c>
      <c r="RT29" s="166">
        <f ca="1">OFFSET(RT29,0,-1) * OFFSET(RT29,10 - ROW(RT29),0)</f>
        <v>948822</v>
      </c>
      <c r="RU29" s="166">
        <f t="shared" si="231"/>
        <v>8</v>
      </c>
      <c r="RV29" s="166">
        <f ca="1">OFFSET(RV29,0,-1) * OFFSET(RV29,10 - ROW(RV29),0)</f>
        <v>114960</v>
      </c>
      <c r="RW29" s="166">
        <f t="shared" ca="1" si="58"/>
        <v>1063782</v>
      </c>
      <c r="RX29" s="166">
        <f t="shared" si="249"/>
        <v>1189</v>
      </c>
      <c r="RY29" s="166">
        <f ca="1">OFFSET(RY29,0,-1) * OFFSET(RY29,10 - ROW(RY29),0)</f>
        <v>87986</v>
      </c>
      <c r="RZ29" s="166">
        <f t="shared" si="234"/>
        <v>8</v>
      </c>
      <c r="SA29" s="166">
        <f ca="1">OFFSET(SA29,0,-1) * OFFSET(SA29,10 - ROW(SA29),0)</f>
        <v>10592</v>
      </c>
      <c r="SB29" s="166">
        <f t="shared" ca="1" si="59"/>
        <v>98578</v>
      </c>
      <c r="SC29" s="166">
        <f t="shared" ca="1" si="60"/>
        <v>141327104</v>
      </c>
      <c r="SD29" s="166"/>
      <c r="SE29" s="166">
        <f t="shared" ca="1" si="61"/>
        <v>141327104</v>
      </c>
    </row>
    <row r="30" spans="1:499" s="165" customFormat="1" ht="30">
      <c r="A30" s="165" t="s">
        <v>208</v>
      </c>
      <c r="B30" s="175" t="s">
        <v>998</v>
      </c>
      <c r="C30" s="166" t="s">
        <v>194</v>
      </c>
      <c r="D30" s="166" t="s">
        <v>195</v>
      </c>
      <c r="E30" s="166">
        <v>0</v>
      </c>
      <c r="F30" s="166">
        <f ca="1">OFFSET(F30,0,-1) * OFFSET(F30,10 - ROW(F30),0)</f>
        <v>0</v>
      </c>
      <c r="G30" s="166"/>
      <c r="H30" s="166">
        <f ca="1">OFFSET(H30,0,-1) * OFFSET(H30,10 - ROW(H30),0)</f>
        <v>0</v>
      </c>
      <c r="I30" s="166"/>
      <c r="J30" s="166">
        <f ca="1">OFFSET(J30,0,-1) * OFFSET(J30,10 - ROW(J30),0)</f>
        <v>0</v>
      </c>
      <c r="K30" s="166"/>
      <c r="L30" s="166">
        <f ca="1">OFFSET(L30,0,-1) * OFFSET(L30,10 - ROW(L30),0)</f>
        <v>0</v>
      </c>
      <c r="M30" s="166"/>
      <c r="N30" s="166">
        <f ca="1">OFFSET(N30,0,-1) * OFFSET(N30,10 - ROW(N30),0)</f>
        <v>0</v>
      </c>
      <c r="O30" s="166">
        <v>6</v>
      </c>
      <c r="P30" s="166">
        <f ca="1">OFFSET(P30,0,-1) * OFFSET(P30,10 - ROW(P30),0)</f>
        <v>5329284</v>
      </c>
      <c r="Q30" s="166">
        <v>0</v>
      </c>
      <c r="R30" s="166">
        <f ca="1">OFFSET(R30,0,-1) * OFFSET(R30,10 - ROW(R30),0)</f>
        <v>0</v>
      </c>
      <c r="S30" s="166">
        <f t="shared" ca="1" si="38"/>
        <v>5329284</v>
      </c>
      <c r="T30" s="166">
        <v>0</v>
      </c>
      <c r="U30" s="166">
        <f ca="1">OFFSET(U30,0,-1) * OFFSET(U30,10 - ROW(U30),0)</f>
        <v>0</v>
      </c>
      <c r="V30" s="166">
        <v>0</v>
      </c>
      <c r="W30" s="166">
        <f ca="1">OFFSET(W30,0,-1) * OFFSET(W30,10 - ROW(W30),0)</f>
        <v>0</v>
      </c>
      <c r="X30" s="166">
        <v>0</v>
      </c>
      <c r="Y30" s="166">
        <f ca="1">OFFSET(Y30,0,-1) * OFFSET(Y30,10 - ROW(Y30),0)</f>
        <v>0</v>
      </c>
      <c r="Z30" s="166">
        <v>0</v>
      </c>
      <c r="AA30" s="166">
        <f ca="1">OFFSET(AA30,0,-1) * OFFSET(AA30,10 - ROW(AA30),0)</f>
        <v>0</v>
      </c>
      <c r="AB30" s="166">
        <v>0</v>
      </c>
      <c r="AC30" s="166">
        <f ca="1">OFFSET(AC30,0,-1) * OFFSET(AC30,10 - ROW(AC30),0)</f>
        <v>0</v>
      </c>
      <c r="AD30" s="166">
        <v>0</v>
      </c>
      <c r="AE30" s="166">
        <f ca="1">OFFSET(AE30,0,-1) * OFFSET(AE30,10 - ROW(AE30),0)</f>
        <v>0</v>
      </c>
      <c r="AF30" s="166">
        <v>0</v>
      </c>
      <c r="AG30" s="166">
        <f ca="1">OFFSET(AG30,0,-1) * OFFSET(AG30,10 - ROW(AG30),0)</f>
        <v>0</v>
      </c>
      <c r="AH30" s="166">
        <v>0</v>
      </c>
      <c r="AI30" s="166">
        <f ca="1">OFFSET(AI30,0,-1) * OFFSET(AI30,10 - ROW(AI30),0)</f>
        <v>0</v>
      </c>
      <c r="AJ30" s="166">
        <v>1</v>
      </c>
      <c r="AK30" s="166">
        <f ca="1">OFFSET(AK30,0,-1) * OFFSET(AK30,10 - ROW(AK30),0)</f>
        <v>1599511</v>
      </c>
      <c r="AL30" s="166">
        <v>0</v>
      </c>
      <c r="AM30" s="166">
        <f ca="1">OFFSET(AM30,0,-1) * OFFSET(AM30,10 - ROW(AM30),0)</f>
        <v>0</v>
      </c>
      <c r="AN30" s="166"/>
      <c r="AO30" s="166">
        <f ca="1">OFFSET(AO30,0,-1) * OFFSET(AO30,10 - ROW(AO30),0)</f>
        <v>0</v>
      </c>
      <c r="AP30" s="166">
        <f t="shared" ca="1" si="250"/>
        <v>1599511</v>
      </c>
      <c r="AQ30" s="166"/>
      <c r="AR30" s="166">
        <f ca="1">OFFSET(AR30,0,-1) * OFFSET(AR30,10 - ROW(AR30),0)</f>
        <v>0</v>
      </c>
      <c r="AS30" s="166"/>
      <c r="AT30" s="166">
        <f ca="1">OFFSET(AT30,0,-1) * OFFSET(AT30,10 - ROW(AT30),0)</f>
        <v>0</v>
      </c>
      <c r="AU30" s="166"/>
      <c r="AV30" s="166">
        <f ca="1">OFFSET(AV30,0,-1) * OFFSET(AV30,10 - ROW(AV30),0)</f>
        <v>0</v>
      </c>
      <c r="AW30" s="166"/>
      <c r="AX30" s="166">
        <f ca="1">OFFSET(AX30,0,-1) * OFFSET(AX30,10 - ROW(AX30),0)</f>
        <v>0</v>
      </c>
      <c r="AY30" s="166"/>
      <c r="AZ30" s="166">
        <f ca="1">OFFSET(AZ30,0,-1) * OFFSET(AZ30,10 - ROW(AZ30),0)</f>
        <v>0</v>
      </c>
      <c r="BA30" s="166"/>
      <c r="BB30" s="166">
        <f ca="1">OFFSET(BB30,0,-1) * OFFSET(BB30,10 - ROW(BB30),0)</f>
        <v>0</v>
      </c>
      <c r="BC30" s="166"/>
      <c r="BD30" s="166">
        <f ca="1">OFFSET(BD30,0,-1) * OFFSET(BD30,10 - ROW(BD30),0)</f>
        <v>0</v>
      </c>
      <c r="BE30" s="166"/>
      <c r="BF30" s="166">
        <f ca="1">OFFSET(BF30,0,-1) * OFFSET(BF30,10 - ROW(BF30),0)</f>
        <v>0</v>
      </c>
      <c r="BG30" s="166">
        <v>0</v>
      </c>
      <c r="BH30" s="166">
        <v>0</v>
      </c>
      <c r="BI30" s="166">
        <v>0</v>
      </c>
      <c r="BJ30" s="166">
        <f ca="1">OFFSET(BJ30,0,-1) * OFFSET(BJ30,10 - ROW(BJ30),0)</f>
        <v>0</v>
      </c>
      <c r="BK30" s="166">
        <f t="shared" ca="1" si="39"/>
        <v>0</v>
      </c>
      <c r="BL30" s="166">
        <v>0</v>
      </c>
      <c r="BM30" s="166">
        <f ca="1">OFFSET(BM30,0,-1) * OFFSET(BM30,10 - ROW(BM30),0)</f>
        <v>0</v>
      </c>
      <c r="BN30" s="166">
        <v>0</v>
      </c>
      <c r="BO30" s="166">
        <f ca="1">OFFSET(BO30,0,-1) * OFFSET(BO30,10 - ROW(BO30),0)</f>
        <v>0</v>
      </c>
      <c r="BP30" s="166">
        <v>0</v>
      </c>
      <c r="BQ30" s="166">
        <f ca="1">OFFSET(BQ30,0,-1) * OFFSET(BQ30,10 - ROW(BQ30),0)</f>
        <v>0</v>
      </c>
      <c r="BR30" s="166">
        <v>0</v>
      </c>
      <c r="BS30" s="166">
        <f ca="1">OFFSET(BS30,0,-1) * OFFSET(BS30,10 - ROW(BS30),0)</f>
        <v>0</v>
      </c>
      <c r="BT30" s="166">
        <v>0</v>
      </c>
      <c r="BU30" s="166">
        <f ca="1">OFFSET(BU30,0,-1) * OFFSET(BU30,10 - ROW(BU30),0)</f>
        <v>0</v>
      </c>
      <c r="BV30" s="166">
        <v>0</v>
      </c>
      <c r="BW30" s="166">
        <f ca="1">OFFSET(BW30,0,-1) * OFFSET(BW30,10 - ROW(BW30),0)</f>
        <v>0</v>
      </c>
      <c r="BX30" s="166">
        <v>0</v>
      </c>
      <c r="BY30" s="166">
        <f ca="1">OFFSET(BY30,0,-1) * OFFSET(BY30,10 - ROW(BY30),0)</f>
        <v>0</v>
      </c>
      <c r="BZ30" s="166">
        <v>0</v>
      </c>
      <c r="CA30" s="166">
        <f ca="1">OFFSET(CA30,0,-1) * OFFSET(CA30,10 - ROW(CA30),0)</f>
        <v>0</v>
      </c>
      <c r="CB30" s="166">
        <v>0</v>
      </c>
      <c r="CC30" s="166">
        <f ca="1">OFFSET(CC30,0,-1) * OFFSET(CC30,10 - ROW(CC30),0)</f>
        <v>0</v>
      </c>
      <c r="CD30" s="166">
        <v>0</v>
      </c>
      <c r="CE30" s="166">
        <f ca="1">OFFSET(CE30,0,-1) * OFFSET(CE30,10 - ROW(CE30),0)</f>
        <v>0</v>
      </c>
      <c r="CF30" s="166">
        <f t="shared" ca="1" si="103"/>
        <v>0</v>
      </c>
      <c r="CG30" s="166">
        <v>0</v>
      </c>
      <c r="CH30" s="166">
        <f ca="1">OFFSET(CH30,0,-1) * OFFSET(CH30,10 - ROW(CH30),0)</f>
        <v>0</v>
      </c>
      <c r="CI30" s="166">
        <v>0</v>
      </c>
      <c r="CJ30" s="166">
        <f ca="1">OFFSET(CJ30,0,-1) * OFFSET(CJ30,10 - ROW(CJ30),0)</f>
        <v>0</v>
      </c>
      <c r="CK30" s="166">
        <v>0</v>
      </c>
      <c r="CL30" s="166">
        <f ca="1">OFFSET(CL30,0,-1) * OFFSET(CL30,10 - ROW(CL30),0)</f>
        <v>0</v>
      </c>
      <c r="CM30" s="166">
        <v>0</v>
      </c>
      <c r="CN30" s="166">
        <f ca="1">OFFSET(CN30,0,-1) * OFFSET(CN30,10 - ROW(CN30),0)</f>
        <v>0</v>
      </c>
      <c r="CO30" s="166">
        <v>0</v>
      </c>
      <c r="CP30" s="166">
        <f ca="1">OFFSET(CP30,0,-1) * OFFSET(CP30,10 - ROW(CP30),0)</f>
        <v>0</v>
      </c>
      <c r="CQ30" s="166">
        <v>0</v>
      </c>
      <c r="CR30" s="166">
        <f ca="1">OFFSET(CR30,0,-1) * OFFSET(CR30,10 - ROW(CR30),0)</f>
        <v>0</v>
      </c>
      <c r="CS30" s="166">
        <v>0</v>
      </c>
      <c r="CT30" s="166">
        <f ca="1">OFFSET(CT30,0,-1) * OFFSET(CT30,10 - ROW(CT30),0)</f>
        <v>0</v>
      </c>
      <c r="CU30" s="166">
        <v>0</v>
      </c>
      <c r="CV30" s="166">
        <f ca="1">OFFSET(CV30,0,-1) * OFFSET(CV30,10 - ROW(CV30),0)</f>
        <v>0</v>
      </c>
      <c r="CW30" s="166"/>
      <c r="CX30" s="166">
        <f ca="1">OFFSET(CX30,0,-1) * OFFSET(CX30,10 - ROW(CX30),0)</f>
        <v>0</v>
      </c>
      <c r="CY30" s="166"/>
      <c r="CZ30" s="166">
        <f ca="1">OFFSET(CZ30,0,-1) * OFFSET(CZ30,10 - ROW(CZ30),0)</f>
        <v>0</v>
      </c>
      <c r="DA30" s="166"/>
      <c r="DB30" s="166">
        <v>0</v>
      </c>
      <c r="DC30" s="166"/>
      <c r="DD30" s="166">
        <v>0</v>
      </c>
      <c r="DE30" s="166">
        <v>4</v>
      </c>
      <c r="DF30" s="166">
        <f ca="1">OFFSET(DF30,0,-1) * OFFSET(DF30,10 - ROW(DF30),0)</f>
        <v>7462928</v>
      </c>
      <c r="DG30" s="166">
        <v>0</v>
      </c>
      <c r="DH30" s="166">
        <f ca="1">OFFSET(DH30,0,-1) * OFFSET(DH30,10 - ROW(DH30),0)</f>
        <v>0</v>
      </c>
      <c r="DI30" s="166"/>
      <c r="DJ30" s="166">
        <f ca="1">OFFSET(DJ30,0,-1) * OFFSET(DJ30,10 - ROW(DJ30),0)</f>
        <v>0</v>
      </c>
      <c r="DK30" s="166">
        <f t="shared" ca="1" si="40"/>
        <v>7462928</v>
      </c>
      <c r="DL30" s="166"/>
      <c r="DM30" s="166">
        <f ca="1">OFFSET(DM30,0,-1) * OFFSET(DM30,10 - ROW(DM30),0)</f>
        <v>0</v>
      </c>
      <c r="DN30" s="166"/>
      <c r="DO30" s="166">
        <f ca="1">OFFSET(DO30,0,-1) * OFFSET(DO30,10 - ROW(DO30),0)</f>
        <v>0</v>
      </c>
      <c r="DP30" s="166">
        <v>221</v>
      </c>
      <c r="DQ30" s="166">
        <f ca="1">OFFSET(DQ30,0,-1) * OFFSET(DQ30,10 - ROW(DQ30),0)</f>
        <v>22349288</v>
      </c>
      <c r="DR30" s="166">
        <v>0</v>
      </c>
      <c r="DS30" s="166">
        <f ca="1">OFFSET(DS30,0,-1) * OFFSET(DS30,10 - ROW(DS30),0)</f>
        <v>0</v>
      </c>
      <c r="DT30" s="166">
        <v>615</v>
      </c>
      <c r="DU30" s="166">
        <f ca="1">OFFSET(DU30,0,-1) * OFFSET(DU30,10 - ROW(DU30),0)</f>
        <v>52885080</v>
      </c>
      <c r="DV30" s="166">
        <v>0</v>
      </c>
      <c r="DW30" s="166">
        <f ca="1">OFFSET(DW30,0,-1) * OFFSET(DW30,10 - ROW(DW30),0)</f>
        <v>0</v>
      </c>
      <c r="DX30" s="166"/>
      <c r="DY30" s="166">
        <f ca="1">OFFSET(DY30,0,-1) * OFFSET(DY30,10 - ROW(DY30),0)</f>
        <v>0</v>
      </c>
      <c r="DZ30" s="166"/>
      <c r="EA30" s="166">
        <f ca="1">OFFSET(EA30,0,-1) * OFFSET(EA30,10 - ROW(EA30),0)</f>
        <v>0</v>
      </c>
      <c r="EB30" s="166">
        <v>65</v>
      </c>
      <c r="EC30" s="166">
        <f ca="1">OFFSET(EC30,0,-1) * OFFSET(EC30,10 - ROW(EC30),0)</f>
        <v>657345</v>
      </c>
      <c r="ED30" s="166">
        <v>0</v>
      </c>
      <c r="EE30" s="166">
        <f ca="1">OFFSET(EE30,0,-1) * OFFSET(EE30,10 - ROW(EE30),0)</f>
        <v>0</v>
      </c>
      <c r="EF30" s="166">
        <v>217</v>
      </c>
      <c r="EG30" s="166">
        <f ca="1">OFFSET(EG30,0,-1) * OFFSET(EG30,10 - ROW(EG30),0)</f>
        <v>1865983</v>
      </c>
      <c r="EH30" s="166">
        <v>0</v>
      </c>
      <c r="EI30" s="166">
        <f ca="1">OFFSET(EI30,0,-1) * OFFSET(EI30,10 - ROW(EI30),0)</f>
        <v>0</v>
      </c>
      <c r="EJ30" s="166"/>
      <c r="EK30" s="166">
        <f ca="1">OFFSET(EK30,0,-1) * OFFSET(EK30,10 - ROW(EK30),0)</f>
        <v>0</v>
      </c>
      <c r="EL30" s="166"/>
      <c r="EM30" s="166">
        <f ca="1">OFFSET(EM30,0,-1) * OFFSET(EM30,10 - ROW(EM30),0)</f>
        <v>0</v>
      </c>
      <c r="EN30" s="166"/>
      <c r="EO30" s="166">
        <f ca="1">OFFSET(EO30,0,-1) * OFFSET(EO30,10 - ROW(EO30),0)</f>
        <v>0</v>
      </c>
      <c r="EP30" s="166"/>
      <c r="EQ30" s="166">
        <f ca="1">OFFSET(EQ30,0,-1) * OFFSET(EQ30,10 - ROW(EQ30),0)</f>
        <v>0</v>
      </c>
      <c r="ER30" s="166">
        <v>0</v>
      </c>
      <c r="ES30" s="166">
        <f ca="1">OFFSET(ES30,0,-1) * OFFSET(ES30,10 - ROW(ES30),0)</f>
        <v>0</v>
      </c>
      <c r="ET30" s="166">
        <v>0</v>
      </c>
      <c r="EU30" s="166">
        <f ca="1">OFFSET(EU30,0,-1) * OFFSET(EU30,10 - ROW(EU30),0)</f>
        <v>0</v>
      </c>
      <c r="EV30" s="166">
        <f t="shared" ca="1" si="236"/>
        <v>77757696</v>
      </c>
      <c r="EW30" s="166">
        <v>0</v>
      </c>
      <c r="EX30" s="166">
        <v>0</v>
      </c>
      <c r="EY30" s="166">
        <v>0</v>
      </c>
      <c r="EZ30" s="166">
        <v>0</v>
      </c>
      <c r="FA30" s="166">
        <v>0</v>
      </c>
      <c r="FB30" s="166">
        <v>0</v>
      </c>
      <c r="FC30" s="166">
        <v>0</v>
      </c>
      <c r="FD30" s="166">
        <v>0</v>
      </c>
      <c r="FE30" s="166"/>
      <c r="FF30" s="166">
        <f ca="1">OFFSET(FF30,0,-1) * OFFSET(FF30,10 - ROW(FF30),0)</f>
        <v>0</v>
      </c>
      <c r="FG30" s="166">
        <v>0</v>
      </c>
      <c r="FH30" s="166">
        <v>0</v>
      </c>
      <c r="FI30" s="166">
        <v>0</v>
      </c>
      <c r="FJ30" s="166">
        <v>0</v>
      </c>
      <c r="FK30" s="166">
        <v>0</v>
      </c>
      <c r="FL30" s="166">
        <v>0</v>
      </c>
      <c r="FM30" s="166">
        <v>0</v>
      </c>
      <c r="FN30" s="166">
        <f ca="1">OFFSET(FN30,0,-1) * OFFSET(FN30,10 - ROW(FN30),0)</f>
        <v>0</v>
      </c>
      <c r="FO30" s="166">
        <v>0</v>
      </c>
      <c r="FP30" s="166">
        <f ca="1">OFFSET(FP30,0,-1) * OFFSET(FP30,10 - ROW(FP30),0)</f>
        <v>0</v>
      </c>
      <c r="FQ30" s="166"/>
      <c r="FR30" s="166">
        <f ca="1">OFFSET(FR30,0,-1) * OFFSET(FR30,10 - ROW(FR30),0)</f>
        <v>0</v>
      </c>
      <c r="FS30" s="166">
        <v>0</v>
      </c>
      <c r="FT30" s="166">
        <v>0</v>
      </c>
      <c r="FU30" s="166">
        <v>0</v>
      </c>
      <c r="FV30" s="166">
        <v>0</v>
      </c>
      <c r="FW30" s="166">
        <v>0</v>
      </c>
      <c r="FX30" s="166">
        <v>0</v>
      </c>
      <c r="FY30" s="166">
        <v>0</v>
      </c>
      <c r="FZ30" s="166">
        <v>0</v>
      </c>
      <c r="GA30" s="166">
        <v>0</v>
      </c>
      <c r="GB30" s="166">
        <v>0</v>
      </c>
      <c r="GC30" s="166">
        <v>0</v>
      </c>
      <c r="GD30" s="166"/>
      <c r="GE30" s="166">
        <v>0</v>
      </c>
      <c r="GF30" s="166">
        <f ca="1">OFFSET(GF30,0,-1) * OFFSET(GF30,10 - ROW(GF30),0)</f>
        <v>0</v>
      </c>
      <c r="GG30" s="166">
        <f t="shared" ca="1" si="237"/>
        <v>0</v>
      </c>
      <c r="GH30" s="166"/>
      <c r="GI30" s="166">
        <f ca="1">OFFSET(GI30,0,-1) * OFFSET(GI30,10 - ROW(GI30),0)</f>
        <v>0</v>
      </c>
      <c r="GJ30" s="166"/>
      <c r="GK30" s="166">
        <f ca="1">OFFSET(GK30,0,-1) * OFFSET(GK30,10 - ROW(GK30),0)</f>
        <v>0</v>
      </c>
      <c r="GL30" s="166">
        <f t="shared" ca="1" si="238"/>
        <v>0</v>
      </c>
      <c r="GM30" s="166">
        <f t="shared" ca="1" si="239"/>
        <v>77757696</v>
      </c>
      <c r="GN30" s="166"/>
      <c r="GO30" s="166">
        <f ca="1">OFFSET(GO30,0,-1) * OFFSET(GO30,10 - ROW(GO30),0)</f>
        <v>0</v>
      </c>
      <c r="GP30" s="166"/>
      <c r="GQ30" s="166">
        <f ca="1">OFFSET(GQ30,0,-1) * OFFSET(GQ30,10 - ROW(GQ30),0)</f>
        <v>0</v>
      </c>
      <c r="GR30" s="166"/>
      <c r="GS30" s="166">
        <f ca="1">OFFSET(GS30,0,-1) * OFFSET(GS30,10 - ROW(GS30),0)</f>
        <v>0</v>
      </c>
      <c r="GT30" s="166"/>
      <c r="GU30" s="166">
        <f ca="1">OFFSET(GU30,0,-1) * OFFSET(GU30,10 - ROW(GU30),0)</f>
        <v>0</v>
      </c>
      <c r="GV30" s="166">
        <f t="shared" ca="1" si="41"/>
        <v>0</v>
      </c>
      <c r="GW30" s="166">
        <f t="shared" ca="1" si="240"/>
        <v>92149419</v>
      </c>
      <c r="GX30" s="166">
        <v>0</v>
      </c>
      <c r="GY30" s="166">
        <f ca="1">OFFSET(GY30,0,-1) * OFFSET(GY30,10 - ROW(GY30),0)</f>
        <v>0</v>
      </c>
      <c r="GZ30" s="166">
        <v>0</v>
      </c>
      <c r="HA30" s="166">
        <f ca="1">OFFSET(HA30,0,-1) * OFFSET(HA30,10 - ROW(HA30),0)</f>
        <v>0</v>
      </c>
      <c r="HB30" s="166">
        <v>0</v>
      </c>
      <c r="HC30" s="166">
        <v>0</v>
      </c>
      <c r="HD30" s="166"/>
      <c r="HE30" s="166">
        <f ca="1">OFFSET(HE30,0,-1) * OFFSET(HE30,10 - ROW(HE30),0)</f>
        <v>0</v>
      </c>
      <c r="HF30" s="166"/>
      <c r="HG30" s="166">
        <f ca="1">OFFSET(HG30,0,-1) * OFFSET(HG30,10 - ROW(HG30),0)</f>
        <v>0</v>
      </c>
      <c r="HH30" s="166">
        <f t="shared" ca="1" si="62"/>
        <v>0</v>
      </c>
      <c r="HI30" s="166">
        <v>0</v>
      </c>
      <c r="HJ30" s="166">
        <f ca="1">OFFSET(HJ30,0,-1) * OFFSET(HJ30,10 - ROW(HJ30),0)</f>
        <v>0</v>
      </c>
      <c r="HK30" s="166">
        <f t="shared" ca="1" si="42"/>
        <v>0</v>
      </c>
      <c r="HL30" s="166">
        <v>0</v>
      </c>
      <c r="HM30" s="166">
        <f ca="1">OFFSET(HM30,0,-1) * OFFSET(HM30,10 - ROW(HM30),0)</f>
        <v>0</v>
      </c>
      <c r="HN30" s="166">
        <v>0</v>
      </c>
      <c r="HO30" s="166">
        <f ca="1">OFFSET(HO30,0,-1) * OFFSET(HO30,10 - ROW(HO30),0)</f>
        <v>0</v>
      </c>
      <c r="HP30" s="166">
        <v>0</v>
      </c>
      <c r="HQ30" s="166">
        <f ca="1">OFFSET(HQ30,0,-1) * OFFSET(HQ30,10 - ROW(HQ30),0)</f>
        <v>0</v>
      </c>
      <c r="HR30" s="166">
        <v>0</v>
      </c>
      <c r="HS30" s="166">
        <f ca="1">OFFSET(HS30,0,-1) * OFFSET(HS30,10 - ROW(HS30),0)</f>
        <v>0</v>
      </c>
      <c r="HT30" s="166">
        <f t="shared" ca="1" si="43"/>
        <v>0</v>
      </c>
      <c r="HU30" s="166">
        <v>12</v>
      </c>
      <c r="HV30" s="166">
        <f ca="1">OFFSET(HV30,0,-1) * OFFSET(HV30,10 - ROW(HV30),0)</f>
        <v>2167164</v>
      </c>
      <c r="HW30" s="166">
        <v>0</v>
      </c>
      <c r="HX30" s="166">
        <f ca="1">OFFSET(HX30,0,-1) * OFFSET(HX30,10 - ROW(HX30),0)</f>
        <v>0</v>
      </c>
      <c r="HY30" s="166">
        <v>0</v>
      </c>
      <c r="HZ30" s="166">
        <f ca="1">OFFSET(HZ30,0,-1) * OFFSET(HZ30,10 - ROW(HZ30),0)</f>
        <v>0</v>
      </c>
      <c r="IA30" s="166">
        <v>0</v>
      </c>
      <c r="IB30" s="166">
        <f ca="1">OFFSET(IB30,0,-1) * OFFSET(IB30,10 - ROW(IB30),0)</f>
        <v>0</v>
      </c>
      <c r="IC30" s="166">
        <v>0</v>
      </c>
      <c r="ID30" s="166">
        <f ca="1">OFFSET(ID30,0,-1) * OFFSET(ID30,10 - ROW(ID30),0)</f>
        <v>0</v>
      </c>
      <c r="IE30" s="166">
        <v>0</v>
      </c>
      <c r="IF30" s="166">
        <f ca="1">OFFSET(IF30,0,-1) * OFFSET(IF30,10 - ROW(IF30),0)</f>
        <v>0</v>
      </c>
      <c r="IG30" s="166">
        <v>0</v>
      </c>
      <c r="IH30" s="166">
        <f ca="1">OFFSET(IH30,0,-1) * OFFSET(IH30,10 - ROW(IH30),0)</f>
        <v>0</v>
      </c>
      <c r="II30" s="166">
        <v>0</v>
      </c>
      <c r="IJ30" s="166">
        <f ca="1">OFFSET(IJ30,0,-1) * OFFSET(IJ30,10 - ROW(IJ30),0)</f>
        <v>0</v>
      </c>
      <c r="IK30" s="166">
        <f t="shared" ca="1" si="241"/>
        <v>2167164</v>
      </c>
      <c r="IL30" s="166">
        <v>0</v>
      </c>
      <c r="IM30" s="166">
        <f ca="1">OFFSET(IM30,0,-1) * OFFSET(IM30,10 - ROW(IM30),0)</f>
        <v>0</v>
      </c>
      <c r="IN30" s="166">
        <v>0</v>
      </c>
      <c r="IO30" s="166">
        <f ca="1">OFFSET(IO30,0,-1) * OFFSET(IO30,10 - ROW(IO30),0)</f>
        <v>0</v>
      </c>
      <c r="IP30" s="166">
        <v>0</v>
      </c>
      <c r="IQ30" s="166">
        <f ca="1">OFFSET(IQ30,0,-1) * OFFSET(IQ30,10 - ROW(IQ30),0)</f>
        <v>0</v>
      </c>
      <c r="IR30" s="166">
        <v>0</v>
      </c>
      <c r="IS30" s="166">
        <f ca="1">OFFSET(IS30,0,-1) * OFFSET(IS30,10 - ROW(IS30),0)</f>
        <v>0</v>
      </c>
      <c r="IT30" s="166"/>
      <c r="IU30" s="166">
        <f ca="1">OFFSET(IU30,0,-1) * OFFSET(IU30,10 - ROW(IU30),0)</f>
        <v>0</v>
      </c>
      <c r="IV30" s="166"/>
      <c r="IW30" s="166">
        <f ca="1">OFFSET(IW30,0,-1) * OFFSET(IW30,10 - ROW(IW30),0)</f>
        <v>0</v>
      </c>
      <c r="IX30" s="166">
        <f t="shared" ca="1" si="44"/>
        <v>0</v>
      </c>
      <c r="IY30" s="166"/>
      <c r="IZ30" s="166">
        <f ca="1">OFFSET(IZ30,0,-1) * OFFSET(IZ30,10 - ROW(IZ30),0)</f>
        <v>0</v>
      </c>
      <c r="JA30" s="166"/>
      <c r="JB30" s="166">
        <f ca="1">OFFSET(JB30,0,-1) * OFFSET(JB30,10 - ROW(JB30),0)</f>
        <v>0</v>
      </c>
      <c r="JC30" s="166"/>
      <c r="JD30" s="166">
        <f ca="1">OFFSET(JD30,0,-1) * OFFSET(JD30,10 - ROW(JD30),0)</f>
        <v>0</v>
      </c>
      <c r="JE30" s="166"/>
      <c r="JF30" s="166">
        <f ca="1">OFFSET(JF30,0,-1) * OFFSET(JF30,10 - ROW(JF30),0)</f>
        <v>0</v>
      </c>
      <c r="JG30" s="166">
        <f t="shared" ca="1" si="45"/>
        <v>0</v>
      </c>
      <c r="JH30" s="166">
        <f t="shared" ca="1" si="142"/>
        <v>2167164</v>
      </c>
      <c r="JI30" s="166"/>
      <c r="JJ30" s="166">
        <f ca="1">OFFSET(JJ30,0,-1) * OFFSET(JJ30,10 - ROW(JJ30),0)</f>
        <v>0</v>
      </c>
      <c r="JK30" s="166"/>
      <c r="JL30" s="166">
        <f ca="1">OFFSET(JL30,0,-1) * OFFSET(JL30,10 - ROW(JL30),0)</f>
        <v>0</v>
      </c>
      <c r="JM30" s="166">
        <f t="shared" ca="1" si="63"/>
        <v>0</v>
      </c>
      <c r="JN30" s="166">
        <v>0</v>
      </c>
      <c r="JO30" s="166">
        <f ca="1">OFFSET(JO30,0,-1) * OFFSET(JO30,10 - ROW(JO30),0)</f>
        <v>0</v>
      </c>
      <c r="JP30" s="166">
        <v>0</v>
      </c>
      <c r="JQ30" s="166">
        <f ca="1">OFFSET(JQ30,0,-1) * OFFSET(JQ30,10 - ROW(JQ30),0)</f>
        <v>0</v>
      </c>
      <c r="JR30" s="166"/>
      <c r="JS30" s="166">
        <f ca="1">OFFSET(JS30,0,-1) * OFFSET(JS30,10 - ROW(JS30),0)</f>
        <v>0</v>
      </c>
      <c r="JT30" s="166">
        <v>0</v>
      </c>
      <c r="JU30" s="166">
        <f ca="1">OFFSET(JU30,0,-1) * OFFSET(JU30,10 - ROW(JU30),0)</f>
        <v>0</v>
      </c>
      <c r="JV30" s="166">
        <f t="shared" ca="1" si="46"/>
        <v>0</v>
      </c>
      <c r="JW30" s="166">
        <v>0</v>
      </c>
      <c r="JX30" s="166">
        <f ca="1">OFFSET(JX30,0,-1) * OFFSET(JX30,10 - ROW(JX30),0)</f>
        <v>0</v>
      </c>
      <c r="JY30" s="166">
        <f t="shared" ca="1" si="47"/>
        <v>0</v>
      </c>
      <c r="JZ30" s="166">
        <v>10</v>
      </c>
      <c r="KA30" s="166">
        <f ca="1">OFFSET(KA30,0,-1) * OFFSET(KA30,10 - ROW(KA30),0)</f>
        <v>2064320</v>
      </c>
      <c r="KB30" s="166">
        <v>0</v>
      </c>
      <c r="KC30" s="166">
        <f ca="1">OFFSET(KC30,0,-1) * OFFSET(KC30,10 - ROW(KC30),0)</f>
        <v>0</v>
      </c>
      <c r="KD30" s="166">
        <v>10</v>
      </c>
      <c r="KE30" s="166">
        <f ca="1">OFFSET(KE30,0,-1) * OFFSET(KE30,10 - ROW(KE30),0)</f>
        <v>206430</v>
      </c>
      <c r="KF30" s="166">
        <v>0</v>
      </c>
      <c r="KG30" s="166">
        <f ca="1">OFFSET(KG30,0,-1) * OFFSET(KG30,10 - ROW(KG30),0)</f>
        <v>0</v>
      </c>
      <c r="KH30" s="166">
        <f t="shared" ca="1" si="48"/>
        <v>2270750</v>
      </c>
      <c r="KI30" s="166">
        <v>20</v>
      </c>
      <c r="KJ30" s="166">
        <f ca="1">OFFSET(KJ30,0,-1) * OFFSET(KJ30,10 - ROW(KJ30),0)</f>
        <v>4336560</v>
      </c>
      <c r="KK30" s="166">
        <v>0</v>
      </c>
      <c r="KL30" s="166">
        <f ca="1">OFFSET(KL30,0,-1) * OFFSET(KL30,10 - ROW(KL30),0)</f>
        <v>0</v>
      </c>
      <c r="KM30" s="166">
        <v>0</v>
      </c>
      <c r="KN30" s="166">
        <f ca="1">OFFSET(KN30,0,-1) * OFFSET(KN30,10 - ROW(KN30),0)</f>
        <v>0</v>
      </c>
      <c r="KO30" s="166">
        <v>0</v>
      </c>
      <c r="KP30" s="166">
        <f ca="1">OFFSET(KP30,0,-1) * OFFSET(KP30,10 - ROW(KP30),0)</f>
        <v>0</v>
      </c>
      <c r="KQ30" s="166">
        <v>0</v>
      </c>
      <c r="KR30" s="166">
        <f ca="1">OFFSET(KR30,0,-1) * OFFSET(KR30,10 - ROW(KR30),0)</f>
        <v>0</v>
      </c>
      <c r="KS30" s="166">
        <f t="shared" ca="1" si="251"/>
        <v>4336560</v>
      </c>
      <c r="KT30" s="166">
        <v>3</v>
      </c>
      <c r="KU30" s="166">
        <f ca="1">OFFSET(KU30,0,-1) * OFFSET(KU30,10 - ROW(KU30),0)</f>
        <v>742371</v>
      </c>
      <c r="KV30" s="166">
        <v>0</v>
      </c>
      <c r="KW30" s="166">
        <f ca="1">OFFSET(KW30,0,-1) * OFFSET(KW30,10 - ROW(KW30),0)</f>
        <v>0</v>
      </c>
      <c r="KX30" s="166">
        <v>2</v>
      </c>
      <c r="KY30" s="166">
        <f ca="1">OFFSET(KY30,0,-1) * OFFSET(KY30,10 - ROW(KY30),0)</f>
        <v>49492</v>
      </c>
      <c r="KZ30" s="166">
        <v>0</v>
      </c>
      <c r="LA30" s="166">
        <f ca="1">OFFSET(LA30,0,-1) * OFFSET(LA30,10 - ROW(LA30),0)</f>
        <v>0</v>
      </c>
      <c r="LB30" s="166"/>
      <c r="LC30" s="166">
        <f ca="1">OFFSET(LC30,0,-1) * OFFSET(LC30,10 - ROW(LC30),0)</f>
        <v>0</v>
      </c>
      <c r="LD30" s="166">
        <f t="shared" ca="1" si="49"/>
        <v>791863</v>
      </c>
      <c r="LE30" s="166">
        <v>0</v>
      </c>
      <c r="LF30" s="166">
        <f ca="1">OFFSET(LF30,0,-1) * OFFSET(LF30,10 - ROW(LF30),0)</f>
        <v>0</v>
      </c>
      <c r="LG30" s="166">
        <v>0</v>
      </c>
      <c r="LH30" s="166">
        <f ca="1">OFFSET(LH30,0,-1) * OFFSET(LH30,10 - ROW(LH30),0)</f>
        <v>0</v>
      </c>
      <c r="LI30" s="166">
        <v>0</v>
      </c>
      <c r="LJ30" s="166">
        <f ca="1">OFFSET(LJ30,0,-1) * OFFSET(LJ30,10 - ROW(LJ30),0)</f>
        <v>0</v>
      </c>
      <c r="LK30" s="166">
        <v>0</v>
      </c>
      <c r="LL30" s="166">
        <f ca="1">OFFSET(LL30,0,-1) * OFFSET(LL30,10 - ROW(LL30),0)</f>
        <v>0</v>
      </c>
      <c r="LM30" s="166">
        <f t="shared" ca="1" si="50"/>
        <v>0</v>
      </c>
      <c r="LN30" s="166">
        <v>0</v>
      </c>
      <c r="LO30" s="166">
        <f ca="1">OFFSET(LO30,0,-1) * OFFSET(LO30,10 - ROW(LO30),0)</f>
        <v>0</v>
      </c>
      <c r="LP30" s="166">
        <v>0</v>
      </c>
      <c r="LQ30" s="166">
        <f ca="1">OFFSET(LQ30,0,-1) * OFFSET(LQ30,10 - ROW(LQ30),0)</f>
        <v>0</v>
      </c>
      <c r="LR30" s="166">
        <f t="shared" ca="1" si="242"/>
        <v>0</v>
      </c>
      <c r="LS30" s="166">
        <v>0</v>
      </c>
      <c r="LT30" s="166">
        <f ca="1">OFFSET(LT30,0,-1) * OFFSET(LT30,10 - ROW(LT30),0)</f>
        <v>0</v>
      </c>
      <c r="LU30" s="166">
        <v>0</v>
      </c>
      <c r="LV30" s="166">
        <f ca="1">OFFSET(LV30,0,-1) * OFFSET(LV30,10 - ROW(LV30),0)</f>
        <v>0</v>
      </c>
      <c r="LW30" s="166">
        <f t="shared" ca="1" si="64"/>
        <v>0</v>
      </c>
      <c r="LX30" s="166">
        <v>0</v>
      </c>
      <c r="LY30" s="166">
        <f ca="1">OFFSET(LY30,0,-1) * OFFSET(LY30,10 - ROW(LY30),0)</f>
        <v>0</v>
      </c>
      <c r="LZ30" s="166">
        <v>0</v>
      </c>
      <c r="MA30" s="166">
        <f ca="1">OFFSET(MA30,0,-1) * OFFSET(MA30,10 - ROW(MA30),0)</f>
        <v>0</v>
      </c>
      <c r="MB30" s="166">
        <f t="shared" ca="1" si="243"/>
        <v>0</v>
      </c>
      <c r="MC30" s="166">
        <f t="shared" ca="1" si="244"/>
        <v>7399173</v>
      </c>
      <c r="MD30" s="166">
        <v>0</v>
      </c>
      <c r="ME30" s="166">
        <f ca="1">OFFSET(ME30,0,-1) * OFFSET(ME30,10 - ROW(ME30),0)</f>
        <v>0</v>
      </c>
      <c r="MF30" s="166"/>
      <c r="MG30" s="166">
        <f ca="1">OFFSET(MG30,0,-1) * OFFSET(MG30,10 - ROW(MG30),0)</f>
        <v>0</v>
      </c>
      <c r="MH30" s="166">
        <v>0</v>
      </c>
      <c r="MI30" s="166">
        <f ca="1">OFFSET(MI30,0,-1) * OFFSET(MI30,10 - ROW(MI30),0)</f>
        <v>0</v>
      </c>
      <c r="MJ30" s="166"/>
      <c r="MK30" s="166">
        <f ca="1">OFFSET(MK30,0,-1) * OFFSET(MK30,10 - ROW(MK30),0)</f>
        <v>0</v>
      </c>
      <c r="ML30" s="166">
        <f t="shared" ca="1" si="51"/>
        <v>0</v>
      </c>
      <c r="MM30" s="166">
        <v>0</v>
      </c>
      <c r="MN30" s="166">
        <f ca="1">OFFSET(MN30,0,-1) * OFFSET(MN30,10 - ROW(MN30),0)</f>
        <v>0</v>
      </c>
      <c r="MO30" s="166">
        <v>0</v>
      </c>
      <c r="MP30" s="166">
        <f ca="1">OFFSET(MP30,0,-1) * OFFSET(MP30,10 - ROW(MP30),0)</f>
        <v>0</v>
      </c>
      <c r="MQ30" s="166"/>
      <c r="MR30" s="166">
        <f ca="1">OFFSET(MR30,0,-1) * OFFSET(MR30,10 - ROW(MR30),0)</f>
        <v>0</v>
      </c>
      <c r="MS30" s="166">
        <f t="shared" ca="1" si="52"/>
        <v>0</v>
      </c>
      <c r="MT30" s="166">
        <v>0</v>
      </c>
      <c r="MU30" s="166">
        <f ca="1">OFFSET(MU30,0,-1) * OFFSET(MU30,10 - ROW(MU30),0)</f>
        <v>0</v>
      </c>
      <c r="MV30" s="166">
        <v>0</v>
      </c>
      <c r="MW30" s="166">
        <f ca="1">OFFSET(MW30,0,-1) * OFFSET(MW30,10 - ROW(MW30),0)</f>
        <v>0</v>
      </c>
      <c r="MX30" s="166">
        <v>0</v>
      </c>
      <c r="MY30" s="166">
        <f ca="1">OFFSET(MY30,0,-1) * OFFSET(MY30,10 - ROW(MY30),0)</f>
        <v>0</v>
      </c>
      <c r="MZ30" s="166"/>
      <c r="NA30" s="166">
        <f ca="1">OFFSET(NA30,0,-1) * OFFSET(NA30,10 - ROW(NA30),0)</f>
        <v>0</v>
      </c>
      <c r="NB30" s="166">
        <f t="shared" ca="1" si="66"/>
        <v>0</v>
      </c>
      <c r="NC30" s="166">
        <v>0</v>
      </c>
      <c r="ND30" s="166">
        <f ca="1">OFFSET(ND30,0,-1) * OFFSET(ND30,10 - ROW(ND30),0)</f>
        <v>0</v>
      </c>
      <c r="NE30" s="166">
        <v>0</v>
      </c>
      <c r="NF30" s="166">
        <f ca="1">OFFSET(NF30,0,-1) * OFFSET(NF30,10 - ROW(NF30),0)</f>
        <v>0</v>
      </c>
      <c r="NG30" s="166">
        <v>0</v>
      </c>
      <c r="NH30" s="166">
        <f ca="1">OFFSET(NH30,0,-1) * OFFSET(NH30,10 - ROW(NH30),0)</f>
        <v>0</v>
      </c>
      <c r="NI30" s="166">
        <v>0</v>
      </c>
      <c r="NJ30" s="166">
        <f ca="1">OFFSET(NJ30,0,-1) * OFFSET(NJ30,10 - ROW(NJ30),0)</f>
        <v>0</v>
      </c>
      <c r="NK30" s="166">
        <v>0</v>
      </c>
      <c r="NL30" s="166">
        <f ca="1">OFFSET(NL30,0,-1) * OFFSET(NL30,10 - ROW(NL30),0)</f>
        <v>0</v>
      </c>
      <c r="NM30" s="166">
        <v>0</v>
      </c>
      <c r="NN30" s="166">
        <f ca="1">OFFSET(NN30,0,-1) * OFFSET(NN30,10 - ROW(NN30),0)</f>
        <v>0</v>
      </c>
      <c r="NO30" s="166">
        <f t="shared" ca="1" si="67"/>
        <v>0</v>
      </c>
      <c r="NP30" s="166">
        <v>0</v>
      </c>
      <c r="NQ30" s="166">
        <f ca="1">OFFSET(NQ30,0,-1) * OFFSET(NQ30,10 - ROW(NQ30),0)</f>
        <v>0</v>
      </c>
      <c r="NR30" s="166">
        <v>0</v>
      </c>
      <c r="NS30" s="166">
        <f ca="1">OFFSET(NS30,0,-1) * OFFSET(NS30,10 - ROW(NS30),0)</f>
        <v>0</v>
      </c>
      <c r="NT30" s="166">
        <v>0</v>
      </c>
      <c r="NU30" s="166">
        <f ca="1">OFFSET(NU30,0,-1) * OFFSET(NU30,10 - ROW(NU30),0)</f>
        <v>0</v>
      </c>
      <c r="NV30" s="166">
        <v>0</v>
      </c>
      <c r="NW30" s="166">
        <f ca="1">OFFSET(NW30,0,-1) * OFFSET(NW30,10 - ROW(NW30),0)</f>
        <v>0</v>
      </c>
      <c r="NX30" s="166">
        <v>0</v>
      </c>
      <c r="NY30" s="166">
        <f ca="1">OFFSET(NY30,0,-1) * OFFSET(NY30,10 - ROW(NY30),0)</f>
        <v>0</v>
      </c>
      <c r="NZ30" s="166">
        <f t="shared" ca="1" si="68"/>
        <v>0</v>
      </c>
      <c r="OA30" s="166">
        <v>0</v>
      </c>
      <c r="OB30" s="166">
        <f ca="1">OFFSET(OB30,0,-1) * OFFSET(OB30,10 - ROW(OB30),0)</f>
        <v>0</v>
      </c>
      <c r="OC30" s="166"/>
      <c r="OD30" s="166">
        <f ca="1">OFFSET(OD30,0,-1) * OFFSET(OD30,10 - ROW(OD30),0)</f>
        <v>0</v>
      </c>
      <c r="OE30" s="166"/>
      <c r="OF30" s="166">
        <f ca="1">OFFSET(OF30,0,-1) * OFFSET(OF30,10 - ROW(OF30),0)</f>
        <v>0</v>
      </c>
      <c r="OG30" s="166"/>
      <c r="OH30" s="166">
        <f ca="1">OFFSET(OH30,0,-1) * OFFSET(OH30,10 - ROW(OH30),0)</f>
        <v>0</v>
      </c>
      <c r="OI30" s="166">
        <f t="shared" ca="1" si="53"/>
        <v>0</v>
      </c>
      <c r="OJ30" s="166">
        <v>0</v>
      </c>
      <c r="OK30" s="166">
        <f ca="1">OFFSET(OK30,0,-1) * OFFSET(OK30,10 - ROW(OK30),0)</f>
        <v>0</v>
      </c>
      <c r="OL30" s="166"/>
      <c r="OM30" s="166">
        <f ca="1">OFFSET(OM30,0,-1) * OFFSET(OM30,10 - ROW(OM30),0)</f>
        <v>0</v>
      </c>
      <c r="ON30" s="166">
        <f t="shared" ca="1" si="245"/>
        <v>0</v>
      </c>
      <c r="OO30" s="166">
        <v>0</v>
      </c>
      <c r="OP30" s="166">
        <f ca="1">OFFSET(OP30,0,-1) * OFFSET(OP30,10 - ROW(OP30),0)</f>
        <v>0</v>
      </c>
      <c r="OQ30" s="166">
        <v>0</v>
      </c>
      <c r="OR30" s="166">
        <f ca="1">OFFSET(OR30,0,-1) * OFFSET(OR30,10 - ROW(OR30),0)</f>
        <v>0</v>
      </c>
      <c r="OS30" s="166">
        <f t="shared" ca="1" si="54"/>
        <v>0</v>
      </c>
      <c r="OT30" s="166">
        <f t="shared" ca="1" si="246"/>
        <v>0</v>
      </c>
      <c r="OU30" s="166">
        <v>0</v>
      </c>
      <c r="OV30" s="166">
        <f ca="1">OFFSET(OV30,0,-1) * OFFSET(OV30,10 - ROW(OV30),0)</f>
        <v>0</v>
      </c>
      <c r="OW30" s="166">
        <v>0</v>
      </c>
      <c r="OX30" s="166">
        <f ca="1">OFFSET(OX30,0,-1) * OFFSET(OX30,10 - ROW(OX30),0)</f>
        <v>0</v>
      </c>
      <c r="OY30" s="166">
        <v>0</v>
      </c>
      <c r="OZ30" s="166">
        <f ca="1">OFFSET(OZ30,0,-1) * OFFSET(OZ30,10 - ROW(OZ30),0)</f>
        <v>0</v>
      </c>
      <c r="PA30" s="166">
        <v>0</v>
      </c>
      <c r="PB30" s="166">
        <f ca="1">OFFSET(PB30,0,-1) * OFFSET(PB30,10 - ROW(PB30),0)</f>
        <v>0</v>
      </c>
      <c r="PC30" s="166">
        <f t="shared" ca="1" si="55"/>
        <v>0</v>
      </c>
      <c r="PD30" s="166">
        <v>0</v>
      </c>
      <c r="PE30" s="166">
        <f ca="1">OFFSET(PE30,0,-1) * OFFSET(PE30,10 - ROW(PE30),0)</f>
        <v>0</v>
      </c>
      <c r="PF30" s="166">
        <v>0</v>
      </c>
      <c r="PG30" s="166">
        <f ca="1">OFFSET(PG30,0,-1) * OFFSET(PG30,10 - ROW(PG30),0)</f>
        <v>0</v>
      </c>
      <c r="PH30" s="166">
        <v>0</v>
      </c>
      <c r="PI30" s="166">
        <v>0</v>
      </c>
      <c r="PJ30" s="166">
        <v>0</v>
      </c>
      <c r="PK30" s="166">
        <f ca="1">OFFSET(PK30,0,-1) * OFFSET(PK30,10 - ROW(PK30),0)</f>
        <v>0</v>
      </c>
      <c r="PL30" s="166">
        <v>0</v>
      </c>
      <c r="PM30" s="166">
        <f ca="1">OFFSET(PM30,0,-1) * OFFSET(PM30,10 - ROW(PM30),0)</f>
        <v>0</v>
      </c>
      <c r="PN30" s="166">
        <f t="shared" ca="1" si="247"/>
        <v>0</v>
      </c>
      <c r="PO30" s="166">
        <v>0</v>
      </c>
      <c r="PP30" s="166">
        <f ca="1">OFFSET(PP30,0,-1) * OFFSET(PP30,10 - ROW(PP30),0)</f>
        <v>0</v>
      </c>
      <c r="PQ30" s="166">
        <v>0</v>
      </c>
      <c r="PR30" s="166">
        <f ca="1">OFFSET(PR30,0,-1) * OFFSET(PR30,10 - ROW(PR30),0)</f>
        <v>0</v>
      </c>
      <c r="PS30" s="166">
        <v>0</v>
      </c>
      <c r="PT30" s="166">
        <f ca="1">OFFSET(PT30,0,-1) * OFFSET(PT30,10 - ROW(PT30),0)</f>
        <v>0</v>
      </c>
      <c r="PU30" s="166">
        <v>0</v>
      </c>
      <c r="PV30" s="166">
        <f ca="1">OFFSET(PV30,0,-1) * OFFSET(PV30,10 - ROW(PV30),0)</f>
        <v>0</v>
      </c>
      <c r="PW30" s="166">
        <f t="shared" ca="1" si="71"/>
        <v>0</v>
      </c>
      <c r="PX30" s="166">
        <v>0</v>
      </c>
      <c r="PY30" s="166">
        <f ca="1">OFFSET(PY30,0,-1) * OFFSET(PY30,10 - ROW(PY30),0)</f>
        <v>0</v>
      </c>
      <c r="PZ30" s="166">
        <v>0</v>
      </c>
      <c r="QA30" s="166">
        <f ca="1">OFFSET(QA30,0,-1) * OFFSET(QA30,10 - ROW(QA30),0)</f>
        <v>0</v>
      </c>
      <c r="QB30" s="166">
        <v>0</v>
      </c>
      <c r="QC30" s="166">
        <f ca="1">OFFSET(QC30,0,-1) * OFFSET(QC30,10 - ROW(QC30),0)</f>
        <v>0</v>
      </c>
      <c r="QD30" s="166">
        <v>0</v>
      </c>
      <c r="QE30" s="166">
        <f ca="1">OFFSET(QE30,0,-1) * OFFSET(QE30,10 - ROW(QE30),0)</f>
        <v>0</v>
      </c>
      <c r="QF30" s="166">
        <f t="shared" ca="1" si="216"/>
        <v>0</v>
      </c>
      <c r="QG30" s="166">
        <v>0</v>
      </c>
      <c r="QH30" s="166">
        <f ca="1">OFFSET(QH30,0,-1) * OFFSET(QH30,10 - ROW(QH30),0)</f>
        <v>0</v>
      </c>
      <c r="QI30" s="166">
        <v>0</v>
      </c>
      <c r="QJ30" s="166">
        <f ca="1">OFFSET(QJ30,0,-1) * OFFSET(QJ30,10 - ROW(QJ30),0)</f>
        <v>0</v>
      </c>
      <c r="QK30" s="166">
        <v>0</v>
      </c>
      <c r="QL30" s="166">
        <f ca="1">OFFSET(QL30,0,-1) * OFFSET(QL30,10 - ROW(QL30),0)</f>
        <v>0</v>
      </c>
      <c r="QM30" s="166">
        <v>0</v>
      </c>
      <c r="QN30" s="166">
        <f ca="1">OFFSET(QN30,0,-1) * OFFSET(QN30,10 - ROW(QN30),0)</f>
        <v>0</v>
      </c>
      <c r="QO30" s="166">
        <v>0</v>
      </c>
      <c r="QP30" s="166">
        <f ca="1">OFFSET(QP30,0,-1) * OFFSET(QP30,10 - ROW(QP30),0)</f>
        <v>0</v>
      </c>
      <c r="QQ30" s="166">
        <v>0</v>
      </c>
      <c r="QR30" s="166">
        <f ca="1">OFFSET(QR30,0,-1) * OFFSET(QR30,10 - ROW(QR30),0)</f>
        <v>0</v>
      </c>
      <c r="QS30" s="166">
        <f t="shared" ca="1" si="72"/>
        <v>0</v>
      </c>
      <c r="QT30" s="166">
        <v>0</v>
      </c>
      <c r="QU30" s="166">
        <f ca="1">OFFSET(QU30,0,-1) * OFFSET(QU30,10 - ROW(QU30),0)</f>
        <v>0</v>
      </c>
      <c r="QV30" s="166">
        <v>0</v>
      </c>
      <c r="QW30" s="166">
        <f ca="1">OFFSET(QW30,0,-1) * OFFSET(QW30,10 - ROW(QW30),0)</f>
        <v>0</v>
      </c>
      <c r="QX30" s="166">
        <v>0</v>
      </c>
      <c r="QY30" s="166">
        <f ca="1">OFFSET(QY30,0,-1) * OFFSET(QY30,10 - ROW(QY30),0)</f>
        <v>0</v>
      </c>
      <c r="QZ30" s="166">
        <v>0</v>
      </c>
      <c r="RA30" s="166">
        <f ca="1">OFFSET(RA30,0,-1) * OFFSET(RA30,10 - ROW(RA30),0)</f>
        <v>0</v>
      </c>
      <c r="RB30" s="166">
        <v>0</v>
      </c>
      <c r="RC30" s="166">
        <f ca="1">OFFSET(RC30,0,-1) * OFFSET(RC30,10 - ROW(RC30),0)</f>
        <v>0</v>
      </c>
      <c r="RD30" s="166">
        <v>0</v>
      </c>
      <c r="RE30" s="166">
        <f ca="1">OFFSET(RE30,0,-1) * OFFSET(RE30,10 - ROW(RE30),0)</f>
        <v>0</v>
      </c>
      <c r="RF30" s="166">
        <f t="shared" ca="1" si="73"/>
        <v>0</v>
      </c>
      <c r="RG30" s="166">
        <v>0</v>
      </c>
      <c r="RH30" s="166">
        <v>0</v>
      </c>
      <c r="RI30" s="166">
        <v>0</v>
      </c>
      <c r="RJ30" s="166">
        <f ca="1">OFFSET(RJ30,0,-1) * OFFSET(RJ30,10 - ROW(RJ30),0)</f>
        <v>0</v>
      </c>
      <c r="RK30" s="166"/>
      <c r="RL30" s="166">
        <f ca="1">OFFSET(RL30,0,-1) * OFFSET(RL30,10 - ROW(RL30),0)</f>
        <v>0</v>
      </c>
      <c r="RM30" s="166"/>
      <c r="RN30" s="166">
        <f ca="1">OFFSET(RN30,0,-1) * OFFSET(RN30,10 - ROW(RN30),0)</f>
        <v>0</v>
      </c>
      <c r="RO30" s="166">
        <f t="shared" ca="1" si="56"/>
        <v>0</v>
      </c>
      <c r="RP30" s="166">
        <f t="shared" ca="1" si="252"/>
        <v>0</v>
      </c>
      <c r="RQ30" s="166"/>
      <c r="RR30" s="166">
        <f t="shared" ca="1" si="248"/>
        <v>101715756</v>
      </c>
      <c r="RS30" s="166">
        <f t="shared" si="229"/>
        <v>881</v>
      </c>
      <c r="RT30" s="166">
        <f ca="1">OFFSET(RT30,0,-1) * OFFSET(RT30,10 - ROW(RT30),0)</f>
        <v>703038</v>
      </c>
      <c r="RU30" s="166">
        <f t="shared" si="231"/>
        <v>11</v>
      </c>
      <c r="RV30" s="166">
        <f ca="1">OFFSET(RV30,0,-1) * OFFSET(RV30,10 - ROW(RV30),0)</f>
        <v>158070</v>
      </c>
      <c r="RW30" s="166">
        <f t="shared" ca="1" si="58"/>
        <v>861108</v>
      </c>
      <c r="RX30" s="166">
        <f t="shared" si="249"/>
        <v>881</v>
      </c>
      <c r="RY30" s="166">
        <f ca="1">OFFSET(RY30,0,-1) * OFFSET(RY30,10 - ROW(RY30),0)</f>
        <v>65194</v>
      </c>
      <c r="RZ30" s="166">
        <f t="shared" si="234"/>
        <v>11</v>
      </c>
      <c r="SA30" s="166">
        <f ca="1">OFFSET(SA30,0,-1) * OFFSET(SA30,10 - ROW(SA30),0)</f>
        <v>14564</v>
      </c>
      <c r="SB30" s="166">
        <f t="shared" ca="1" si="59"/>
        <v>79758</v>
      </c>
      <c r="SC30" s="166">
        <f t="shared" ca="1" si="60"/>
        <v>102656622</v>
      </c>
      <c r="SD30" s="166"/>
      <c r="SE30" s="166">
        <f t="shared" ca="1" si="61"/>
        <v>102656622</v>
      </c>
    </row>
    <row r="31" spans="1:499" s="165" customFormat="1" ht="30">
      <c r="A31" s="165" t="s">
        <v>209</v>
      </c>
      <c r="B31" s="175" t="s">
        <v>999</v>
      </c>
      <c r="C31" s="166" t="s">
        <v>194</v>
      </c>
      <c r="D31" s="166" t="s">
        <v>205</v>
      </c>
      <c r="E31" s="166">
        <v>0</v>
      </c>
      <c r="F31" s="166">
        <f ca="1">OFFSET(F31,0,-1) * OFFSET(F31,11 - ROW(F31),0)</f>
        <v>0</v>
      </c>
      <c r="G31" s="166"/>
      <c r="H31" s="166">
        <f ca="1">OFFSET(H31,0,-1) * OFFSET(H31,11 - ROW(H31),0)</f>
        <v>0</v>
      </c>
      <c r="I31" s="166"/>
      <c r="J31" s="166">
        <f ca="1">OFFSET(J31,0,-1) * OFFSET(J31,11 - ROW(J31),0)</f>
        <v>0</v>
      </c>
      <c r="K31" s="166"/>
      <c r="L31" s="166">
        <f ca="1">OFFSET(L31,0,-1) * OFFSET(L31,11 - ROW(L31),0)</f>
        <v>0</v>
      </c>
      <c r="M31" s="166"/>
      <c r="N31" s="166">
        <f ca="1">OFFSET(N31,0,-1) * OFFSET(N31,11 - ROW(N31),0)</f>
        <v>0</v>
      </c>
      <c r="O31" s="166">
        <v>0</v>
      </c>
      <c r="P31" s="166">
        <f ca="1">OFFSET(P31,0,-1) * OFFSET(P31,11 - ROW(P31),0)</f>
        <v>0</v>
      </c>
      <c r="Q31" s="166">
        <v>0</v>
      </c>
      <c r="R31" s="166">
        <f ca="1">OFFSET(R31,0,-1) * OFFSET(R31,11 - ROW(R31),0)</f>
        <v>0</v>
      </c>
      <c r="S31" s="166">
        <f t="shared" ca="1" si="38"/>
        <v>0</v>
      </c>
      <c r="T31" s="166">
        <v>0</v>
      </c>
      <c r="U31" s="166">
        <f ca="1">OFFSET(U31,0,-1) * OFFSET(U31,11 - ROW(U31),0)</f>
        <v>0</v>
      </c>
      <c r="V31" s="166">
        <v>0</v>
      </c>
      <c r="W31" s="166">
        <f ca="1">OFFSET(W31,0,-1) * OFFSET(W31,11 - ROW(W31),0)</f>
        <v>0</v>
      </c>
      <c r="X31" s="166">
        <v>0</v>
      </c>
      <c r="Y31" s="166">
        <f ca="1">OFFSET(Y31,0,-1) * OFFSET(Y31,11 - ROW(Y31),0)</f>
        <v>0</v>
      </c>
      <c r="Z31" s="166">
        <v>0</v>
      </c>
      <c r="AA31" s="166">
        <f ca="1">OFFSET(AA31,0,-1) * OFFSET(AA31,11 - ROW(AA31),0)</f>
        <v>0</v>
      </c>
      <c r="AB31" s="166">
        <v>0</v>
      </c>
      <c r="AC31" s="166">
        <f ca="1">OFFSET(AC31,0,-1) * OFFSET(AC31,11 - ROW(AC31),0)</f>
        <v>0</v>
      </c>
      <c r="AD31" s="166">
        <v>0</v>
      </c>
      <c r="AE31" s="166">
        <f ca="1">OFFSET(AE31,0,-1) * OFFSET(AE31,11 - ROW(AE31),0)</f>
        <v>0</v>
      </c>
      <c r="AF31" s="166">
        <v>0</v>
      </c>
      <c r="AG31" s="166">
        <f ca="1">OFFSET(AG31,0,-1) * OFFSET(AG31,11 - ROW(AG31),0)</f>
        <v>0</v>
      </c>
      <c r="AH31" s="166">
        <v>0</v>
      </c>
      <c r="AI31" s="166">
        <f ca="1">OFFSET(AI31,0,-1) * OFFSET(AI31,11 - ROW(AI31),0)</f>
        <v>0</v>
      </c>
      <c r="AJ31" s="166">
        <v>10</v>
      </c>
      <c r="AK31" s="166">
        <f ca="1">OFFSET(AK31,0,-1) * OFFSET(AK31,11 - ROW(AK31),0)</f>
        <v>20699560</v>
      </c>
      <c r="AL31" s="166">
        <v>3</v>
      </c>
      <c r="AM31" s="166">
        <f ca="1">OFFSET(AM31,0,-1) * OFFSET(AM31,11 - ROW(AM31),0)</f>
        <v>620988</v>
      </c>
      <c r="AN31" s="166"/>
      <c r="AO31" s="166">
        <f ca="1">OFFSET(AO31,0,-1) * OFFSET(AO31,11 - ROW(AO31),0)</f>
        <v>0</v>
      </c>
      <c r="AP31" s="166">
        <f t="shared" ca="1" si="250"/>
        <v>21320548</v>
      </c>
      <c r="AQ31" s="166"/>
      <c r="AR31" s="166">
        <f ca="1">OFFSET(AR31,0,-1) * OFFSET(AR31,11 - ROW(AR31),0)</f>
        <v>0</v>
      </c>
      <c r="AS31" s="166"/>
      <c r="AT31" s="166">
        <f ca="1">OFFSET(AT31,0,-1) * OFFSET(AT31,11 - ROW(AT31),0)</f>
        <v>0</v>
      </c>
      <c r="AU31" s="166"/>
      <c r="AV31" s="166">
        <f ca="1">OFFSET(AV31,0,-1) * OFFSET(AV31,11 - ROW(AV31),0)</f>
        <v>0</v>
      </c>
      <c r="AW31" s="166"/>
      <c r="AX31" s="166">
        <f ca="1">OFFSET(AX31,0,-1) * OFFSET(AX31,11 - ROW(AX31),0)</f>
        <v>0</v>
      </c>
      <c r="AY31" s="166"/>
      <c r="AZ31" s="166">
        <f ca="1">OFFSET(AZ31,0,-1) * OFFSET(AZ31,11 - ROW(AZ31),0)</f>
        <v>0</v>
      </c>
      <c r="BA31" s="166"/>
      <c r="BB31" s="166">
        <f ca="1">OFFSET(BB31,0,-1) * OFFSET(BB31,11 - ROW(BB31),0)</f>
        <v>0</v>
      </c>
      <c r="BC31" s="166"/>
      <c r="BD31" s="166">
        <f ca="1">OFFSET(BD31,0,-1) * OFFSET(BD31,11 - ROW(BD31),0)</f>
        <v>0</v>
      </c>
      <c r="BE31" s="166"/>
      <c r="BF31" s="166">
        <f ca="1">OFFSET(BF31,0,-1) * OFFSET(BF31,11 - ROW(BF31),0)</f>
        <v>0</v>
      </c>
      <c r="BG31" s="166">
        <v>0</v>
      </c>
      <c r="BH31" s="166">
        <v>0</v>
      </c>
      <c r="BI31" s="166">
        <v>0</v>
      </c>
      <c r="BJ31" s="166">
        <f ca="1">OFFSET(BJ31,0,-1) * OFFSET(BJ31,11 - ROW(BJ31),0)</f>
        <v>0</v>
      </c>
      <c r="BK31" s="166">
        <f t="shared" ca="1" si="39"/>
        <v>0</v>
      </c>
      <c r="BL31" s="166">
        <v>0</v>
      </c>
      <c r="BM31" s="166">
        <f ca="1">OFFSET(BM31,0,-1) * OFFSET(BM31,11 - ROW(BM31),0)</f>
        <v>0</v>
      </c>
      <c r="BN31" s="166">
        <v>20</v>
      </c>
      <c r="BO31" s="166">
        <f ca="1">OFFSET(BO31,0,-1) * OFFSET(BO31,11 - ROW(BO31),0)</f>
        <v>2954020</v>
      </c>
      <c r="BP31" s="166">
        <v>0</v>
      </c>
      <c r="BQ31" s="166">
        <f ca="1">OFFSET(BQ31,0,-1) * OFFSET(BQ31,11 - ROW(BQ31),0)</f>
        <v>0</v>
      </c>
      <c r="BR31" s="166">
        <v>0</v>
      </c>
      <c r="BS31" s="166">
        <f ca="1">OFFSET(BS31,0,-1) * OFFSET(BS31,11 - ROW(BS31),0)</f>
        <v>0</v>
      </c>
      <c r="BT31" s="166">
        <v>0</v>
      </c>
      <c r="BU31" s="166">
        <f ca="1">OFFSET(BU31,0,-1) * OFFSET(BU31,11 - ROW(BU31),0)</f>
        <v>0</v>
      </c>
      <c r="BV31" s="166">
        <v>20</v>
      </c>
      <c r="BW31" s="166">
        <f ca="1">OFFSET(BW31,0,-1) * OFFSET(BW31,11 - ROW(BW31),0)</f>
        <v>295400</v>
      </c>
      <c r="BX31" s="166">
        <v>0</v>
      </c>
      <c r="BY31" s="166">
        <f ca="1">OFFSET(BY31,0,-1) * OFFSET(BY31,11 - ROW(BY31),0)</f>
        <v>0</v>
      </c>
      <c r="BZ31" s="166">
        <v>0</v>
      </c>
      <c r="CA31" s="166">
        <f ca="1">OFFSET(CA31,0,-1) * OFFSET(CA31,11 - ROW(CA31),0)</f>
        <v>0</v>
      </c>
      <c r="CB31" s="166">
        <v>11</v>
      </c>
      <c r="CC31" s="166">
        <f ca="1">OFFSET(CC31,0,-1) * OFFSET(CC31,11 - ROW(CC31),0)</f>
        <v>25301782</v>
      </c>
      <c r="CD31" s="166">
        <v>1</v>
      </c>
      <c r="CE31" s="166">
        <f ca="1">OFFSET(CE31,0,-1) * OFFSET(CE31,11 - ROW(CE31),0)</f>
        <v>230016</v>
      </c>
      <c r="CF31" s="166">
        <f t="shared" ca="1" si="103"/>
        <v>28781218</v>
      </c>
      <c r="CG31" s="166">
        <v>0</v>
      </c>
      <c r="CH31" s="166">
        <f ca="1">OFFSET(CH31,0,-1) * OFFSET(CH31,11 - ROW(CH31),0)</f>
        <v>0</v>
      </c>
      <c r="CI31" s="166">
        <v>60</v>
      </c>
      <c r="CJ31" s="166">
        <f ca="1">OFFSET(CJ31,0,-1) * OFFSET(CJ31,11 - ROW(CJ31),0)</f>
        <v>9286140</v>
      </c>
      <c r="CK31" s="166">
        <v>0</v>
      </c>
      <c r="CL31" s="166">
        <f ca="1">OFFSET(CL31,0,-1) * OFFSET(CL31,11 - ROW(CL31),0)</f>
        <v>0</v>
      </c>
      <c r="CM31" s="166">
        <v>156</v>
      </c>
      <c r="CN31" s="166">
        <f ca="1">OFFSET(CN31,0,-1) * OFFSET(CN31,11 - ROW(CN31),0)</f>
        <v>20450352</v>
      </c>
      <c r="CO31" s="166">
        <v>0</v>
      </c>
      <c r="CP31" s="166">
        <f ca="1">OFFSET(CP31,0,-1) * OFFSET(CP31,11 - ROW(CP31),0)</f>
        <v>0</v>
      </c>
      <c r="CQ31" s="166">
        <v>60</v>
      </c>
      <c r="CR31" s="166">
        <f ca="1">OFFSET(CR31,0,-1) * OFFSET(CR31,11 - ROW(CR31),0)</f>
        <v>928620</v>
      </c>
      <c r="CS31" s="166">
        <v>0</v>
      </c>
      <c r="CT31" s="166">
        <f ca="1">OFFSET(CT31,0,-1) * OFFSET(CT31,11 - ROW(CT31),0)</f>
        <v>0</v>
      </c>
      <c r="CU31" s="166">
        <v>156</v>
      </c>
      <c r="CV31" s="166">
        <f ca="1">OFFSET(CV31,0,-1) * OFFSET(CV31,11 - ROW(CV31),0)</f>
        <v>2045004</v>
      </c>
      <c r="CW31" s="166"/>
      <c r="CX31" s="166">
        <f ca="1">OFFSET(CX31,0,-1) * OFFSET(CX31,11 - ROW(CX31),0)</f>
        <v>0</v>
      </c>
      <c r="CY31" s="166"/>
      <c r="CZ31" s="166">
        <f ca="1">OFFSET(CZ31,0,-1) * OFFSET(CZ31,11 - ROW(CZ31),0)</f>
        <v>0</v>
      </c>
      <c r="DA31" s="166"/>
      <c r="DB31" s="166">
        <v>0</v>
      </c>
      <c r="DC31" s="166"/>
      <c r="DD31" s="166">
        <v>0</v>
      </c>
      <c r="DE31" s="166">
        <v>7</v>
      </c>
      <c r="DF31" s="166">
        <f ca="1">OFFSET(DF31,0,-1) * OFFSET(DF31,11 - ROW(DF31),0)</f>
        <v>16901332</v>
      </c>
      <c r="DG31" s="166">
        <v>2</v>
      </c>
      <c r="DH31" s="166">
        <f ca="1">OFFSET(DH31,0,-1) * OFFSET(DH31,11 - ROW(DH31),0)</f>
        <v>482896</v>
      </c>
      <c r="DI31" s="166"/>
      <c r="DJ31" s="166">
        <f ca="1">OFFSET(DJ31,0,-1) * OFFSET(DJ31,11 - ROW(DJ31),0)</f>
        <v>0</v>
      </c>
      <c r="DK31" s="166">
        <f t="shared" ca="1" si="40"/>
        <v>50094344</v>
      </c>
      <c r="DL31" s="166"/>
      <c r="DM31" s="166">
        <f ca="1">OFFSET(DM31,0,-1) * OFFSET(DM31,11 - ROW(DM31),0)</f>
        <v>0</v>
      </c>
      <c r="DN31" s="166"/>
      <c r="DO31" s="166">
        <f ca="1">OFFSET(DO31,0,-1) * OFFSET(DO31,11 - ROW(DO31),0)</f>
        <v>0</v>
      </c>
      <c r="DP31" s="166">
        <v>0</v>
      </c>
      <c r="DQ31" s="166">
        <f ca="1">OFFSET(DQ31,0,-1) * OFFSET(DQ31,11 - ROW(DQ31),0)</f>
        <v>0</v>
      </c>
      <c r="DR31" s="166">
        <v>0</v>
      </c>
      <c r="DS31" s="166">
        <f ca="1">OFFSET(DS31,0,-1) * OFFSET(DS31,11 - ROW(DS31),0)</f>
        <v>0</v>
      </c>
      <c r="DT31" s="166">
        <v>0</v>
      </c>
      <c r="DU31" s="166">
        <f ca="1">OFFSET(DU31,0,-1) * OFFSET(DU31,11 - ROW(DU31),0)</f>
        <v>0</v>
      </c>
      <c r="DV31" s="166">
        <v>0</v>
      </c>
      <c r="DW31" s="166">
        <f ca="1">OFFSET(DW31,0,-1) * OFFSET(DW31,11 - ROW(DW31),0)</f>
        <v>0</v>
      </c>
      <c r="DX31" s="166"/>
      <c r="DY31" s="166">
        <f ca="1">OFFSET(DY31,0,-1) * OFFSET(DY31,11 - ROW(DY31),0)</f>
        <v>0</v>
      </c>
      <c r="DZ31" s="166"/>
      <c r="EA31" s="166">
        <f ca="1">OFFSET(EA31,0,-1) * OFFSET(EA31,11 - ROW(EA31),0)</f>
        <v>0</v>
      </c>
      <c r="EB31" s="166">
        <v>0</v>
      </c>
      <c r="EC31" s="166">
        <f ca="1">OFFSET(EC31,0,-1) * OFFSET(EC31,11 - ROW(EC31),0)</f>
        <v>0</v>
      </c>
      <c r="ED31" s="166">
        <v>0</v>
      </c>
      <c r="EE31" s="166">
        <f ca="1">OFFSET(EE31,0,-1) * OFFSET(EE31,11 - ROW(EE31),0)</f>
        <v>0</v>
      </c>
      <c r="EF31" s="166">
        <v>0</v>
      </c>
      <c r="EG31" s="166">
        <f ca="1">OFFSET(EG31,0,-1) * OFFSET(EG31,11 - ROW(EG31),0)</f>
        <v>0</v>
      </c>
      <c r="EH31" s="166">
        <v>0</v>
      </c>
      <c r="EI31" s="166">
        <f ca="1">OFFSET(EI31,0,-1) * OFFSET(EI31,11 - ROW(EI31),0)</f>
        <v>0</v>
      </c>
      <c r="EJ31" s="166"/>
      <c r="EK31" s="166">
        <f ca="1">OFFSET(EK31,0,-1) * OFFSET(EK31,11 - ROW(EK31),0)</f>
        <v>0</v>
      </c>
      <c r="EL31" s="166"/>
      <c r="EM31" s="166">
        <f ca="1">OFFSET(EM31,0,-1) * OFFSET(EM31,11 - ROW(EM31),0)</f>
        <v>0</v>
      </c>
      <c r="EN31" s="166"/>
      <c r="EO31" s="166">
        <f ca="1">OFFSET(EO31,0,-1) * OFFSET(EO31,11 - ROW(EO31),0)</f>
        <v>0</v>
      </c>
      <c r="EP31" s="166"/>
      <c r="EQ31" s="166">
        <f ca="1">OFFSET(EQ31,0,-1) * OFFSET(EQ31,11 - ROW(EQ31),0)</f>
        <v>0</v>
      </c>
      <c r="ER31" s="166">
        <v>0</v>
      </c>
      <c r="ES31" s="166">
        <f ca="1">OFFSET(ES31,0,-1) * OFFSET(ES31,11 - ROW(ES31),0)</f>
        <v>0</v>
      </c>
      <c r="ET31" s="166">
        <v>0</v>
      </c>
      <c r="EU31" s="166">
        <f ca="1">OFFSET(EU31,0,-1) * OFFSET(EU31,11 - ROW(EU31),0)</f>
        <v>0</v>
      </c>
      <c r="EV31" s="166">
        <f t="shared" ca="1" si="236"/>
        <v>0</v>
      </c>
      <c r="EW31" s="166">
        <v>0</v>
      </c>
      <c r="EX31" s="166">
        <v>0</v>
      </c>
      <c r="EY31" s="166">
        <v>0</v>
      </c>
      <c r="EZ31" s="166">
        <v>0</v>
      </c>
      <c r="FA31" s="166">
        <v>0</v>
      </c>
      <c r="FB31" s="166">
        <v>0</v>
      </c>
      <c r="FC31" s="166">
        <v>0</v>
      </c>
      <c r="FD31" s="166">
        <v>0</v>
      </c>
      <c r="FE31" s="166"/>
      <c r="FF31" s="166">
        <f ca="1">OFFSET(FF31,0,-1) * OFFSET(FF31,11 - ROW(FF31),0)</f>
        <v>0</v>
      </c>
      <c r="FG31" s="166">
        <v>0</v>
      </c>
      <c r="FH31" s="166">
        <v>0</v>
      </c>
      <c r="FI31" s="166">
        <v>0</v>
      </c>
      <c r="FJ31" s="166">
        <v>0</v>
      </c>
      <c r="FK31" s="166">
        <v>0</v>
      </c>
      <c r="FL31" s="166">
        <v>0</v>
      </c>
      <c r="FM31" s="166">
        <v>0</v>
      </c>
      <c r="FN31" s="166">
        <f ca="1">OFFSET(FN31,0,-1) * OFFSET(FN31,11 - ROW(FN31),0)</f>
        <v>0</v>
      </c>
      <c r="FO31" s="166">
        <v>0</v>
      </c>
      <c r="FP31" s="166">
        <f ca="1">OFFSET(FP31,0,-1) * OFFSET(FP31,11 - ROW(FP31),0)</f>
        <v>0</v>
      </c>
      <c r="FQ31" s="166"/>
      <c r="FR31" s="166">
        <f ca="1">OFFSET(FR31,0,-1) * OFFSET(FR31,11 - ROW(FR31),0)</f>
        <v>0</v>
      </c>
      <c r="FS31" s="166">
        <v>0</v>
      </c>
      <c r="FT31" s="166">
        <v>0</v>
      </c>
      <c r="FU31" s="166">
        <v>0</v>
      </c>
      <c r="FV31" s="166">
        <v>0</v>
      </c>
      <c r="FW31" s="166">
        <v>0</v>
      </c>
      <c r="FX31" s="166">
        <v>0</v>
      </c>
      <c r="FY31" s="166">
        <v>0</v>
      </c>
      <c r="FZ31" s="166">
        <v>0</v>
      </c>
      <c r="GA31" s="166">
        <v>0</v>
      </c>
      <c r="GB31" s="166">
        <v>0</v>
      </c>
      <c r="GC31" s="166">
        <v>0</v>
      </c>
      <c r="GD31" s="166"/>
      <c r="GE31" s="166">
        <v>0</v>
      </c>
      <c r="GF31" s="166">
        <f ca="1">OFFSET(GF31,0,-1) * OFFSET(GF31,11 - ROW(GF31),0)</f>
        <v>0</v>
      </c>
      <c r="GG31" s="166">
        <f t="shared" ca="1" si="237"/>
        <v>0</v>
      </c>
      <c r="GH31" s="166"/>
      <c r="GI31" s="166">
        <f ca="1">OFFSET(GI31,0,-1) * OFFSET(GI31,11 - ROW(GI31),0)</f>
        <v>0</v>
      </c>
      <c r="GJ31" s="166"/>
      <c r="GK31" s="166">
        <f ca="1">OFFSET(GK31,0,-1) * OFFSET(GK31,11 - ROW(GK31),0)</f>
        <v>0</v>
      </c>
      <c r="GL31" s="166">
        <f t="shared" ca="1" si="238"/>
        <v>0</v>
      </c>
      <c r="GM31" s="166">
        <f t="shared" ca="1" si="239"/>
        <v>0</v>
      </c>
      <c r="GN31" s="166"/>
      <c r="GO31" s="166">
        <f ca="1">OFFSET(GO31,0,-1) * OFFSET(GO31,11 - ROW(GO31),0)</f>
        <v>0</v>
      </c>
      <c r="GP31" s="166"/>
      <c r="GQ31" s="166">
        <f ca="1">OFFSET(GQ31,0,-1) * OFFSET(GQ31,11 - ROW(GQ31),0)</f>
        <v>0</v>
      </c>
      <c r="GR31" s="166"/>
      <c r="GS31" s="166">
        <f ca="1">OFFSET(GS31,0,-1) * OFFSET(GS31,11 - ROW(GS31),0)</f>
        <v>0</v>
      </c>
      <c r="GT31" s="166"/>
      <c r="GU31" s="166">
        <f ca="1">OFFSET(GU31,0,-1) * OFFSET(GU31,11 - ROW(GU31),0)</f>
        <v>0</v>
      </c>
      <c r="GV31" s="166">
        <f t="shared" ca="1" si="41"/>
        <v>0</v>
      </c>
      <c r="GW31" s="166">
        <f t="shared" ca="1" si="240"/>
        <v>100196110</v>
      </c>
      <c r="GX31" s="166">
        <v>0</v>
      </c>
      <c r="GY31" s="166">
        <f ca="1">OFFSET(GY31,0,-1) * OFFSET(GY31,11 - ROW(GY31),0)</f>
        <v>0</v>
      </c>
      <c r="GZ31" s="166">
        <v>0</v>
      </c>
      <c r="HA31" s="166">
        <f ca="1">OFFSET(HA31,0,-1) * OFFSET(HA31,11 - ROW(HA31),0)</f>
        <v>0</v>
      </c>
      <c r="HB31" s="166">
        <v>0</v>
      </c>
      <c r="HC31" s="166">
        <v>0</v>
      </c>
      <c r="HD31" s="166"/>
      <c r="HE31" s="166">
        <f ca="1">OFFSET(HE31,0,-1) * OFFSET(HE31,11 - ROW(HE31),0)</f>
        <v>0</v>
      </c>
      <c r="HF31" s="166"/>
      <c r="HG31" s="166">
        <f ca="1">OFFSET(HG31,0,-1) * OFFSET(HG31,11 - ROW(HG31),0)</f>
        <v>0</v>
      </c>
      <c r="HH31" s="166">
        <f t="shared" ca="1" si="62"/>
        <v>0</v>
      </c>
      <c r="HI31" s="166">
        <v>0</v>
      </c>
      <c r="HJ31" s="166">
        <f ca="1">OFFSET(HJ31,0,-1) * OFFSET(HJ31,11 - ROW(HJ31),0)</f>
        <v>0</v>
      </c>
      <c r="HK31" s="166">
        <f t="shared" ca="1" si="42"/>
        <v>0</v>
      </c>
      <c r="HL31" s="166">
        <v>0</v>
      </c>
      <c r="HM31" s="166">
        <f ca="1">OFFSET(HM31,0,-1) * OFFSET(HM31,11 - ROW(HM31),0)</f>
        <v>0</v>
      </c>
      <c r="HN31" s="166">
        <v>0</v>
      </c>
      <c r="HO31" s="166">
        <f ca="1">OFFSET(HO31,0,-1) * OFFSET(HO31,11 - ROW(HO31),0)</f>
        <v>0</v>
      </c>
      <c r="HP31" s="166">
        <v>0</v>
      </c>
      <c r="HQ31" s="166">
        <f ca="1">OFFSET(HQ31,0,-1) * OFFSET(HQ31,11 - ROW(HQ31),0)</f>
        <v>0</v>
      </c>
      <c r="HR31" s="166">
        <v>0</v>
      </c>
      <c r="HS31" s="166">
        <f ca="1">OFFSET(HS31,0,-1) * OFFSET(HS31,11 - ROW(HS31),0)</f>
        <v>0</v>
      </c>
      <c r="HT31" s="166">
        <f t="shared" ca="1" si="43"/>
        <v>0</v>
      </c>
      <c r="HU31" s="166">
        <v>0</v>
      </c>
      <c r="HV31" s="166">
        <f ca="1">OFFSET(HV31,0,-1) * OFFSET(HV31,11 - ROW(HV31),0)</f>
        <v>0</v>
      </c>
      <c r="HW31" s="166">
        <v>0</v>
      </c>
      <c r="HX31" s="166">
        <f ca="1">OFFSET(HX31,0,-1) * OFFSET(HX31,11 - ROW(HX31),0)</f>
        <v>0</v>
      </c>
      <c r="HY31" s="166">
        <v>0</v>
      </c>
      <c r="HZ31" s="166">
        <f ca="1">OFFSET(HZ31,0,-1) * OFFSET(HZ31,11 - ROW(HZ31),0)</f>
        <v>0</v>
      </c>
      <c r="IA31" s="166">
        <v>0</v>
      </c>
      <c r="IB31" s="166">
        <f ca="1">OFFSET(IB31,0,-1) * OFFSET(IB31,11 - ROW(IB31),0)</f>
        <v>0</v>
      </c>
      <c r="IC31" s="166">
        <v>0</v>
      </c>
      <c r="ID31" s="166">
        <f ca="1">OFFSET(ID31,0,-1) * OFFSET(ID31,11 - ROW(ID31),0)</f>
        <v>0</v>
      </c>
      <c r="IE31" s="166">
        <v>0</v>
      </c>
      <c r="IF31" s="166">
        <f ca="1">OFFSET(IF31,0,-1) * OFFSET(IF31,11 - ROW(IF31),0)</f>
        <v>0</v>
      </c>
      <c r="IG31" s="166">
        <v>0</v>
      </c>
      <c r="IH31" s="166">
        <f ca="1">OFFSET(IH31,0,-1) * OFFSET(IH31,11 - ROW(IH31),0)</f>
        <v>0</v>
      </c>
      <c r="II31" s="166">
        <v>0</v>
      </c>
      <c r="IJ31" s="166">
        <f ca="1">OFFSET(IJ31,0,-1) * OFFSET(IJ31,11 - ROW(IJ31),0)</f>
        <v>0</v>
      </c>
      <c r="IK31" s="166">
        <f t="shared" ca="1" si="241"/>
        <v>0</v>
      </c>
      <c r="IL31" s="166">
        <v>0</v>
      </c>
      <c r="IM31" s="166">
        <f ca="1">OFFSET(IM31,0,-1) * OFFSET(IM31,11 - ROW(IM31),0)</f>
        <v>0</v>
      </c>
      <c r="IN31" s="166">
        <v>0</v>
      </c>
      <c r="IO31" s="166">
        <f ca="1">OFFSET(IO31,0,-1) * OFFSET(IO31,11 - ROW(IO31),0)</f>
        <v>0</v>
      </c>
      <c r="IP31" s="166">
        <v>0</v>
      </c>
      <c r="IQ31" s="166">
        <f ca="1">OFFSET(IQ31,0,-1) * OFFSET(IQ31,11 - ROW(IQ31),0)</f>
        <v>0</v>
      </c>
      <c r="IR31" s="166">
        <v>0</v>
      </c>
      <c r="IS31" s="166">
        <f ca="1">OFFSET(IS31,0,-1) * OFFSET(IS31,11 - ROW(IS31),0)</f>
        <v>0</v>
      </c>
      <c r="IT31" s="166"/>
      <c r="IU31" s="166">
        <f ca="1">OFFSET(IU31,0,-1) * OFFSET(IU31,11 - ROW(IU31),0)</f>
        <v>0</v>
      </c>
      <c r="IV31" s="166"/>
      <c r="IW31" s="166">
        <f ca="1">OFFSET(IW31,0,-1) * OFFSET(IW31,11 - ROW(IW31),0)</f>
        <v>0</v>
      </c>
      <c r="IX31" s="166">
        <f t="shared" ca="1" si="44"/>
        <v>0</v>
      </c>
      <c r="IY31" s="166"/>
      <c r="IZ31" s="166">
        <f ca="1">OFFSET(IZ31,0,-1) * OFFSET(IZ31,11 - ROW(IZ31),0)</f>
        <v>0</v>
      </c>
      <c r="JA31" s="166"/>
      <c r="JB31" s="166">
        <f ca="1">OFFSET(JB31,0,-1) * OFFSET(JB31,11 - ROW(JB31),0)</f>
        <v>0</v>
      </c>
      <c r="JC31" s="166"/>
      <c r="JD31" s="166">
        <f ca="1">OFFSET(JD31,0,-1) * OFFSET(JD31,11 - ROW(JD31),0)</f>
        <v>0</v>
      </c>
      <c r="JE31" s="166"/>
      <c r="JF31" s="166">
        <f ca="1">OFFSET(JF31,0,-1) * OFFSET(JF31,11 - ROW(JF31),0)</f>
        <v>0</v>
      </c>
      <c r="JG31" s="166">
        <f t="shared" ca="1" si="45"/>
        <v>0</v>
      </c>
      <c r="JH31" s="166">
        <f t="shared" ca="1" si="142"/>
        <v>0</v>
      </c>
      <c r="JI31" s="166"/>
      <c r="JJ31" s="166">
        <f ca="1">OFFSET(JJ31,0,-1) * OFFSET(JJ31,11 - ROW(JJ31),0)</f>
        <v>0</v>
      </c>
      <c r="JK31" s="166"/>
      <c r="JL31" s="166">
        <f ca="1">OFFSET(JL31,0,-1) * OFFSET(JL31,11 - ROW(JL31),0)</f>
        <v>0</v>
      </c>
      <c r="JM31" s="166">
        <f t="shared" ca="1" si="63"/>
        <v>0</v>
      </c>
      <c r="JN31" s="166">
        <v>0</v>
      </c>
      <c r="JO31" s="166">
        <f ca="1">OFFSET(JO31,0,-1) * OFFSET(JO31,11 - ROW(JO31),0)</f>
        <v>0</v>
      </c>
      <c r="JP31" s="166">
        <v>1</v>
      </c>
      <c r="JQ31" s="166">
        <f ca="1">OFFSET(JQ31,0,-1) * OFFSET(JQ31,11 - ROW(JQ31),0)</f>
        <v>293238</v>
      </c>
      <c r="JR31" s="166"/>
      <c r="JS31" s="166">
        <f ca="1">OFFSET(JS31,0,-1) * OFFSET(JS31,11 - ROW(JS31),0)</f>
        <v>0</v>
      </c>
      <c r="JT31" s="166">
        <v>0</v>
      </c>
      <c r="JU31" s="166">
        <f ca="1">OFFSET(JU31,0,-1) * OFFSET(JU31,11 - ROW(JU31),0)</f>
        <v>0</v>
      </c>
      <c r="JV31" s="166">
        <f t="shared" ca="1" si="46"/>
        <v>293238</v>
      </c>
      <c r="JW31" s="166">
        <v>0</v>
      </c>
      <c r="JX31" s="166">
        <f ca="1">OFFSET(JX31,0,-1) * OFFSET(JX31,11 - ROW(JX31),0)</f>
        <v>0</v>
      </c>
      <c r="JY31" s="166">
        <f t="shared" ca="1" si="47"/>
        <v>0</v>
      </c>
      <c r="JZ31" s="166">
        <v>0</v>
      </c>
      <c r="KA31" s="166">
        <f ca="1">OFFSET(KA31,0,-1) * OFFSET(KA31,11 - ROW(KA31),0)</f>
        <v>0</v>
      </c>
      <c r="KB31" s="166">
        <v>16</v>
      </c>
      <c r="KC31" s="166">
        <f ca="1">OFFSET(KC31,0,-1) * OFFSET(KC31,11 - ROW(KC31),0)</f>
        <v>5209792</v>
      </c>
      <c r="KD31" s="166">
        <v>0</v>
      </c>
      <c r="KE31" s="166">
        <f ca="1">OFFSET(KE31,0,-1) * OFFSET(KE31,11 - ROW(KE31),0)</f>
        <v>0</v>
      </c>
      <c r="KF31" s="166">
        <v>7</v>
      </c>
      <c r="KG31" s="166">
        <f ca="1">OFFSET(KG31,0,-1) * OFFSET(KG31,11 - ROW(KG31),0)</f>
        <v>227927</v>
      </c>
      <c r="KH31" s="166">
        <f t="shared" ca="1" si="48"/>
        <v>5437719</v>
      </c>
      <c r="KI31" s="166">
        <v>0</v>
      </c>
      <c r="KJ31" s="166">
        <f ca="1">OFFSET(KJ31,0,-1) * OFFSET(KJ31,11 - ROW(KJ31),0)</f>
        <v>0</v>
      </c>
      <c r="KK31" s="166">
        <v>30</v>
      </c>
      <c r="KL31" s="166">
        <f ca="1">OFFSET(KL31,0,-1) * OFFSET(KL31,11 - ROW(KL31),0)</f>
        <v>10260750</v>
      </c>
      <c r="KM31" s="166">
        <v>0</v>
      </c>
      <c r="KN31" s="166">
        <f ca="1">OFFSET(KN31,0,-1) * OFFSET(KN31,11 - ROW(KN31),0)</f>
        <v>0</v>
      </c>
      <c r="KO31" s="166">
        <v>20</v>
      </c>
      <c r="KP31" s="166">
        <f ca="1">OFFSET(KP31,0,-1) * OFFSET(KP31,11 - ROW(KP31),0)</f>
        <v>684040</v>
      </c>
      <c r="KQ31" s="166">
        <v>0</v>
      </c>
      <c r="KR31" s="166">
        <f ca="1">OFFSET(KR31,0,-1) * OFFSET(KR31,11 - ROW(KR31),0)</f>
        <v>0</v>
      </c>
      <c r="KS31" s="166">
        <f t="shared" ca="1" si="251"/>
        <v>10944790</v>
      </c>
      <c r="KT31" s="166">
        <v>0</v>
      </c>
      <c r="KU31" s="166">
        <f ca="1">OFFSET(KU31,0,-1) * OFFSET(KU31,11 - ROW(KU31),0)</f>
        <v>0</v>
      </c>
      <c r="KV31" s="166">
        <v>0</v>
      </c>
      <c r="KW31" s="166">
        <f ca="1">OFFSET(KW31,0,-1) * OFFSET(KW31,11 - ROW(KW31),0)</f>
        <v>0</v>
      </c>
      <c r="KX31" s="166">
        <v>0</v>
      </c>
      <c r="KY31" s="166">
        <f ca="1">OFFSET(KY31,0,-1) * OFFSET(KY31,11 - ROW(KY31),0)</f>
        <v>0</v>
      </c>
      <c r="KZ31" s="166">
        <v>0</v>
      </c>
      <c r="LA31" s="166">
        <f ca="1">OFFSET(LA31,0,-1) * OFFSET(LA31,11 - ROW(LA31),0)</f>
        <v>0</v>
      </c>
      <c r="LB31" s="166"/>
      <c r="LC31" s="166">
        <f ca="1">OFFSET(LC31,0,-1) * OFFSET(LC31,11 - ROW(LC31),0)</f>
        <v>0</v>
      </c>
      <c r="LD31" s="166">
        <f t="shared" ca="1" si="49"/>
        <v>0</v>
      </c>
      <c r="LE31" s="166">
        <v>0</v>
      </c>
      <c r="LF31" s="166">
        <f ca="1">OFFSET(LF31,0,-1) * OFFSET(LF31,11 - ROW(LF31),0)</f>
        <v>0</v>
      </c>
      <c r="LG31" s="166">
        <v>0</v>
      </c>
      <c r="LH31" s="166">
        <f ca="1">OFFSET(LH31,0,-1) * OFFSET(LH31,11 - ROW(LH31),0)</f>
        <v>0</v>
      </c>
      <c r="LI31" s="166">
        <v>0</v>
      </c>
      <c r="LJ31" s="166">
        <f ca="1">OFFSET(LJ31,0,-1) * OFFSET(LJ31,11 - ROW(LJ31),0)</f>
        <v>0</v>
      </c>
      <c r="LK31" s="166">
        <v>0</v>
      </c>
      <c r="LL31" s="166">
        <f ca="1">OFFSET(LL31,0,-1) * OFFSET(LL31,11 - ROW(LL31),0)</f>
        <v>0</v>
      </c>
      <c r="LM31" s="166">
        <f t="shared" ca="1" si="50"/>
        <v>0</v>
      </c>
      <c r="LN31" s="166">
        <v>0</v>
      </c>
      <c r="LO31" s="166">
        <f ca="1">OFFSET(LO31,0,-1) * OFFSET(LO31,11 - ROW(LO31),0)</f>
        <v>0</v>
      </c>
      <c r="LP31" s="166">
        <v>0</v>
      </c>
      <c r="LQ31" s="166">
        <f ca="1">OFFSET(LQ31,0,-1) * OFFSET(LQ31,11 - ROW(LQ31),0)</f>
        <v>0</v>
      </c>
      <c r="LR31" s="166">
        <f t="shared" ca="1" si="242"/>
        <v>0</v>
      </c>
      <c r="LS31" s="166">
        <v>0</v>
      </c>
      <c r="LT31" s="166">
        <f ca="1">OFFSET(LT31,0,-1) * OFFSET(LT31,11 - ROW(LT31),0)</f>
        <v>0</v>
      </c>
      <c r="LU31" s="166">
        <v>0</v>
      </c>
      <c r="LV31" s="166">
        <f ca="1">OFFSET(LV31,0,-1) * OFFSET(LV31,11 - ROW(LV31),0)</f>
        <v>0</v>
      </c>
      <c r="LW31" s="166">
        <f t="shared" ca="1" si="64"/>
        <v>0</v>
      </c>
      <c r="LX31" s="166">
        <v>0</v>
      </c>
      <c r="LY31" s="166">
        <f ca="1">OFFSET(LY31,0,-1) * OFFSET(LY31,11 - ROW(LY31),0)</f>
        <v>0</v>
      </c>
      <c r="LZ31" s="166">
        <v>0</v>
      </c>
      <c r="MA31" s="166">
        <f ca="1">OFFSET(MA31,0,-1) * OFFSET(MA31,11 - ROW(MA31),0)</f>
        <v>0</v>
      </c>
      <c r="MB31" s="166">
        <f t="shared" ca="1" si="243"/>
        <v>0</v>
      </c>
      <c r="MC31" s="166">
        <f t="shared" ca="1" si="244"/>
        <v>16675747</v>
      </c>
      <c r="MD31" s="166">
        <v>0</v>
      </c>
      <c r="ME31" s="166">
        <f ca="1">OFFSET(ME31,0,-1) * OFFSET(ME31,11 - ROW(ME31),0)</f>
        <v>0</v>
      </c>
      <c r="MF31" s="166"/>
      <c r="MG31" s="166">
        <f ca="1">OFFSET(MG31,0,-1) * OFFSET(MG31,11 - ROW(MG31),0)</f>
        <v>0</v>
      </c>
      <c r="MH31" s="166">
        <v>0</v>
      </c>
      <c r="MI31" s="166">
        <f ca="1">OFFSET(MI31,0,-1) * OFFSET(MI31,11 - ROW(MI31),0)</f>
        <v>0</v>
      </c>
      <c r="MJ31" s="166"/>
      <c r="MK31" s="166">
        <f ca="1">OFFSET(MK31,0,-1) * OFFSET(MK31,11 - ROW(MK31),0)</f>
        <v>0</v>
      </c>
      <c r="ML31" s="166">
        <f t="shared" ca="1" si="51"/>
        <v>0</v>
      </c>
      <c r="MM31" s="166">
        <v>0</v>
      </c>
      <c r="MN31" s="166">
        <f ca="1">OFFSET(MN31,0,-1) * OFFSET(MN31,11 - ROW(MN31),0)</f>
        <v>0</v>
      </c>
      <c r="MO31" s="166">
        <v>0</v>
      </c>
      <c r="MP31" s="166">
        <f ca="1">OFFSET(MP31,0,-1) * OFFSET(MP31,11 - ROW(MP31),0)</f>
        <v>0</v>
      </c>
      <c r="MQ31" s="166"/>
      <c r="MR31" s="166">
        <f ca="1">OFFSET(MR31,0,-1) * OFFSET(MR31,11 - ROW(MR31),0)</f>
        <v>0</v>
      </c>
      <c r="MS31" s="166">
        <f t="shared" ca="1" si="52"/>
        <v>0</v>
      </c>
      <c r="MT31" s="166">
        <v>0</v>
      </c>
      <c r="MU31" s="166">
        <f ca="1">OFFSET(MU31,0,-1) * OFFSET(MU31,11 - ROW(MU31),0)</f>
        <v>0</v>
      </c>
      <c r="MV31" s="166">
        <v>6</v>
      </c>
      <c r="MW31" s="166">
        <f ca="1">OFFSET(MW31,0,-1) * OFFSET(MW31,11 - ROW(MW31),0)</f>
        <v>3907350</v>
      </c>
      <c r="MX31" s="166">
        <v>0</v>
      </c>
      <c r="MY31" s="166">
        <f ca="1">OFFSET(MY31,0,-1) * OFFSET(MY31,11 - ROW(MY31),0)</f>
        <v>0</v>
      </c>
      <c r="MZ31" s="166"/>
      <c r="NA31" s="166">
        <f ca="1">OFFSET(NA31,0,-1) * OFFSET(NA31,11 - ROW(NA31),0)</f>
        <v>0</v>
      </c>
      <c r="NB31" s="166">
        <f t="shared" ca="1" si="66"/>
        <v>3907350</v>
      </c>
      <c r="NC31" s="166">
        <v>0</v>
      </c>
      <c r="ND31" s="166">
        <f ca="1">OFFSET(ND31,0,-1) * OFFSET(ND31,11 - ROW(ND31),0)</f>
        <v>0</v>
      </c>
      <c r="NE31" s="166">
        <v>7</v>
      </c>
      <c r="NF31" s="166">
        <f ca="1">OFFSET(NF31,0,-1) * OFFSET(NF31,11 - ROW(NF31),0)</f>
        <v>4785193</v>
      </c>
      <c r="NG31" s="166">
        <v>0</v>
      </c>
      <c r="NH31" s="166">
        <f ca="1">OFFSET(NH31,0,-1) * OFFSET(NH31,11 - ROW(NH31),0)</f>
        <v>0</v>
      </c>
      <c r="NI31" s="166">
        <v>7</v>
      </c>
      <c r="NJ31" s="166">
        <f ca="1">OFFSET(NJ31,0,-1) * OFFSET(NJ31,11 - ROW(NJ31),0)</f>
        <v>478520</v>
      </c>
      <c r="NK31" s="166">
        <v>0</v>
      </c>
      <c r="NL31" s="166">
        <f ca="1">OFFSET(NL31,0,-1) * OFFSET(NL31,11 - ROW(NL31),0)</f>
        <v>0</v>
      </c>
      <c r="NM31" s="166">
        <v>0</v>
      </c>
      <c r="NN31" s="166">
        <f ca="1">OFFSET(NN31,0,-1) * OFFSET(NN31,11 - ROW(NN31),0)</f>
        <v>0</v>
      </c>
      <c r="NO31" s="166">
        <f t="shared" ca="1" si="67"/>
        <v>5263713</v>
      </c>
      <c r="NP31" s="166">
        <v>0</v>
      </c>
      <c r="NQ31" s="166">
        <f ca="1">OFFSET(NQ31,0,-1) * OFFSET(NQ31,11 - ROW(NQ31),0)</f>
        <v>0</v>
      </c>
      <c r="NR31" s="166">
        <v>0</v>
      </c>
      <c r="NS31" s="166">
        <f ca="1">OFFSET(NS31,0,-1) * OFFSET(NS31,11 - ROW(NS31),0)</f>
        <v>0</v>
      </c>
      <c r="NT31" s="166">
        <v>0</v>
      </c>
      <c r="NU31" s="166">
        <f ca="1">OFFSET(NU31,0,-1) * OFFSET(NU31,11 - ROW(NU31),0)</f>
        <v>0</v>
      </c>
      <c r="NV31" s="166">
        <v>0</v>
      </c>
      <c r="NW31" s="166">
        <f ca="1">OFFSET(NW31,0,-1) * OFFSET(NW31,11 - ROW(NW31),0)</f>
        <v>0</v>
      </c>
      <c r="NX31" s="166">
        <v>0</v>
      </c>
      <c r="NY31" s="166">
        <f ca="1">OFFSET(NY31,0,-1) * OFFSET(NY31,11 - ROW(NY31),0)</f>
        <v>0</v>
      </c>
      <c r="NZ31" s="166">
        <f t="shared" ca="1" si="68"/>
        <v>0</v>
      </c>
      <c r="OA31" s="166">
        <v>0</v>
      </c>
      <c r="OB31" s="166">
        <f ca="1">OFFSET(OB31,0,-1) * OFFSET(OB31,11 - ROW(OB31),0)</f>
        <v>0</v>
      </c>
      <c r="OC31" s="166"/>
      <c r="OD31" s="166">
        <f ca="1">OFFSET(OD31,0,-1) * OFFSET(OD31,11 - ROW(OD31),0)</f>
        <v>0</v>
      </c>
      <c r="OE31" s="166"/>
      <c r="OF31" s="166">
        <f ca="1">OFFSET(OF31,0,-1) * OFFSET(OF31,11 - ROW(OF31),0)</f>
        <v>0</v>
      </c>
      <c r="OG31" s="166"/>
      <c r="OH31" s="166">
        <f ca="1">OFFSET(OH31,0,-1) * OFFSET(OH31,11 - ROW(OH31),0)</f>
        <v>0</v>
      </c>
      <c r="OI31" s="166">
        <f t="shared" ca="1" si="53"/>
        <v>0</v>
      </c>
      <c r="OJ31" s="166">
        <v>0</v>
      </c>
      <c r="OK31" s="166">
        <f ca="1">OFFSET(OK31,0,-1) * OFFSET(OK31,11 - ROW(OK31),0)</f>
        <v>0</v>
      </c>
      <c r="OL31" s="166"/>
      <c r="OM31" s="166">
        <f ca="1">OFFSET(OM31,0,-1) * OFFSET(OM31,11 - ROW(OM31),0)</f>
        <v>0</v>
      </c>
      <c r="ON31" s="166">
        <f t="shared" ca="1" si="245"/>
        <v>0</v>
      </c>
      <c r="OO31" s="166">
        <v>0</v>
      </c>
      <c r="OP31" s="166">
        <f ca="1">OFFSET(OP31,0,-1) * OFFSET(OP31,11 - ROW(OP31),0)</f>
        <v>0</v>
      </c>
      <c r="OQ31" s="166">
        <v>0</v>
      </c>
      <c r="OR31" s="166">
        <f ca="1">OFFSET(OR31,0,-1) * OFFSET(OR31,11 - ROW(OR31),0)</f>
        <v>0</v>
      </c>
      <c r="OS31" s="166">
        <f t="shared" ca="1" si="54"/>
        <v>0</v>
      </c>
      <c r="OT31" s="166">
        <f t="shared" ca="1" si="246"/>
        <v>9171063</v>
      </c>
      <c r="OU31" s="166">
        <v>0</v>
      </c>
      <c r="OV31" s="166">
        <f ca="1">OFFSET(OV31,0,-1) * OFFSET(OV31,11 - ROW(OV31),0)</f>
        <v>0</v>
      </c>
      <c r="OW31" s="166">
        <v>0</v>
      </c>
      <c r="OX31" s="166">
        <f ca="1">OFFSET(OX31,0,-1) * OFFSET(OX31,11 - ROW(OX31),0)</f>
        <v>0</v>
      </c>
      <c r="OY31" s="166">
        <v>0</v>
      </c>
      <c r="OZ31" s="166">
        <f ca="1">OFFSET(OZ31,0,-1) * OFFSET(OZ31,11 - ROW(OZ31),0)</f>
        <v>0</v>
      </c>
      <c r="PA31" s="166">
        <v>0</v>
      </c>
      <c r="PB31" s="166">
        <f ca="1">OFFSET(PB31,0,-1) * OFFSET(PB31,11 - ROW(PB31),0)</f>
        <v>0</v>
      </c>
      <c r="PC31" s="166">
        <f t="shared" ca="1" si="55"/>
        <v>0</v>
      </c>
      <c r="PD31" s="166">
        <v>0</v>
      </c>
      <c r="PE31" s="166">
        <f ca="1">OFFSET(PE31,0,-1) * OFFSET(PE31,11 - ROW(PE31),0)</f>
        <v>0</v>
      </c>
      <c r="PF31" s="166">
        <v>0</v>
      </c>
      <c r="PG31" s="166">
        <f ca="1">OFFSET(PG31,0,-1) * OFFSET(PG31,11 - ROW(PG31),0)</f>
        <v>0</v>
      </c>
      <c r="PH31" s="166">
        <v>0</v>
      </c>
      <c r="PI31" s="166">
        <v>0</v>
      </c>
      <c r="PJ31" s="166">
        <v>0</v>
      </c>
      <c r="PK31" s="166">
        <f ca="1">OFFSET(PK31,0,-1) * OFFSET(PK31,11 - ROW(PK31),0)</f>
        <v>0</v>
      </c>
      <c r="PL31" s="166">
        <v>0</v>
      </c>
      <c r="PM31" s="166">
        <f ca="1">OFFSET(PM31,0,-1) * OFFSET(PM31,11 - ROW(PM31),0)</f>
        <v>0</v>
      </c>
      <c r="PN31" s="166">
        <f t="shared" ca="1" si="247"/>
        <v>0</v>
      </c>
      <c r="PO31" s="166">
        <v>0</v>
      </c>
      <c r="PP31" s="166">
        <f ca="1">OFFSET(PP31,0,-1) * OFFSET(PP31,11 - ROW(PP31),0)</f>
        <v>0</v>
      </c>
      <c r="PQ31" s="166">
        <v>0</v>
      </c>
      <c r="PR31" s="166">
        <f ca="1">OFFSET(PR31,0,-1) * OFFSET(PR31,11 - ROW(PR31),0)</f>
        <v>0</v>
      </c>
      <c r="PS31" s="166">
        <v>0</v>
      </c>
      <c r="PT31" s="166">
        <f ca="1">OFFSET(PT31,0,-1) * OFFSET(PT31,11 - ROW(PT31),0)</f>
        <v>0</v>
      </c>
      <c r="PU31" s="166">
        <v>0</v>
      </c>
      <c r="PV31" s="166">
        <f ca="1">OFFSET(PV31,0,-1) * OFFSET(PV31,11 - ROW(PV31),0)</f>
        <v>0</v>
      </c>
      <c r="PW31" s="166">
        <f t="shared" ca="1" si="71"/>
        <v>0</v>
      </c>
      <c r="PX31" s="166">
        <v>0</v>
      </c>
      <c r="PY31" s="166">
        <f ca="1">OFFSET(PY31,0,-1) * OFFSET(PY31,11 - ROW(PY31),0)</f>
        <v>0</v>
      </c>
      <c r="PZ31" s="166">
        <v>193</v>
      </c>
      <c r="QA31" s="166">
        <f ca="1">OFFSET(QA31,0,-1) * OFFSET(QA31,11 - ROW(QA31),0)</f>
        <v>32511815</v>
      </c>
      <c r="QB31" s="166">
        <v>0</v>
      </c>
      <c r="QC31" s="166">
        <f ca="1">OFFSET(QC31,0,-1) * OFFSET(QC31,11 - ROW(QC31),0)</f>
        <v>0</v>
      </c>
      <c r="QD31" s="166">
        <v>65</v>
      </c>
      <c r="QE31" s="166">
        <f ca="1">OFFSET(QE31,0,-1) * OFFSET(QE31,11 - ROW(QE31),0)</f>
        <v>1094925</v>
      </c>
      <c r="QF31" s="166">
        <f t="shared" ca="1" si="216"/>
        <v>33606740</v>
      </c>
      <c r="QG31" s="166">
        <v>0</v>
      </c>
      <c r="QH31" s="166">
        <f ca="1">OFFSET(QH31,0,-1) * OFFSET(QH31,11 - ROW(QH31),0)</f>
        <v>0</v>
      </c>
      <c r="QI31" s="166">
        <v>152</v>
      </c>
      <c r="QJ31" s="166">
        <f ca="1">OFFSET(QJ31,0,-1) * OFFSET(QJ31,11 - ROW(QJ31),0)</f>
        <v>26857792</v>
      </c>
      <c r="QK31" s="166">
        <v>0</v>
      </c>
      <c r="QL31" s="166">
        <f ca="1">OFFSET(QL31,0,-1) * OFFSET(QL31,11 - ROW(QL31),0)</f>
        <v>0</v>
      </c>
      <c r="QM31" s="166">
        <v>52</v>
      </c>
      <c r="QN31" s="166">
        <f ca="1">OFFSET(QN31,0,-1) * OFFSET(QN31,11 - ROW(QN31),0)</f>
        <v>918840</v>
      </c>
      <c r="QO31" s="166">
        <v>0</v>
      </c>
      <c r="QP31" s="166">
        <f ca="1">OFFSET(QP31,0,-1) * OFFSET(QP31,11 - ROW(QP31),0)</f>
        <v>0</v>
      </c>
      <c r="QQ31" s="166">
        <v>0</v>
      </c>
      <c r="QR31" s="166">
        <f ca="1">OFFSET(QR31,0,-1) * OFFSET(QR31,11 - ROW(QR31),0)</f>
        <v>0</v>
      </c>
      <c r="QS31" s="166">
        <f t="shared" ca="1" si="72"/>
        <v>27776632</v>
      </c>
      <c r="QT31" s="166">
        <v>0</v>
      </c>
      <c r="QU31" s="166">
        <f ca="1">OFFSET(QU31,0,-1) * OFFSET(QU31,11 - ROW(QU31),0)</f>
        <v>0</v>
      </c>
      <c r="QV31" s="166">
        <v>0</v>
      </c>
      <c r="QW31" s="166">
        <f ca="1">OFFSET(QW31,0,-1) * OFFSET(QW31,11 - ROW(QW31),0)</f>
        <v>0</v>
      </c>
      <c r="QX31" s="166">
        <v>0</v>
      </c>
      <c r="QY31" s="166">
        <f ca="1">OFFSET(QY31,0,-1) * OFFSET(QY31,11 - ROW(QY31),0)</f>
        <v>0</v>
      </c>
      <c r="QZ31" s="166">
        <v>0</v>
      </c>
      <c r="RA31" s="166">
        <f ca="1">OFFSET(RA31,0,-1) * OFFSET(RA31,11 - ROW(RA31),0)</f>
        <v>0</v>
      </c>
      <c r="RB31" s="166">
        <v>0</v>
      </c>
      <c r="RC31" s="166">
        <f ca="1">OFFSET(RC31,0,-1) * OFFSET(RC31,11 - ROW(RC31),0)</f>
        <v>0</v>
      </c>
      <c r="RD31" s="166">
        <v>0</v>
      </c>
      <c r="RE31" s="166">
        <f ca="1">OFFSET(RE31,0,-1) * OFFSET(RE31,11 - ROW(RE31),0)</f>
        <v>0</v>
      </c>
      <c r="RF31" s="166">
        <f t="shared" ca="1" si="73"/>
        <v>0</v>
      </c>
      <c r="RG31" s="166">
        <v>0</v>
      </c>
      <c r="RH31" s="166">
        <v>0</v>
      </c>
      <c r="RI31" s="166">
        <v>0</v>
      </c>
      <c r="RJ31" s="166">
        <f ca="1">OFFSET(RJ31,0,-1) * OFFSET(RJ31,11 - ROW(RJ31),0)</f>
        <v>0</v>
      </c>
      <c r="RK31" s="166"/>
      <c r="RL31" s="166">
        <f ca="1">OFFSET(RL31,0,-1) * OFFSET(RL31,11 - ROW(RL31),0)</f>
        <v>0</v>
      </c>
      <c r="RM31" s="166"/>
      <c r="RN31" s="166">
        <f ca="1">OFFSET(RN31,0,-1) * OFFSET(RN31,11 - ROW(RN31),0)</f>
        <v>0</v>
      </c>
      <c r="RO31" s="166">
        <f t="shared" ca="1" si="56"/>
        <v>0</v>
      </c>
      <c r="RP31" s="166">
        <f t="shared" ca="1" si="252"/>
        <v>61383372</v>
      </c>
      <c r="RQ31" s="166"/>
      <c r="RR31" s="166">
        <f t="shared" ca="1" si="248"/>
        <v>187426292</v>
      </c>
      <c r="RS31" s="166">
        <f t="shared" si="229"/>
        <v>641</v>
      </c>
      <c r="RT31" s="166">
        <f ca="1">OFFSET(RT31,0,-1) * OFFSET(RT31,11 - ROW(RT31),0)</f>
        <v>511518</v>
      </c>
      <c r="RU31" s="166">
        <f t="shared" si="231"/>
        <v>28</v>
      </c>
      <c r="RV31" s="166">
        <f ca="1">OFFSET(RV31,0,-1) * OFFSET(RV31,11 - ROW(RV31),0)</f>
        <v>402360</v>
      </c>
      <c r="RW31" s="166">
        <f t="shared" ca="1" si="58"/>
        <v>913878</v>
      </c>
      <c r="RX31" s="166">
        <f t="shared" si="249"/>
        <v>641</v>
      </c>
      <c r="RY31" s="166">
        <f ca="1">OFFSET(RY31,0,-1) * OFFSET(RY31,11 - ROW(RY31),0)</f>
        <v>47434</v>
      </c>
      <c r="RZ31" s="166">
        <f t="shared" si="234"/>
        <v>28</v>
      </c>
      <c r="SA31" s="166">
        <f ca="1">OFFSET(SA31,0,-1) * OFFSET(SA31,11 - ROW(SA31),0)</f>
        <v>37072</v>
      </c>
      <c r="SB31" s="166">
        <f t="shared" ca="1" si="59"/>
        <v>84506</v>
      </c>
      <c r="SC31" s="166">
        <f t="shared" ca="1" si="60"/>
        <v>188424676</v>
      </c>
      <c r="SD31" s="166"/>
      <c r="SE31" s="166">
        <f t="shared" ca="1" si="61"/>
        <v>188424676</v>
      </c>
    </row>
    <row r="32" spans="1:499" s="165" customFormat="1" ht="30">
      <c r="A32" s="165" t="s">
        <v>210</v>
      </c>
      <c r="B32" s="175" t="s">
        <v>1000</v>
      </c>
      <c r="C32" s="166" t="s">
        <v>194</v>
      </c>
      <c r="D32" s="166" t="s">
        <v>195</v>
      </c>
      <c r="E32" s="166">
        <v>0</v>
      </c>
      <c r="F32" s="166">
        <f t="shared" ref="F32:F37" ca="1" si="253">OFFSET(F32,0,-1) * OFFSET(F32,10 - ROW(F32),0)</f>
        <v>0</v>
      </c>
      <c r="G32" s="166"/>
      <c r="H32" s="166">
        <f t="shared" ref="H32:H37" ca="1" si="254">OFFSET(H32,0,-1) * OFFSET(H32,10 - ROW(H32),0)</f>
        <v>0</v>
      </c>
      <c r="I32" s="166"/>
      <c r="J32" s="166">
        <f t="shared" ref="J32:J37" ca="1" si="255">OFFSET(J32,0,-1) * OFFSET(J32,10 - ROW(J32),0)</f>
        <v>0</v>
      </c>
      <c r="K32" s="166"/>
      <c r="L32" s="166">
        <f t="shared" ref="L32:L37" ca="1" si="256">OFFSET(L32,0,-1) * OFFSET(L32,10 - ROW(L32),0)</f>
        <v>0</v>
      </c>
      <c r="M32" s="166"/>
      <c r="N32" s="166">
        <f t="shared" ref="N32:N37" ca="1" si="257">OFFSET(N32,0,-1) * OFFSET(N32,10 - ROW(N32),0)</f>
        <v>0</v>
      </c>
      <c r="O32" s="166">
        <v>0</v>
      </c>
      <c r="P32" s="166">
        <f t="shared" ref="P32:P37" ca="1" si="258">OFFSET(P32,0,-1) * OFFSET(P32,10 - ROW(P32),0)</f>
        <v>0</v>
      </c>
      <c r="Q32" s="166">
        <v>0</v>
      </c>
      <c r="R32" s="166">
        <f t="shared" ref="R32:R37" ca="1" si="259">OFFSET(R32,0,-1) * OFFSET(R32,10 - ROW(R32),0)</f>
        <v>0</v>
      </c>
      <c r="S32" s="166">
        <f t="shared" ca="1" si="38"/>
        <v>0</v>
      </c>
      <c r="T32" s="166">
        <v>0</v>
      </c>
      <c r="U32" s="166">
        <f t="shared" ref="U32:U37" ca="1" si="260">OFFSET(U32,0,-1) * OFFSET(U32,10 - ROW(U32),0)</f>
        <v>0</v>
      </c>
      <c r="V32" s="166">
        <v>0</v>
      </c>
      <c r="W32" s="166">
        <f t="shared" ref="W32:W37" ca="1" si="261">OFFSET(W32,0,-1) * OFFSET(W32,10 - ROW(W32),0)</f>
        <v>0</v>
      </c>
      <c r="X32" s="166">
        <v>0</v>
      </c>
      <c r="Y32" s="166">
        <f t="shared" ref="Y32:Y37" ca="1" si="262">OFFSET(Y32,0,-1) * OFFSET(Y32,10 - ROW(Y32),0)</f>
        <v>0</v>
      </c>
      <c r="Z32" s="166">
        <v>0</v>
      </c>
      <c r="AA32" s="166">
        <f t="shared" ref="AA32:AA37" ca="1" si="263">OFFSET(AA32,0,-1) * OFFSET(AA32,10 - ROW(AA32),0)</f>
        <v>0</v>
      </c>
      <c r="AB32" s="166">
        <v>0</v>
      </c>
      <c r="AC32" s="166">
        <f t="shared" ref="AC32:AC37" ca="1" si="264">OFFSET(AC32,0,-1) * OFFSET(AC32,10 - ROW(AC32),0)</f>
        <v>0</v>
      </c>
      <c r="AD32" s="166">
        <v>0</v>
      </c>
      <c r="AE32" s="166">
        <f t="shared" ref="AE32:AE37" ca="1" si="265">OFFSET(AE32,0,-1) * OFFSET(AE32,10 - ROW(AE32),0)</f>
        <v>0</v>
      </c>
      <c r="AF32" s="166">
        <v>0</v>
      </c>
      <c r="AG32" s="166">
        <f t="shared" ref="AG32:AG37" ca="1" si="266">OFFSET(AG32,0,-1) * OFFSET(AG32,10 - ROW(AG32),0)</f>
        <v>0</v>
      </c>
      <c r="AH32" s="166">
        <v>0</v>
      </c>
      <c r="AI32" s="166">
        <f t="shared" ref="AI32:AI37" ca="1" si="267">OFFSET(AI32,0,-1) * OFFSET(AI32,10 - ROW(AI32),0)</f>
        <v>0</v>
      </c>
      <c r="AJ32" s="166">
        <v>3</v>
      </c>
      <c r="AK32" s="166">
        <f t="shared" ref="AK32:AK37" ca="1" si="268">OFFSET(AK32,0,-1) * OFFSET(AK32,10 - ROW(AK32),0)</f>
        <v>4798533</v>
      </c>
      <c r="AL32" s="166">
        <v>0</v>
      </c>
      <c r="AM32" s="166">
        <f t="shared" ref="AM32:AM37" ca="1" si="269">OFFSET(AM32,0,-1) * OFFSET(AM32,10 - ROW(AM32),0)</f>
        <v>0</v>
      </c>
      <c r="AN32" s="166"/>
      <c r="AO32" s="166">
        <f t="shared" ref="AO32:AO37" ca="1" si="270">OFFSET(AO32,0,-1) * OFFSET(AO32,10 - ROW(AO32),0)</f>
        <v>0</v>
      </c>
      <c r="AP32" s="166">
        <f t="shared" ca="1" si="250"/>
        <v>4798533</v>
      </c>
      <c r="AQ32" s="166"/>
      <c r="AR32" s="166">
        <f t="shared" ref="AR32:AR37" ca="1" si="271">OFFSET(AR32,0,-1) * OFFSET(AR32,10 - ROW(AR32),0)</f>
        <v>0</v>
      </c>
      <c r="AS32" s="166"/>
      <c r="AT32" s="166">
        <f t="shared" ref="AT32:AT37" ca="1" si="272">OFFSET(AT32,0,-1) * OFFSET(AT32,10 - ROW(AT32),0)</f>
        <v>0</v>
      </c>
      <c r="AU32" s="166"/>
      <c r="AV32" s="166">
        <f t="shared" ref="AV32:AV37" ca="1" si="273">OFFSET(AV32,0,-1) * OFFSET(AV32,10 - ROW(AV32),0)</f>
        <v>0</v>
      </c>
      <c r="AW32" s="166"/>
      <c r="AX32" s="166">
        <f t="shared" ref="AX32:AX37" ca="1" si="274">OFFSET(AX32,0,-1) * OFFSET(AX32,10 - ROW(AX32),0)</f>
        <v>0</v>
      </c>
      <c r="AY32" s="166"/>
      <c r="AZ32" s="166">
        <f t="shared" ref="AZ32:AZ37" ca="1" si="275">OFFSET(AZ32,0,-1) * OFFSET(AZ32,10 - ROW(AZ32),0)</f>
        <v>0</v>
      </c>
      <c r="BA32" s="166"/>
      <c r="BB32" s="166">
        <f t="shared" ref="BB32:BB37" ca="1" si="276">OFFSET(BB32,0,-1) * OFFSET(BB32,10 - ROW(BB32),0)</f>
        <v>0</v>
      </c>
      <c r="BC32" s="166"/>
      <c r="BD32" s="166">
        <f t="shared" ref="BD32:BD37" ca="1" si="277">OFFSET(BD32,0,-1) * OFFSET(BD32,10 - ROW(BD32),0)</f>
        <v>0</v>
      </c>
      <c r="BE32" s="166"/>
      <c r="BF32" s="166">
        <f t="shared" ref="BF32:BF37" ca="1" si="278">OFFSET(BF32,0,-1) * OFFSET(BF32,10 - ROW(BF32),0)</f>
        <v>0</v>
      </c>
      <c r="BG32" s="166">
        <v>1</v>
      </c>
      <c r="BH32" s="166">
        <v>1687845</v>
      </c>
      <c r="BI32" s="166">
        <v>0</v>
      </c>
      <c r="BJ32" s="166">
        <f t="shared" ref="BJ32:BJ37" ca="1" si="279">OFFSET(BJ32,0,-1) * OFFSET(BJ32,10 - ROW(BJ32),0)</f>
        <v>0</v>
      </c>
      <c r="BK32" s="166">
        <f t="shared" ca="1" si="39"/>
        <v>1687845</v>
      </c>
      <c r="BL32" s="166">
        <v>0</v>
      </c>
      <c r="BM32" s="166">
        <f t="shared" ref="BM32:CC37" ca="1" si="280">OFFSET(BM32,0,-1) * OFFSET(BM32,10 - ROW(BM32),0)</f>
        <v>0</v>
      </c>
      <c r="BN32" s="166">
        <v>0</v>
      </c>
      <c r="BO32" s="166">
        <f t="shared" ca="1" si="280"/>
        <v>0</v>
      </c>
      <c r="BP32" s="166">
        <v>0</v>
      </c>
      <c r="BQ32" s="166">
        <f t="shared" ca="1" si="280"/>
        <v>0</v>
      </c>
      <c r="BR32" s="166">
        <v>0</v>
      </c>
      <c r="BS32" s="166">
        <f t="shared" ca="1" si="280"/>
        <v>0</v>
      </c>
      <c r="BT32" s="166">
        <v>0</v>
      </c>
      <c r="BU32" s="166">
        <f t="shared" ca="1" si="280"/>
        <v>0</v>
      </c>
      <c r="BV32" s="166">
        <v>0</v>
      </c>
      <c r="BW32" s="166">
        <f t="shared" ca="1" si="280"/>
        <v>0</v>
      </c>
      <c r="BX32" s="166">
        <v>0</v>
      </c>
      <c r="BY32" s="166">
        <f t="shared" ca="1" si="280"/>
        <v>0</v>
      </c>
      <c r="BZ32" s="166">
        <v>0</v>
      </c>
      <c r="CA32" s="166">
        <f t="shared" ca="1" si="280"/>
        <v>0</v>
      </c>
      <c r="CB32" s="166">
        <v>0</v>
      </c>
      <c r="CC32" s="166">
        <f t="shared" ca="1" si="280"/>
        <v>0</v>
      </c>
      <c r="CD32" s="166">
        <v>0</v>
      </c>
      <c r="CE32" s="166">
        <f t="shared" ref="CE32:CZ37" ca="1" si="281">OFFSET(CE32,0,-1) * OFFSET(CE32,10 - ROW(CE32),0)</f>
        <v>0</v>
      </c>
      <c r="CF32" s="166">
        <f t="shared" ca="1" si="103"/>
        <v>0</v>
      </c>
      <c r="CG32" s="166">
        <v>222</v>
      </c>
      <c r="CH32" s="166">
        <f t="shared" ca="1" si="281"/>
        <v>19564194</v>
      </c>
      <c r="CI32" s="166">
        <v>41</v>
      </c>
      <c r="CJ32" s="166">
        <f t="shared" ca="1" si="281"/>
        <v>4903354</v>
      </c>
      <c r="CK32" s="166">
        <v>975</v>
      </c>
      <c r="CL32" s="166">
        <f t="shared" ca="1" si="281"/>
        <v>73247850</v>
      </c>
      <c r="CM32" s="166">
        <v>120</v>
      </c>
      <c r="CN32" s="166">
        <f t="shared" ca="1" si="281"/>
        <v>12155880</v>
      </c>
      <c r="CO32" s="166">
        <v>222</v>
      </c>
      <c r="CP32" s="166">
        <f t="shared" ca="1" si="281"/>
        <v>1956486</v>
      </c>
      <c r="CQ32" s="166">
        <v>0</v>
      </c>
      <c r="CR32" s="166">
        <f t="shared" ca="1" si="281"/>
        <v>0</v>
      </c>
      <c r="CS32" s="166">
        <v>975</v>
      </c>
      <c r="CT32" s="166">
        <f t="shared" ca="1" si="281"/>
        <v>7325175</v>
      </c>
      <c r="CU32" s="166">
        <v>0</v>
      </c>
      <c r="CV32" s="166">
        <f t="shared" ca="1" si="281"/>
        <v>0</v>
      </c>
      <c r="CW32" s="166"/>
      <c r="CX32" s="166">
        <f t="shared" ca="1" si="281"/>
        <v>0</v>
      </c>
      <c r="CY32" s="166"/>
      <c r="CZ32" s="166">
        <f t="shared" ca="1" si="281"/>
        <v>0</v>
      </c>
      <c r="DA32" s="166"/>
      <c r="DB32" s="166">
        <v>0</v>
      </c>
      <c r="DC32" s="166"/>
      <c r="DD32" s="166">
        <v>0</v>
      </c>
      <c r="DE32" s="166">
        <v>5</v>
      </c>
      <c r="DF32" s="166">
        <f t="shared" ref="DF32:DF37" ca="1" si="282">OFFSET(DF32,0,-1) * OFFSET(DF32,10 - ROW(DF32),0)</f>
        <v>9328660</v>
      </c>
      <c r="DG32" s="166">
        <v>2</v>
      </c>
      <c r="DH32" s="166">
        <f t="shared" ref="DH32:DH37" ca="1" si="283">OFFSET(DH32,0,-1) * OFFSET(DH32,10 - ROW(DH32),0)</f>
        <v>373146</v>
      </c>
      <c r="DI32" s="166"/>
      <c r="DJ32" s="166">
        <f t="shared" ref="DJ32:DJ37" ca="1" si="284">OFFSET(DJ32,0,-1) * OFFSET(DJ32,10 - ROW(DJ32),0)</f>
        <v>0</v>
      </c>
      <c r="DK32" s="166">
        <f t="shared" ca="1" si="40"/>
        <v>128854745</v>
      </c>
      <c r="DL32" s="166"/>
      <c r="DM32" s="166">
        <f t="shared" ref="DM32:EU37" ca="1" si="285">OFFSET(DM32,0,-1) * OFFSET(DM32,10 - ROW(DM32),0)</f>
        <v>0</v>
      </c>
      <c r="DN32" s="166"/>
      <c r="DO32" s="166">
        <f t="shared" ca="1" si="285"/>
        <v>0</v>
      </c>
      <c r="DP32" s="166">
        <v>0</v>
      </c>
      <c r="DQ32" s="166">
        <f t="shared" ca="1" si="285"/>
        <v>0</v>
      </c>
      <c r="DR32" s="166">
        <v>0</v>
      </c>
      <c r="DS32" s="166">
        <f t="shared" ca="1" si="285"/>
        <v>0</v>
      </c>
      <c r="DT32" s="166">
        <v>0</v>
      </c>
      <c r="DU32" s="166">
        <f t="shared" ca="1" si="285"/>
        <v>0</v>
      </c>
      <c r="DV32" s="166">
        <v>0</v>
      </c>
      <c r="DW32" s="166">
        <f t="shared" ca="1" si="285"/>
        <v>0</v>
      </c>
      <c r="DX32" s="166"/>
      <c r="DY32" s="166">
        <f t="shared" ca="1" si="285"/>
        <v>0</v>
      </c>
      <c r="DZ32" s="166"/>
      <c r="EA32" s="166">
        <f t="shared" ca="1" si="285"/>
        <v>0</v>
      </c>
      <c r="EB32" s="166">
        <v>0</v>
      </c>
      <c r="EC32" s="166">
        <f t="shared" ca="1" si="285"/>
        <v>0</v>
      </c>
      <c r="ED32" s="166">
        <v>0</v>
      </c>
      <c r="EE32" s="166">
        <f t="shared" ca="1" si="285"/>
        <v>0</v>
      </c>
      <c r="EF32" s="166">
        <v>0</v>
      </c>
      <c r="EG32" s="166">
        <f t="shared" ca="1" si="285"/>
        <v>0</v>
      </c>
      <c r="EH32" s="166">
        <v>0</v>
      </c>
      <c r="EI32" s="166">
        <f t="shared" ca="1" si="285"/>
        <v>0</v>
      </c>
      <c r="EJ32" s="166"/>
      <c r="EK32" s="166">
        <f t="shared" ca="1" si="285"/>
        <v>0</v>
      </c>
      <c r="EL32" s="166"/>
      <c r="EM32" s="166">
        <f t="shared" ca="1" si="285"/>
        <v>0</v>
      </c>
      <c r="EN32" s="166"/>
      <c r="EO32" s="166">
        <f t="shared" ca="1" si="285"/>
        <v>0</v>
      </c>
      <c r="EP32" s="166"/>
      <c r="EQ32" s="166">
        <f t="shared" ca="1" si="285"/>
        <v>0</v>
      </c>
      <c r="ER32" s="166">
        <v>0</v>
      </c>
      <c r="ES32" s="166">
        <f t="shared" ca="1" si="285"/>
        <v>0</v>
      </c>
      <c r="ET32" s="166">
        <v>0</v>
      </c>
      <c r="EU32" s="166">
        <f t="shared" ca="1" si="285"/>
        <v>0</v>
      </c>
      <c r="EV32" s="166">
        <f t="shared" ca="1" si="236"/>
        <v>0</v>
      </c>
      <c r="EW32" s="166">
        <v>0</v>
      </c>
      <c r="EX32" s="166">
        <v>0</v>
      </c>
      <c r="EY32" s="166">
        <v>0</v>
      </c>
      <c r="EZ32" s="166">
        <v>0</v>
      </c>
      <c r="FA32" s="166">
        <v>0</v>
      </c>
      <c r="FB32" s="166">
        <v>0</v>
      </c>
      <c r="FC32" s="166">
        <v>0</v>
      </c>
      <c r="FD32" s="166">
        <v>0</v>
      </c>
      <c r="FE32" s="166"/>
      <c r="FF32" s="166">
        <f t="shared" ref="FF32:FP37" ca="1" si="286">OFFSET(FF32,0,-1) * OFFSET(FF32,10 - ROW(FF32),0)</f>
        <v>0</v>
      </c>
      <c r="FG32" s="166">
        <v>0</v>
      </c>
      <c r="FH32" s="166">
        <v>0</v>
      </c>
      <c r="FI32" s="166">
        <v>0</v>
      </c>
      <c r="FJ32" s="166">
        <v>0</v>
      </c>
      <c r="FK32" s="166">
        <v>0</v>
      </c>
      <c r="FL32" s="166">
        <v>0</v>
      </c>
      <c r="FM32" s="166">
        <v>0</v>
      </c>
      <c r="FN32" s="166">
        <f t="shared" ref="FN32:FN35" ca="1" si="287">OFFSET(FN32,0,-1) * OFFSET(FN32,10 - ROW(FN32),0)</f>
        <v>0</v>
      </c>
      <c r="FO32" s="166">
        <v>0</v>
      </c>
      <c r="FP32" s="166">
        <f t="shared" ref="FP32:FP35" ca="1" si="288">OFFSET(FP32,0,-1) * OFFSET(FP32,10 - ROW(FP32),0)</f>
        <v>0</v>
      </c>
      <c r="FQ32" s="166"/>
      <c r="FR32" s="166">
        <f t="shared" ref="FR32:GD37" ca="1" si="289">OFFSET(FR32,0,-1) * OFFSET(FR32,10 - ROW(FR32),0)</f>
        <v>0</v>
      </c>
      <c r="FS32" s="166">
        <v>0</v>
      </c>
      <c r="FT32" s="166">
        <v>0</v>
      </c>
      <c r="FU32" s="166">
        <v>0</v>
      </c>
      <c r="FV32" s="166">
        <v>0</v>
      </c>
      <c r="FW32" s="166">
        <v>0</v>
      </c>
      <c r="FX32" s="166">
        <v>0</v>
      </c>
      <c r="FY32" s="166">
        <v>0</v>
      </c>
      <c r="FZ32" s="166">
        <v>0</v>
      </c>
      <c r="GA32" s="166">
        <v>0</v>
      </c>
      <c r="GB32" s="166">
        <v>0</v>
      </c>
      <c r="GC32" s="166">
        <v>0</v>
      </c>
      <c r="GD32" s="166"/>
      <c r="GE32" s="166">
        <v>0</v>
      </c>
      <c r="GF32" s="166">
        <f t="shared" ref="GF32:GF37" ca="1" si="290">OFFSET(GF32,0,-1) * OFFSET(GF32,10 - ROW(GF32),0)</f>
        <v>0</v>
      </c>
      <c r="GG32" s="166">
        <f t="shared" ca="1" si="237"/>
        <v>0</v>
      </c>
      <c r="GH32" s="166"/>
      <c r="GI32" s="166">
        <f t="shared" ref="GI32:GI37" ca="1" si="291">OFFSET(GI32,0,-1) * OFFSET(GI32,10 - ROW(GI32),0)</f>
        <v>0</v>
      </c>
      <c r="GJ32" s="166"/>
      <c r="GK32" s="166">
        <f t="shared" ref="GK32:GK37" ca="1" si="292">OFFSET(GK32,0,-1) * OFFSET(GK32,10 - ROW(GK32),0)</f>
        <v>0</v>
      </c>
      <c r="GL32" s="166">
        <f t="shared" ca="1" si="238"/>
        <v>0</v>
      </c>
      <c r="GM32" s="166">
        <f t="shared" ca="1" si="239"/>
        <v>0</v>
      </c>
      <c r="GN32" s="166"/>
      <c r="GO32" s="166">
        <f t="shared" ref="GO32:GO37" ca="1" si="293">OFFSET(GO32,0,-1) * OFFSET(GO32,10 - ROW(GO32),0)</f>
        <v>0</v>
      </c>
      <c r="GP32" s="166"/>
      <c r="GQ32" s="166">
        <f t="shared" ref="GQ32:GQ37" ca="1" si="294">OFFSET(GQ32,0,-1) * OFFSET(GQ32,10 - ROW(GQ32),0)</f>
        <v>0</v>
      </c>
      <c r="GR32" s="166"/>
      <c r="GS32" s="166">
        <f t="shared" ref="GS32:GS37" ca="1" si="295">OFFSET(GS32,0,-1) * OFFSET(GS32,10 - ROW(GS32),0)</f>
        <v>0</v>
      </c>
      <c r="GT32" s="166"/>
      <c r="GU32" s="166">
        <f t="shared" ref="GU32:GU37" ca="1" si="296">OFFSET(GU32,0,-1) * OFFSET(GU32,10 - ROW(GU32),0)</f>
        <v>0</v>
      </c>
      <c r="GV32" s="166">
        <f t="shared" ca="1" si="41"/>
        <v>0</v>
      </c>
      <c r="GW32" s="166">
        <f t="shared" ca="1" si="240"/>
        <v>135341123</v>
      </c>
      <c r="GX32" s="166">
        <v>0</v>
      </c>
      <c r="GY32" s="166">
        <f t="shared" ref="GY32:GY37" ca="1" si="297">OFFSET(GY32,0,-1) * OFFSET(GY32,10 - ROW(GY32),0)</f>
        <v>0</v>
      </c>
      <c r="GZ32" s="166">
        <v>0</v>
      </c>
      <c r="HA32" s="166">
        <f t="shared" ref="HA32:HA37" ca="1" si="298">OFFSET(HA32,0,-1) * OFFSET(HA32,10 - ROW(HA32),0)</f>
        <v>0</v>
      </c>
      <c r="HB32" s="166">
        <v>0</v>
      </c>
      <c r="HC32" s="166">
        <v>0</v>
      </c>
      <c r="HD32" s="166"/>
      <c r="HE32" s="166">
        <f t="shared" ref="HE32:HE37" ca="1" si="299">OFFSET(HE32,0,-1) * OFFSET(HE32,10 - ROW(HE32),0)</f>
        <v>0</v>
      </c>
      <c r="HF32" s="166"/>
      <c r="HG32" s="166">
        <f t="shared" ref="HG32:HG37" ca="1" si="300">OFFSET(HG32,0,-1) * OFFSET(HG32,10 - ROW(HG32),0)</f>
        <v>0</v>
      </c>
      <c r="HH32" s="166">
        <f t="shared" ca="1" si="62"/>
        <v>0</v>
      </c>
      <c r="HI32" s="166">
        <v>0</v>
      </c>
      <c r="HJ32" s="166">
        <f t="shared" ref="HJ32:HJ37" ca="1" si="301">OFFSET(HJ32,0,-1) * OFFSET(HJ32,10 - ROW(HJ32),0)</f>
        <v>0</v>
      </c>
      <c r="HK32" s="166">
        <f t="shared" ca="1" si="42"/>
        <v>0</v>
      </c>
      <c r="HL32" s="166">
        <v>0</v>
      </c>
      <c r="HM32" s="166">
        <f t="shared" ref="HM32:HM37" ca="1" si="302">OFFSET(HM32,0,-1) * OFFSET(HM32,10 - ROW(HM32),0)</f>
        <v>0</v>
      </c>
      <c r="HN32" s="166">
        <v>0</v>
      </c>
      <c r="HO32" s="166">
        <f t="shared" ref="HO32:HO37" ca="1" si="303">OFFSET(HO32,0,-1) * OFFSET(HO32,10 - ROW(HO32),0)</f>
        <v>0</v>
      </c>
      <c r="HP32" s="166">
        <v>0</v>
      </c>
      <c r="HQ32" s="166">
        <f t="shared" ref="HQ32:HQ37" ca="1" si="304">OFFSET(HQ32,0,-1) * OFFSET(HQ32,10 - ROW(HQ32),0)</f>
        <v>0</v>
      </c>
      <c r="HR32" s="166">
        <v>0</v>
      </c>
      <c r="HS32" s="166">
        <f t="shared" ref="HS32:HS37" ca="1" si="305">OFFSET(HS32,0,-1) * OFFSET(HS32,10 - ROW(HS32),0)</f>
        <v>0</v>
      </c>
      <c r="HT32" s="166">
        <f t="shared" ca="1" si="43"/>
        <v>0</v>
      </c>
      <c r="HU32" s="166">
        <v>79</v>
      </c>
      <c r="HV32" s="166">
        <f t="shared" ref="HV32:HV37" ca="1" si="306">OFFSET(HV32,0,-1) * OFFSET(HV32,10 - ROW(HV32),0)</f>
        <v>14267163</v>
      </c>
      <c r="HW32" s="166">
        <v>0</v>
      </c>
      <c r="HX32" s="166">
        <f t="shared" ref="HX32:HX37" ca="1" si="307">OFFSET(HX32,0,-1) * OFFSET(HX32,10 - ROW(HX32),0)</f>
        <v>0</v>
      </c>
      <c r="HY32" s="166">
        <v>54</v>
      </c>
      <c r="HZ32" s="166">
        <f t="shared" ref="HZ32:HZ37" ca="1" si="308">OFFSET(HZ32,0,-1) * OFFSET(HZ32,10 - ROW(HZ32),0)</f>
        <v>975240</v>
      </c>
      <c r="IA32" s="166">
        <v>0</v>
      </c>
      <c r="IB32" s="166">
        <f t="shared" ref="IB32:IB37" ca="1" si="309">OFFSET(IB32,0,-1) * OFFSET(IB32,10 - ROW(IB32),0)</f>
        <v>0</v>
      </c>
      <c r="IC32" s="166">
        <v>0</v>
      </c>
      <c r="ID32" s="166">
        <f t="shared" ref="ID32:IJ37" ca="1" si="310">OFFSET(ID32,0,-1) * OFFSET(ID32,10 - ROW(ID32),0)</f>
        <v>0</v>
      </c>
      <c r="IE32" s="166">
        <v>0</v>
      </c>
      <c r="IF32" s="166">
        <f t="shared" ca="1" si="310"/>
        <v>0</v>
      </c>
      <c r="IG32" s="166">
        <v>0</v>
      </c>
      <c r="IH32" s="166">
        <f t="shared" ca="1" si="310"/>
        <v>0</v>
      </c>
      <c r="II32" s="166">
        <v>0</v>
      </c>
      <c r="IJ32" s="166">
        <f t="shared" ca="1" si="310"/>
        <v>0</v>
      </c>
      <c r="IK32" s="166">
        <f t="shared" ca="1" si="241"/>
        <v>15242403</v>
      </c>
      <c r="IL32" s="166">
        <v>0</v>
      </c>
      <c r="IM32" s="166">
        <f t="shared" ref="IM32:IM37" ca="1" si="311">OFFSET(IM32,0,-1) * OFFSET(IM32,10 - ROW(IM32),0)</f>
        <v>0</v>
      </c>
      <c r="IN32" s="166">
        <v>0</v>
      </c>
      <c r="IO32" s="166">
        <f t="shared" ref="IO32:IO37" ca="1" si="312">OFFSET(IO32,0,-1) * OFFSET(IO32,10 - ROW(IO32),0)</f>
        <v>0</v>
      </c>
      <c r="IP32" s="166">
        <v>0</v>
      </c>
      <c r="IQ32" s="166">
        <f t="shared" ref="IQ32:IQ37" ca="1" si="313">OFFSET(IQ32,0,-1) * OFFSET(IQ32,10 - ROW(IQ32),0)</f>
        <v>0</v>
      </c>
      <c r="IR32" s="166">
        <v>0</v>
      </c>
      <c r="IS32" s="166">
        <f t="shared" ref="IS32:IS37" ca="1" si="314">OFFSET(IS32,0,-1) * OFFSET(IS32,10 - ROW(IS32),0)</f>
        <v>0</v>
      </c>
      <c r="IT32" s="166"/>
      <c r="IU32" s="166">
        <f t="shared" ref="IU32:IU37" ca="1" si="315">OFFSET(IU32,0,-1) * OFFSET(IU32,10 - ROW(IU32),0)</f>
        <v>0</v>
      </c>
      <c r="IV32" s="166"/>
      <c r="IW32" s="166">
        <f t="shared" ref="IW32:IW37" ca="1" si="316">OFFSET(IW32,0,-1) * OFFSET(IW32,10 - ROW(IW32),0)</f>
        <v>0</v>
      </c>
      <c r="IX32" s="166">
        <f t="shared" ca="1" si="44"/>
        <v>0</v>
      </c>
      <c r="IY32" s="166"/>
      <c r="IZ32" s="166">
        <f t="shared" ref="IZ32:IZ37" ca="1" si="317">OFFSET(IZ32,0,-1) * OFFSET(IZ32,10 - ROW(IZ32),0)</f>
        <v>0</v>
      </c>
      <c r="JA32" s="166"/>
      <c r="JB32" s="166">
        <f t="shared" ref="JB32:JB37" ca="1" si="318">OFFSET(JB32,0,-1) * OFFSET(JB32,10 - ROW(JB32),0)</f>
        <v>0</v>
      </c>
      <c r="JC32" s="166"/>
      <c r="JD32" s="166">
        <f t="shared" ref="JD32:JD37" ca="1" si="319">OFFSET(JD32,0,-1) * OFFSET(JD32,10 - ROW(JD32),0)</f>
        <v>0</v>
      </c>
      <c r="JE32" s="166"/>
      <c r="JF32" s="166">
        <f t="shared" ref="JF32:JF37" ca="1" si="320">OFFSET(JF32,0,-1) * OFFSET(JF32,10 - ROW(JF32),0)</f>
        <v>0</v>
      </c>
      <c r="JG32" s="166">
        <f t="shared" ca="1" si="45"/>
        <v>0</v>
      </c>
      <c r="JH32" s="166">
        <f t="shared" ca="1" si="142"/>
        <v>15242403</v>
      </c>
      <c r="JI32" s="166"/>
      <c r="JJ32" s="166">
        <f t="shared" ref="JJ32:JJ37" ca="1" si="321">OFFSET(JJ32,0,-1) * OFFSET(JJ32,10 - ROW(JJ32),0)</f>
        <v>0</v>
      </c>
      <c r="JK32" s="166"/>
      <c r="JL32" s="166">
        <f t="shared" ref="JL32:JL37" ca="1" si="322">OFFSET(JL32,0,-1) * OFFSET(JL32,10 - ROW(JL32),0)</f>
        <v>0</v>
      </c>
      <c r="JM32" s="166">
        <f t="shared" ca="1" si="63"/>
        <v>0</v>
      </c>
      <c r="JN32" s="166">
        <v>0</v>
      </c>
      <c r="JO32" s="166">
        <f t="shared" ref="JO32:JO37" ca="1" si="323">OFFSET(JO32,0,-1) * OFFSET(JO32,10 - ROW(JO32),0)</f>
        <v>0</v>
      </c>
      <c r="JP32" s="166">
        <v>0</v>
      </c>
      <c r="JQ32" s="166">
        <f t="shared" ref="JQ32:JQ37" ca="1" si="324">OFFSET(JQ32,0,-1) * OFFSET(JQ32,10 - ROW(JQ32),0)</f>
        <v>0</v>
      </c>
      <c r="JR32" s="166"/>
      <c r="JS32" s="166">
        <f t="shared" ref="JS32:JS37" ca="1" si="325">OFFSET(JS32,0,-1) * OFFSET(JS32,10 - ROW(JS32),0)</f>
        <v>0</v>
      </c>
      <c r="JT32" s="166">
        <v>0</v>
      </c>
      <c r="JU32" s="166">
        <f t="shared" ref="JU32:JU37" ca="1" si="326">OFFSET(JU32,0,-1) * OFFSET(JU32,10 - ROW(JU32),0)</f>
        <v>0</v>
      </c>
      <c r="JV32" s="166">
        <f t="shared" ca="1" si="46"/>
        <v>0</v>
      </c>
      <c r="JW32" s="166">
        <v>0</v>
      </c>
      <c r="JX32" s="166">
        <f t="shared" ref="JX32:JX37" ca="1" si="327">OFFSET(JX32,0,-1) * OFFSET(JX32,10 - ROW(JX32),0)</f>
        <v>0</v>
      </c>
      <c r="JY32" s="166">
        <f t="shared" ca="1" si="47"/>
        <v>0</v>
      </c>
      <c r="JZ32" s="166">
        <v>0</v>
      </c>
      <c r="KA32" s="166">
        <f t="shared" ref="KA32:KA37" ca="1" si="328">OFFSET(KA32,0,-1) * OFFSET(KA32,10 - ROW(KA32),0)</f>
        <v>0</v>
      </c>
      <c r="KB32" s="166">
        <v>0</v>
      </c>
      <c r="KC32" s="166">
        <f t="shared" ref="KC32:KC37" ca="1" si="329">OFFSET(KC32,0,-1) * OFFSET(KC32,10 - ROW(KC32),0)</f>
        <v>0</v>
      </c>
      <c r="KD32" s="166">
        <v>0</v>
      </c>
      <c r="KE32" s="166">
        <f t="shared" ref="KE32:KE37" ca="1" si="330">OFFSET(KE32,0,-1) * OFFSET(KE32,10 - ROW(KE32),0)</f>
        <v>0</v>
      </c>
      <c r="KF32" s="166">
        <v>0</v>
      </c>
      <c r="KG32" s="166">
        <f t="shared" ref="KG32:KG37" ca="1" si="331">OFFSET(KG32,0,-1) * OFFSET(KG32,10 - ROW(KG32),0)</f>
        <v>0</v>
      </c>
      <c r="KH32" s="166">
        <f t="shared" ca="1" si="48"/>
        <v>0</v>
      </c>
      <c r="KI32" s="166">
        <v>15</v>
      </c>
      <c r="KJ32" s="166">
        <f t="shared" ref="KJ32:KJ37" ca="1" si="332">OFFSET(KJ32,0,-1) * OFFSET(KJ32,10 - ROW(KJ32),0)</f>
        <v>3252420</v>
      </c>
      <c r="KK32" s="166">
        <v>1</v>
      </c>
      <c r="KL32" s="166">
        <f t="shared" ref="KL32:KL37" ca="1" si="333">OFFSET(KL32,0,-1) * OFFSET(KL32,10 - ROW(KL32),0)</f>
        <v>264292</v>
      </c>
      <c r="KM32" s="166">
        <v>12</v>
      </c>
      <c r="KN32" s="166">
        <f t="shared" ref="KN32:KN37" ca="1" si="334">OFFSET(KN32,0,-1) * OFFSET(KN32,10 - ROW(KN32),0)</f>
        <v>260196</v>
      </c>
      <c r="KO32" s="166">
        <v>0</v>
      </c>
      <c r="KP32" s="166">
        <f t="shared" ref="KP32:KP37" ca="1" si="335">OFFSET(KP32,0,-1) * OFFSET(KP32,10 - ROW(KP32),0)</f>
        <v>0</v>
      </c>
      <c r="KQ32" s="166">
        <v>0</v>
      </c>
      <c r="KR32" s="166">
        <f t="shared" ref="KR32:KR37" ca="1" si="336">OFFSET(KR32,0,-1) * OFFSET(KR32,10 - ROW(KR32),0)</f>
        <v>0</v>
      </c>
      <c r="KS32" s="166">
        <f t="shared" ca="1" si="251"/>
        <v>3776908</v>
      </c>
      <c r="KT32" s="166">
        <v>0</v>
      </c>
      <c r="KU32" s="166">
        <f t="shared" ref="KU32:KU37" ca="1" si="337">OFFSET(KU32,0,-1) * OFFSET(KU32,10 - ROW(KU32),0)</f>
        <v>0</v>
      </c>
      <c r="KV32" s="166">
        <v>0</v>
      </c>
      <c r="KW32" s="166">
        <f t="shared" ref="KW32:KW37" ca="1" si="338">OFFSET(KW32,0,-1) * OFFSET(KW32,10 - ROW(KW32),0)</f>
        <v>0</v>
      </c>
      <c r="KX32" s="166">
        <v>0</v>
      </c>
      <c r="KY32" s="166">
        <f t="shared" ref="KY32:KY37" ca="1" si="339">OFFSET(KY32,0,-1) * OFFSET(KY32,10 - ROW(KY32),0)</f>
        <v>0</v>
      </c>
      <c r="KZ32" s="166">
        <v>0</v>
      </c>
      <c r="LA32" s="166">
        <f t="shared" ref="LA32:LA37" ca="1" si="340">OFFSET(LA32,0,-1) * OFFSET(LA32,10 - ROW(LA32),0)</f>
        <v>0</v>
      </c>
      <c r="LB32" s="166"/>
      <c r="LC32" s="166">
        <f t="shared" ref="LC32:LC37" ca="1" si="341">OFFSET(LC32,0,-1) * OFFSET(LC32,10 - ROW(LC32),0)</f>
        <v>0</v>
      </c>
      <c r="LD32" s="166">
        <f t="shared" ca="1" si="49"/>
        <v>0</v>
      </c>
      <c r="LE32" s="166">
        <v>0</v>
      </c>
      <c r="LF32" s="166">
        <f t="shared" ref="LF32:LF37" ca="1" si="342">OFFSET(LF32,0,-1) * OFFSET(LF32,10 - ROW(LF32),0)</f>
        <v>0</v>
      </c>
      <c r="LG32" s="166">
        <v>0</v>
      </c>
      <c r="LH32" s="166">
        <f t="shared" ref="LH32:LH37" ca="1" si="343">OFFSET(LH32,0,-1) * OFFSET(LH32,10 - ROW(LH32),0)</f>
        <v>0</v>
      </c>
      <c r="LI32" s="166">
        <v>0</v>
      </c>
      <c r="LJ32" s="166">
        <f t="shared" ref="LJ32:LJ37" ca="1" si="344">OFFSET(LJ32,0,-1) * OFFSET(LJ32,10 - ROW(LJ32),0)</f>
        <v>0</v>
      </c>
      <c r="LK32" s="166">
        <v>0</v>
      </c>
      <c r="LL32" s="166">
        <f t="shared" ref="LL32:LL37" ca="1" si="345">OFFSET(LL32,0,-1) * OFFSET(LL32,10 - ROW(LL32),0)</f>
        <v>0</v>
      </c>
      <c r="LM32" s="166">
        <f t="shared" ca="1" si="50"/>
        <v>0</v>
      </c>
      <c r="LN32" s="166">
        <v>0</v>
      </c>
      <c r="LO32" s="166">
        <f t="shared" ref="LO32:LO37" ca="1" si="346">OFFSET(LO32,0,-1) * OFFSET(LO32,10 - ROW(LO32),0)</f>
        <v>0</v>
      </c>
      <c r="LP32" s="166">
        <v>0</v>
      </c>
      <c r="LQ32" s="166">
        <f t="shared" ref="LQ32:LQ37" ca="1" si="347">OFFSET(LQ32,0,-1) * OFFSET(LQ32,10 - ROW(LQ32),0)</f>
        <v>0</v>
      </c>
      <c r="LR32" s="166">
        <f t="shared" ca="1" si="242"/>
        <v>0</v>
      </c>
      <c r="LS32" s="166">
        <v>0</v>
      </c>
      <c r="LT32" s="166">
        <f t="shared" ref="LT32:LT37" ca="1" si="348">OFFSET(LT32,0,-1) * OFFSET(LT32,10 - ROW(LT32),0)</f>
        <v>0</v>
      </c>
      <c r="LU32" s="166">
        <v>0</v>
      </c>
      <c r="LV32" s="166">
        <f t="shared" ref="LV32:LV37" ca="1" si="349">OFFSET(LV32,0,-1) * OFFSET(LV32,10 - ROW(LV32),0)</f>
        <v>0</v>
      </c>
      <c r="LW32" s="166">
        <f t="shared" ca="1" si="64"/>
        <v>0</v>
      </c>
      <c r="LX32" s="166"/>
      <c r="LY32" s="166">
        <f t="shared" ref="LY32:LY37" ca="1" si="350">OFFSET(LY32,0,-1) * OFFSET(LY32,10 - ROW(LY32),0)</f>
        <v>0</v>
      </c>
      <c r="LZ32" s="166">
        <v>0</v>
      </c>
      <c r="MA32" s="166">
        <f t="shared" ref="MA32:MA37" ca="1" si="351">OFFSET(MA32,0,-1) * OFFSET(MA32,10 - ROW(MA32),0)</f>
        <v>0</v>
      </c>
      <c r="MB32" s="166">
        <f t="shared" ca="1" si="243"/>
        <v>0</v>
      </c>
      <c r="MC32" s="166">
        <f t="shared" ca="1" si="244"/>
        <v>3776908</v>
      </c>
      <c r="MD32" s="166">
        <v>0</v>
      </c>
      <c r="ME32" s="166">
        <f t="shared" ref="ME32:ME37" ca="1" si="352">OFFSET(ME32,0,-1) * OFFSET(ME32,10 - ROW(ME32),0)</f>
        <v>0</v>
      </c>
      <c r="MF32" s="166"/>
      <c r="MG32" s="166">
        <f t="shared" ref="MG32:MG37" ca="1" si="353">OFFSET(MG32,0,-1) * OFFSET(MG32,10 - ROW(MG32),0)</f>
        <v>0</v>
      </c>
      <c r="MH32" s="166">
        <v>0</v>
      </c>
      <c r="MI32" s="166">
        <f t="shared" ref="MI32:MI37" ca="1" si="354">OFFSET(MI32,0,-1) * OFFSET(MI32,10 - ROW(MI32),0)</f>
        <v>0</v>
      </c>
      <c r="MJ32" s="166"/>
      <c r="MK32" s="166">
        <f t="shared" ref="MK32:MK37" ca="1" si="355">OFFSET(MK32,0,-1) * OFFSET(MK32,10 - ROW(MK32),0)</f>
        <v>0</v>
      </c>
      <c r="ML32" s="166">
        <f t="shared" ca="1" si="51"/>
        <v>0</v>
      </c>
      <c r="MM32" s="166">
        <v>0</v>
      </c>
      <c r="MN32" s="166">
        <f t="shared" ref="MN32:MN37" ca="1" si="356">OFFSET(MN32,0,-1) * OFFSET(MN32,10 - ROW(MN32),0)</f>
        <v>0</v>
      </c>
      <c r="MO32" s="166">
        <v>0</v>
      </c>
      <c r="MP32" s="166">
        <f t="shared" ref="MP32:MP37" ca="1" si="357">OFFSET(MP32,0,-1) * OFFSET(MP32,10 - ROW(MP32),0)</f>
        <v>0</v>
      </c>
      <c r="MQ32" s="166"/>
      <c r="MR32" s="166">
        <f t="shared" ref="MR32:MR37" ca="1" si="358">OFFSET(MR32,0,-1) * OFFSET(MR32,10 - ROW(MR32),0)</f>
        <v>0</v>
      </c>
      <c r="MS32" s="166">
        <f t="shared" ca="1" si="52"/>
        <v>0</v>
      </c>
      <c r="MT32" s="166">
        <v>0</v>
      </c>
      <c r="MU32" s="166">
        <f t="shared" ref="MU32:MU37" ca="1" si="359">OFFSET(MU32,0,-1) * OFFSET(MU32,10 - ROW(MU32),0)</f>
        <v>0</v>
      </c>
      <c r="MV32" s="166">
        <v>0</v>
      </c>
      <c r="MW32" s="166">
        <f t="shared" ref="MW32:MW37" ca="1" si="360">OFFSET(MW32,0,-1) * OFFSET(MW32,10 - ROW(MW32),0)</f>
        <v>0</v>
      </c>
      <c r="MX32" s="166">
        <v>0</v>
      </c>
      <c r="MY32" s="166">
        <f t="shared" ref="MY32:MY37" ca="1" si="361">OFFSET(MY32,0,-1) * OFFSET(MY32,10 - ROW(MY32),0)</f>
        <v>0</v>
      </c>
      <c r="MZ32" s="166"/>
      <c r="NA32" s="166">
        <f t="shared" ref="NA32:NA37" ca="1" si="362">OFFSET(NA32,0,-1) * OFFSET(NA32,10 - ROW(NA32),0)</f>
        <v>0</v>
      </c>
      <c r="NB32" s="166">
        <f t="shared" ca="1" si="66"/>
        <v>0</v>
      </c>
      <c r="NC32" s="166">
        <v>2</v>
      </c>
      <c r="ND32" s="166">
        <f t="shared" ref="ND32:ND37" ca="1" si="363">OFFSET(ND32,0,-1) * OFFSET(ND32,10 - ROW(ND32),0)</f>
        <v>866754</v>
      </c>
      <c r="NE32" s="166">
        <v>2</v>
      </c>
      <c r="NF32" s="166">
        <f t="shared" ref="NF32:NF37" ca="1" si="364">OFFSET(NF32,0,-1) * OFFSET(NF32,10 - ROW(NF32),0)</f>
        <v>1056472</v>
      </c>
      <c r="NG32" s="166">
        <v>0</v>
      </c>
      <c r="NH32" s="166">
        <f t="shared" ref="NH32:NH37" ca="1" si="365">OFFSET(NH32,0,-1) * OFFSET(NH32,10 - ROW(NH32),0)</f>
        <v>0</v>
      </c>
      <c r="NI32" s="166">
        <v>0</v>
      </c>
      <c r="NJ32" s="166">
        <f t="shared" ref="NJ32:NJ37" ca="1" si="366">OFFSET(NJ32,0,-1) * OFFSET(NJ32,10 - ROW(NJ32),0)</f>
        <v>0</v>
      </c>
      <c r="NK32" s="166">
        <v>0</v>
      </c>
      <c r="NL32" s="166">
        <f t="shared" ref="NL32:NL37" ca="1" si="367">OFFSET(NL32,0,-1) * OFFSET(NL32,10 - ROW(NL32),0)</f>
        <v>0</v>
      </c>
      <c r="NM32" s="166">
        <v>0</v>
      </c>
      <c r="NN32" s="166">
        <f t="shared" ref="NN32:NN37" ca="1" si="368">OFFSET(NN32,0,-1) * OFFSET(NN32,10 - ROW(NN32),0)</f>
        <v>0</v>
      </c>
      <c r="NO32" s="166">
        <f t="shared" ca="1" si="67"/>
        <v>1923226</v>
      </c>
      <c r="NP32" s="166">
        <v>0</v>
      </c>
      <c r="NQ32" s="166">
        <f t="shared" ref="NQ32:NQ37" ca="1" si="369">OFFSET(NQ32,0,-1) * OFFSET(NQ32,10 - ROW(NQ32),0)</f>
        <v>0</v>
      </c>
      <c r="NR32" s="166">
        <v>0</v>
      </c>
      <c r="NS32" s="166">
        <f t="shared" ref="NS32:NS37" ca="1" si="370">OFFSET(NS32,0,-1) * OFFSET(NS32,10 - ROW(NS32),0)</f>
        <v>0</v>
      </c>
      <c r="NT32" s="166">
        <v>0</v>
      </c>
      <c r="NU32" s="166">
        <f t="shared" ref="NU32:NU37" ca="1" si="371">OFFSET(NU32,0,-1) * OFFSET(NU32,10 - ROW(NU32),0)</f>
        <v>0</v>
      </c>
      <c r="NV32" s="166">
        <v>0</v>
      </c>
      <c r="NW32" s="166">
        <f t="shared" ref="NW32:NW37" ca="1" si="372">OFFSET(NW32,0,-1) * OFFSET(NW32,10 - ROW(NW32),0)</f>
        <v>0</v>
      </c>
      <c r="NX32" s="166">
        <v>0</v>
      </c>
      <c r="NY32" s="166">
        <f t="shared" ref="NY32:NY37" ca="1" si="373">OFFSET(NY32,0,-1) * OFFSET(NY32,10 - ROW(NY32),0)</f>
        <v>0</v>
      </c>
      <c r="NZ32" s="166">
        <f t="shared" ca="1" si="68"/>
        <v>0</v>
      </c>
      <c r="OA32" s="166">
        <v>0</v>
      </c>
      <c r="OB32" s="166">
        <f t="shared" ref="OB32:OB37" ca="1" si="374">OFFSET(OB32,0,-1) * OFFSET(OB32,10 - ROW(OB32),0)</f>
        <v>0</v>
      </c>
      <c r="OC32" s="166"/>
      <c r="OD32" s="166">
        <f t="shared" ref="OD32:OD37" ca="1" si="375">OFFSET(OD32,0,-1) * OFFSET(OD32,10 - ROW(OD32),0)</f>
        <v>0</v>
      </c>
      <c r="OE32" s="166"/>
      <c r="OF32" s="166">
        <f t="shared" ref="OF32:OF37" ca="1" si="376">OFFSET(OF32,0,-1) * OFFSET(OF32,10 - ROW(OF32),0)</f>
        <v>0</v>
      </c>
      <c r="OG32" s="166"/>
      <c r="OH32" s="166">
        <f t="shared" ref="OH32:OH37" ca="1" si="377">OFFSET(OH32,0,-1) * OFFSET(OH32,10 - ROW(OH32),0)</f>
        <v>0</v>
      </c>
      <c r="OI32" s="166">
        <f t="shared" ca="1" si="53"/>
        <v>0</v>
      </c>
      <c r="OJ32" s="166">
        <v>0</v>
      </c>
      <c r="OK32" s="166">
        <f t="shared" ref="OK32:OK37" ca="1" si="378">OFFSET(OK32,0,-1) * OFFSET(OK32,10 - ROW(OK32),0)</f>
        <v>0</v>
      </c>
      <c r="OL32" s="166"/>
      <c r="OM32" s="166">
        <f t="shared" ref="OM32:OM37" ca="1" si="379">OFFSET(OM32,0,-1) * OFFSET(OM32,10 - ROW(OM32),0)</f>
        <v>0</v>
      </c>
      <c r="ON32" s="166">
        <f t="shared" ca="1" si="245"/>
        <v>0</v>
      </c>
      <c r="OO32" s="166">
        <v>0</v>
      </c>
      <c r="OP32" s="166">
        <f t="shared" ref="OP32:OP37" ca="1" si="380">OFFSET(OP32,0,-1) * OFFSET(OP32,10 - ROW(OP32),0)</f>
        <v>0</v>
      </c>
      <c r="OQ32" s="166">
        <v>0</v>
      </c>
      <c r="OR32" s="166">
        <f t="shared" ref="OR32:OR36" ca="1" si="381">OFFSET(OR32,0,-1) * OFFSET(OR32,10 - ROW(OR32),0)</f>
        <v>0</v>
      </c>
      <c r="OS32" s="166">
        <f t="shared" ca="1" si="54"/>
        <v>0</v>
      </c>
      <c r="OT32" s="166">
        <f t="shared" ca="1" si="246"/>
        <v>1923226</v>
      </c>
      <c r="OU32" s="166">
        <v>0</v>
      </c>
      <c r="OV32" s="166">
        <f t="shared" ref="OV32:OV37" ca="1" si="382">OFFSET(OV32,0,-1) * OFFSET(OV32,10 - ROW(OV32),0)</f>
        <v>0</v>
      </c>
      <c r="OW32" s="166">
        <v>0</v>
      </c>
      <c r="OX32" s="166">
        <f t="shared" ref="OX32:OX37" ca="1" si="383">OFFSET(OX32,0,-1) * OFFSET(OX32,10 - ROW(OX32),0)</f>
        <v>0</v>
      </c>
      <c r="OY32" s="166">
        <v>0</v>
      </c>
      <c r="OZ32" s="166">
        <f t="shared" ref="OZ32:OZ37" ca="1" si="384">OFFSET(OZ32,0,-1) * OFFSET(OZ32,10 - ROW(OZ32),0)</f>
        <v>0</v>
      </c>
      <c r="PA32" s="166">
        <v>0</v>
      </c>
      <c r="PB32" s="166">
        <f t="shared" ref="PB32:PB37" ca="1" si="385">OFFSET(PB32,0,-1) * OFFSET(PB32,10 - ROW(PB32),0)</f>
        <v>0</v>
      </c>
      <c r="PC32" s="166">
        <f t="shared" ca="1" si="55"/>
        <v>0</v>
      </c>
      <c r="PD32" s="166">
        <v>0</v>
      </c>
      <c r="PE32" s="166">
        <f t="shared" ref="PE32:PG37" ca="1" si="386">OFFSET(PE32,0,-1) * OFFSET(PE32,10 - ROW(PE32),0)</f>
        <v>0</v>
      </c>
      <c r="PF32" s="166">
        <v>0</v>
      </c>
      <c r="PG32" s="166">
        <f t="shared" ca="1" si="386"/>
        <v>0</v>
      </c>
      <c r="PH32" s="166">
        <v>0</v>
      </c>
      <c r="PI32" s="166">
        <v>0</v>
      </c>
      <c r="PJ32" s="166">
        <v>0</v>
      </c>
      <c r="PK32" s="166">
        <f t="shared" ref="PK32:PK37" ca="1" si="387">OFFSET(PK32,0,-1) * OFFSET(PK32,10 - ROW(PK32),0)</f>
        <v>0</v>
      </c>
      <c r="PL32" s="166">
        <v>0</v>
      </c>
      <c r="PM32" s="166">
        <f t="shared" ref="PM32:PM37" ca="1" si="388">OFFSET(PM32,0,-1) * OFFSET(PM32,10 - ROW(PM32),0)</f>
        <v>0</v>
      </c>
      <c r="PN32" s="166">
        <f t="shared" ca="1" si="247"/>
        <v>0</v>
      </c>
      <c r="PO32" s="166">
        <v>0</v>
      </c>
      <c r="PP32" s="166">
        <f t="shared" ref="PP32:PP37" ca="1" si="389">OFFSET(PP32,0,-1) * OFFSET(PP32,10 - ROW(PP32),0)</f>
        <v>0</v>
      </c>
      <c r="PQ32" s="166">
        <v>0</v>
      </c>
      <c r="PR32" s="166">
        <f t="shared" ref="PR32:PR37" ca="1" si="390">OFFSET(PR32,0,-1) * OFFSET(PR32,10 - ROW(PR32),0)</f>
        <v>0</v>
      </c>
      <c r="PS32" s="166">
        <v>0</v>
      </c>
      <c r="PT32" s="166">
        <f t="shared" ref="PT32:PT37" ca="1" si="391">OFFSET(PT32,0,-1) * OFFSET(PT32,10 - ROW(PT32),0)</f>
        <v>0</v>
      </c>
      <c r="PU32" s="166">
        <v>0</v>
      </c>
      <c r="PV32" s="166">
        <f t="shared" ref="PV32:PV37" ca="1" si="392">OFFSET(PV32,0,-1) * OFFSET(PV32,10 - ROW(PV32),0)</f>
        <v>0</v>
      </c>
      <c r="PW32" s="166">
        <f t="shared" ca="1" si="71"/>
        <v>0</v>
      </c>
      <c r="PX32" s="166">
        <v>0</v>
      </c>
      <c r="PY32" s="166">
        <f t="shared" ref="PY32:QE37" ca="1" si="393">OFFSET(PY32,0,-1) * OFFSET(PY32,10 - ROW(PY32),0)</f>
        <v>0</v>
      </c>
      <c r="PZ32" s="166">
        <v>0</v>
      </c>
      <c r="QA32" s="166">
        <f t="shared" ca="1" si="393"/>
        <v>0</v>
      </c>
      <c r="QB32" s="166">
        <v>0</v>
      </c>
      <c r="QC32" s="166">
        <f t="shared" ca="1" si="393"/>
        <v>0</v>
      </c>
      <c r="QD32" s="166">
        <v>0</v>
      </c>
      <c r="QE32" s="166">
        <f t="shared" ca="1" si="393"/>
        <v>0</v>
      </c>
      <c r="QF32" s="166">
        <f t="shared" ca="1" si="216"/>
        <v>0</v>
      </c>
      <c r="QG32" s="166">
        <v>20</v>
      </c>
      <c r="QH32" s="166">
        <f t="shared" ref="QH32:QH37" ca="1" si="394">OFFSET(QH32,0,-1) * OFFSET(QH32,10 - ROW(QH32),0)</f>
        <v>1762540</v>
      </c>
      <c r="QI32" s="166">
        <v>14</v>
      </c>
      <c r="QJ32" s="166">
        <f t="shared" ref="QJ32:QJ37" ca="1" si="395">OFFSET(QJ32,0,-1) * OFFSET(QJ32,10 - ROW(QJ32),0)</f>
        <v>1911518</v>
      </c>
      <c r="QK32" s="166">
        <v>20</v>
      </c>
      <c r="QL32" s="166">
        <f t="shared" ref="QL32:QL37" ca="1" si="396">OFFSET(QL32,0,-1) * OFFSET(QL32,10 - ROW(QL32),0)</f>
        <v>176260</v>
      </c>
      <c r="QM32" s="166">
        <v>0</v>
      </c>
      <c r="QN32" s="166">
        <f t="shared" ref="QN32:QN37" ca="1" si="397">OFFSET(QN32,0,-1) * OFFSET(QN32,10 - ROW(QN32),0)</f>
        <v>0</v>
      </c>
      <c r="QO32" s="166">
        <v>0</v>
      </c>
      <c r="QP32" s="166">
        <f t="shared" ref="QP32:QP37" ca="1" si="398">OFFSET(QP32,0,-1) * OFFSET(QP32,10 - ROW(QP32),0)</f>
        <v>0</v>
      </c>
      <c r="QQ32" s="166">
        <v>0</v>
      </c>
      <c r="QR32" s="166">
        <f t="shared" ref="QR32:QY37" ca="1" si="399">OFFSET(QR32,0,-1) * OFFSET(QR32,10 - ROW(QR32),0)</f>
        <v>0</v>
      </c>
      <c r="QS32" s="166">
        <f t="shared" ca="1" si="72"/>
        <v>3850318</v>
      </c>
      <c r="QT32" s="166">
        <v>0</v>
      </c>
      <c r="QU32" s="166">
        <f t="shared" ca="1" si="399"/>
        <v>0</v>
      </c>
      <c r="QV32" s="166">
        <v>0</v>
      </c>
      <c r="QW32" s="166">
        <f t="shared" ca="1" si="399"/>
        <v>0</v>
      </c>
      <c r="QX32" s="166">
        <v>0</v>
      </c>
      <c r="QY32" s="166">
        <f t="shared" ca="1" si="399"/>
        <v>0</v>
      </c>
      <c r="QZ32" s="166">
        <v>0</v>
      </c>
      <c r="RA32" s="166">
        <f t="shared" ref="RA32:RA37" ca="1" si="400">OFFSET(RA32,0,-1) * OFFSET(RA32,10 - ROW(RA32),0)</f>
        <v>0</v>
      </c>
      <c r="RB32" s="166">
        <v>0</v>
      </c>
      <c r="RC32" s="166">
        <f t="shared" ref="RC32:RC37" ca="1" si="401">OFFSET(RC32,0,-1) * OFFSET(RC32,10 - ROW(RC32),0)</f>
        <v>0</v>
      </c>
      <c r="RD32" s="166">
        <v>0</v>
      </c>
      <c r="RE32" s="166">
        <f t="shared" ref="RE32:RE37" ca="1" si="402">OFFSET(RE32,0,-1) * OFFSET(RE32,10 - ROW(RE32),0)</f>
        <v>0</v>
      </c>
      <c r="RF32" s="166">
        <f t="shared" ca="1" si="73"/>
        <v>0</v>
      </c>
      <c r="RG32" s="166">
        <v>0</v>
      </c>
      <c r="RH32" s="166">
        <v>0</v>
      </c>
      <c r="RI32" s="166">
        <v>0</v>
      </c>
      <c r="RJ32" s="166">
        <f t="shared" ref="RJ32:RJ37" ca="1" si="403">OFFSET(RJ32,0,-1) * OFFSET(RJ32,10 - ROW(RJ32),0)</f>
        <v>0</v>
      </c>
      <c r="RK32" s="166"/>
      <c r="RL32" s="166">
        <f t="shared" ref="RL32:RL37" ca="1" si="404">OFFSET(RL32,0,-1) * OFFSET(RL32,10 - ROW(RL32),0)</f>
        <v>0</v>
      </c>
      <c r="RM32" s="166"/>
      <c r="RN32" s="166">
        <f t="shared" ref="RN32:RN37" ca="1" si="405">OFFSET(RN32,0,-1) * OFFSET(RN32,10 - ROW(RN32),0)</f>
        <v>0</v>
      </c>
      <c r="RO32" s="166">
        <f t="shared" ca="1" si="56"/>
        <v>0</v>
      </c>
      <c r="RP32" s="166">
        <f t="shared" ca="1" si="252"/>
        <v>3850318</v>
      </c>
      <c r="RQ32" s="166"/>
      <c r="RR32" s="166">
        <f t="shared" ca="1" si="248"/>
        <v>160133978</v>
      </c>
      <c r="RS32" s="166">
        <f>SUM(E32,G32,I32,T32,V32,X32,Z32,AQ32,AS32,AU32,AW32,BL32,BN32,BP32,BR32,CG32,CI32,CK32,CM32,DP32,DR32,DT32,DV32,EW32,EY32,FG32,FI32,FS32,FU32,GH32,GN32,GP32,GX32,GZ32,HI32,HL32,HN32,HU32,HW32,IL32,IN32,IY32,JA32,JI32,JK32,JN32,JP32,JW32,JZ32,KB32,KI32,KK32,KT32,KV32,LE32,LG32,LS32,LX32,MD32,MF32,MM32,MT32,MV32,NC32,NE32,NP32,NR32,OA32,OC32,OO32,OU32,OW32,PD32,PF32,PO32,PQ32,PX32,PZ32,QG32,QI32,QT32,QV32,RG32,RI32,DL32,DN32,FE32,FQ32,IG32,LN32,OJ32)-3</f>
        <v>1488</v>
      </c>
      <c r="RT32" s="166">
        <f t="shared" ref="RT32:RT37" ca="1" si="406">OFFSET(RT32,0,-1) * OFFSET(RT32,10 - ROW(RT32),0)</f>
        <v>1187424</v>
      </c>
      <c r="RU32" s="166">
        <f t="shared" si="231"/>
        <v>9</v>
      </c>
      <c r="RV32" s="166">
        <f t="shared" ref="RV32:RV37" ca="1" si="407">OFFSET(RV32,0,-1) * OFFSET(RV32,10 - ROW(RV32),0)</f>
        <v>129330</v>
      </c>
      <c r="RW32" s="166">
        <f t="shared" ca="1" si="58"/>
        <v>1316754</v>
      </c>
      <c r="RX32" s="166">
        <f t="shared" si="249"/>
        <v>1488</v>
      </c>
      <c r="RY32" s="166">
        <f t="shared" ref="RY32:RY37" ca="1" si="408">OFFSET(RY32,0,-1) * OFFSET(RY32,10 - ROW(RY32),0)</f>
        <v>110112</v>
      </c>
      <c r="RZ32" s="166">
        <f t="shared" si="234"/>
        <v>9</v>
      </c>
      <c r="SA32" s="166">
        <f t="shared" ref="SA32:SA37" ca="1" si="409">OFFSET(SA32,0,-1) * OFFSET(SA32,10 - ROW(SA32),0)</f>
        <v>11916</v>
      </c>
      <c r="SB32" s="166">
        <f t="shared" ca="1" si="59"/>
        <v>122028</v>
      </c>
      <c r="SC32" s="166">
        <f t="shared" ca="1" si="60"/>
        <v>161572760</v>
      </c>
      <c r="SD32" s="166"/>
      <c r="SE32" s="166">
        <f t="shared" ca="1" si="61"/>
        <v>161572760</v>
      </c>
    </row>
    <row r="33" spans="1:499" s="165" customFormat="1" ht="30">
      <c r="A33" s="165" t="s">
        <v>211</v>
      </c>
      <c r="B33" s="175" t="s">
        <v>1001</v>
      </c>
      <c r="C33" s="166" t="s">
        <v>194</v>
      </c>
      <c r="D33" s="166" t="s">
        <v>195</v>
      </c>
      <c r="E33" s="166">
        <v>0</v>
      </c>
      <c r="F33" s="166">
        <f t="shared" ca="1" si="253"/>
        <v>0</v>
      </c>
      <c r="G33" s="166"/>
      <c r="H33" s="166">
        <f t="shared" ca="1" si="254"/>
        <v>0</v>
      </c>
      <c r="I33" s="166"/>
      <c r="J33" s="166">
        <f t="shared" ca="1" si="255"/>
        <v>0</v>
      </c>
      <c r="K33" s="166"/>
      <c r="L33" s="166">
        <f t="shared" ca="1" si="256"/>
        <v>0</v>
      </c>
      <c r="M33" s="166"/>
      <c r="N33" s="166">
        <f t="shared" ca="1" si="257"/>
        <v>0</v>
      </c>
      <c r="O33" s="166">
        <v>0</v>
      </c>
      <c r="P33" s="166">
        <f t="shared" ca="1" si="258"/>
        <v>0</v>
      </c>
      <c r="Q33" s="166">
        <v>0</v>
      </c>
      <c r="R33" s="166">
        <f t="shared" ca="1" si="259"/>
        <v>0</v>
      </c>
      <c r="S33" s="166">
        <f t="shared" ca="1" si="38"/>
        <v>0</v>
      </c>
      <c r="T33" s="166">
        <v>0</v>
      </c>
      <c r="U33" s="166">
        <f t="shared" ca="1" si="260"/>
        <v>0</v>
      </c>
      <c r="V33" s="166">
        <v>0</v>
      </c>
      <c r="W33" s="166">
        <f t="shared" ca="1" si="261"/>
        <v>0</v>
      </c>
      <c r="X33" s="166">
        <v>0</v>
      </c>
      <c r="Y33" s="166">
        <f t="shared" ca="1" si="262"/>
        <v>0</v>
      </c>
      <c r="Z33" s="166">
        <v>0</v>
      </c>
      <c r="AA33" s="166">
        <f t="shared" ca="1" si="263"/>
        <v>0</v>
      </c>
      <c r="AB33" s="166">
        <v>0</v>
      </c>
      <c r="AC33" s="166">
        <f t="shared" ca="1" si="264"/>
        <v>0</v>
      </c>
      <c r="AD33" s="166">
        <v>0</v>
      </c>
      <c r="AE33" s="166">
        <f t="shared" ca="1" si="265"/>
        <v>0</v>
      </c>
      <c r="AF33" s="166">
        <v>0</v>
      </c>
      <c r="AG33" s="166">
        <f t="shared" ca="1" si="266"/>
        <v>0</v>
      </c>
      <c r="AH33" s="166">
        <v>0</v>
      </c>
      <c r="AI33" s="166">
        <f t="shared" ca="1" si="267"/>
        <v>0</v>
      </c>
      <c r="AJ33" s="166">
        <v>0</v>
      </c>
      <c r="AK33" s="166">
        <f t="shared" ca="1" si="268"/>
        <v>0</v>
      </c>
      <c r="AL33" s="166">
        <v>0</v>
      </c>
      <c r="AM33" s="166">
        <f t="shared" ca="1" si="269"/>
        <v>0</v>
      </c>
      <c r="AN33" s="166"/>
      <c r="AO33" s="166">
        <f t="shared" ca="1" si="270"/>
        <v>0</v>
      </c>
      <c r="AP33" s="166">
        <f t="shared" ca="1" si="250"/>
        <v>0</v>
      </c>
      <c r="AQ33" s="166"/>
      <c r="AR33" s="166">
        <f t="shared" ca="1" si="271"/>
        <v>0</v>
      </c>
      <c r="AS33" s="166"/>
      <c r="AT33" s="166">
        <f t="shared" ca="1" si="272"/>
        <v>0</v>
      </c>
      <c r="AU33" s="166"/>
      <c r="AV33" s="166">
        <f t="shared" ca="1" si="273"/>
        <v>0</v>
      </c>
      <c r="AW33" s="166"/>
      <c r="AX33" s="166">
        <f t="shared" ca="1" si="274"/>
        <v>0</v>
      </c>
      <c r="AY33" s="166"/>
      <c r="AZ33" s="166">
        <f t="shared" ca="1" si="275"/>
        <v>0</v>
      </c>
      <c r="BA33" s="166"/>
      <c r="BB33" s="166">
        <f t="shared" ca="1" si="276"/>
        <v>0</v>
      </c>
      <c r="BC33" s="166"/>
      <c r="BD33" s="166">
        <f t="shared" ca="1" si="277"/>
        <v>0</v>
      </c>
      <c r="BE33" s="166"/>
      <c r="BF33" s="166">
        <f t="shared" ca="1" si="278"/>
        <v>0</v>
      </c>
      <c r="BG33" s="166">
        <v>0</v>
      </c>
      <c r="BH33" s="166">
        <v>0</v>
      </c>
      <c r="BI33" s="166">
        <v>0</v>
      </c>
      <c r="BJ33" s="166">
        <f t="shared" ca="1" si="279"/>
        <v>0</v>
      </c>
      <c r="BK33" s="166">
        <f t="shared" ca="1" si="39"/>
        <v>0</v>
      </c>
      <c r="BL33" s="166">
        <v>0</v>
      </c>
      <c r="BM33" s="166">
        <f t="shared" ca="1" si="280"/>
        <v>0</v>
      </c>
      <c r="BN33" s="166">
        <v>6</v>
      </c>
      <c r="BO33" s="166">
        <f t="shared" ca="1" si="280"/>
        <v>684792</v>
      </c>
      <c r="BP33" s="166">
        <v>0</v>
      </c>
      <c r="BQ33" s="166">
        <f t="shared" ca="1" si="280"/>
        <v>0</v>
      </c>
      <c r="BR33" s="166">
        <v>30</v>
      </c>
      <c r="BS33" s="166">
        <f t="shared" ca="1" si="280"/>
        <v>2875110</v>
      </c>
      <c r="BT33" s="166">
        <v>0</v>
      </c>
      <c r="BU33" s="166">
        <f t="shared" ca="1" si="280"/>
        <v>0</v>
      </c>
      <c r="BV33" s="166">
        <v>0</v>
      </c>
      <c r="BW33" s="166">
        <f t="shared" ca="1" si="280"/>
        <v>0</v>
      </c>
      <c r="BX33" s="166">
        <v>0</v>
      </c>
      <c r="BY33" s="166">
        <f t="shared" ca="1" si="280"/>
        <v>0</v>
      </c>
      <c r="BZ33" s="166">
        <v>0</v>
      </c>
      <c r="CA33" s="166">
        <f t="shared" ca="1" si="280"/>
        <v>0</v>
      </c>
      <c r="CB33" s="166">
        <v>8</v>
      </c>
      <c r="CC33" s="166">
        <f t="shared" ca="1" si="280"/>
        <v>14219184</v>
      </c>
      <c r="CD33" s="166">
        <v>0</v>
      </c>
      <c r="CE33" s="166">
        <f t="shared" ca="1" si="281"/>
        <v>0</v>
      </c>
      <c r="CF33" s="166">
        <f t="shared" ca="1" si="103"/>
        <v>17779086</v>
      </c>
      <c r="CG33" s="166">
        <v>0</v>
      </c>
      <c r="CH33" s="166">
        <f t="shared" ca="1" si="281"/>
        <v>0</v>
      </c>
      <c r="CI33" s="166">
        <v>0</v>
      </c>
      <c r="CJ33" s="166">
        <f t="shared" ca="1" si="281"/>
        <v>0</v>
      </c>
      <c r="CK33" s="166">
        <v>0</v>
      </c>
      <c r="CL33" s="166">
        <f t="shared" ca="1" si="281"/>
        <v>0</v>
      </c>
      <c r="CM33" s="166">
        <v>0</v>
      </c>
      <c r="CN33" s="166">
        <f t="shared" ca="1" si="281"/>
        <v>0</v>
      </c>
      <c r="CO33" s="166">
        <v>0</v>
      </c>
      <c r="CP33" s="166">
        <f t="shared" ca="1" si="281"/>
        <v>0</v>
      </c>
      <c r="CQ33" s="166">
        <v>0</v>
      </c>
      <c r="CR33" s="166">
        <f t="shared" ca="1" si="281"/>
        <v>0</v>
      </c>
      <c r="CS33" s="166">
        <v>0</v>
      </c>
      <c r="CT33" s="166">
        <f t="shared" ca="1" si="281"/>
        <v>0</v>
      </c>
      <c r="CU33" s="166">
        <v>0</v>
      </c>
      <c r="CV33" s="166">
        <f t="shared" ca="1" si="281"/>
        <v>0</v>
      </c>
      <c r="CW33" s="166"/>
      <c r="CX33" s="166">
        <f t="shared" ca="1" si="281"/>
        <v>0</v>
      </c>
      <c r="CY33" s="166"/>
      <c r="CZ33" s="166">
        <f t="shared" ca="1" si="281"/>
        <v>0</v>
      </c>
      <c r="DA33" s="166"/>
      <c r="DB33" s="166">
        <v>0</v>
      </c>
      <c r="DC33" s="166"/>
      <c r="DD33" s="166">
        <v>0</v>
      </c>
      <c r="DE33" s="166">
        <v>0</v>
      </c>
      <c r="DF33" s="166">
        <f t="shared" ca="1" si="282"/>
        <v>0</v>
      </c>
      <c r="DG33" s="166">
        <v>0</v>
      </c>
      <c r="DH33" s="166">
        <f t="shared" ca="1" si="283"/>
        <v>0</v>
      </c>
      <c r="DI33" s="166"/>
      <c r="DJ33" s="166">
        <f t="shared" ca="1" si="284"/>
        <v>0</v>
      </c>
      <c r="DK33" s="166">
        <f t="shared" ca="1" si="40"/>
        <v>0</v>
      </c>
      <c r="DL33" s="166"/>
      <c r="DM33" s="166">
        <f t="shared" ca="1" si="285"/>
        <v>0</v>
      </c>
      <c r="DN33" s="166"/>
      <c r="DO33" s="166">
        <f t="shared" ca="1" si="285"/>
        <v>0</v>
      </c>
      <c r="DP33" s="166">
        <v>0</v>
      </c>
      <c r="DQ33" s="166">
        <f t="shared" ca="1" si="285"/>
        <v>0</v>
      </c>
      <c r="DR33" s="166">
        <v>240</v>
      </c>
      <c r="DS33" s="166">
        <f t="shared" ca="1" si="285"/>
        <v>32768880</v>
      </c>
      <c r="DT33" s="166">
        <v>0</v>
      </c>
      <c r="DU33" s="166">
        <f t="shared" ca="1" si="285"/>
        <v>0</v>
      </c>
      <c r="DV33" s="166">
        <v>746</v>
      </c>
      <c r="DW33" s="166">
        <f t="shared" ca="1" si="285"/>
        <v>86337564</v>
      </c>
      <c r="DX33" s="166"/>
      <c r="DY33" s="166">
        <f t="shared" ca="1" si="285"/>
        <v>0</v>
      </c>
      <c r="DZ33" s="166"/>
      <c r="EA33" s="166">
        <f t="shared" ca="1" si="285"/>
        <v>0</v>
      </c>
      <c r="EB33" s="166">
        <v>0</v>
      </c>
      <c r="EC33" s="166">
        <f t="shared" ca="1" si="285"/>
        <v>0</v>
      </c>
      <c r="ED33" s="166">
        <v>0</v>
      </c>
      <c r="EE33" s="166">
        <f t="shared" ca="1" si="285"/>
        <v>0</v>
      </c>
      <c r="EF33" s="166">
        <v>0</v>
      </c>
      <c r="EG33" s="166">
        <f t="shared" ca="1" si="285"/>
        <v>0</v>
      </c>
      <c r="EH33" s="166">
        <v>0</v>
      </c>
      <c r="EI33" s="166">
        <f t="shared" ca="1" si="285"/>
        <v>0</v>
      </c>
      <c r="EJ33" s="166"/>
      <c r="EK33" s="166">
        <f t="shared" ca="1" si="285"/>
        <v>0</v>
      </c>
      <c r="EL33" s="166"/>
      <c r="EM33" s="166">
        <f t="shared" ca="1" si="285"/>
        <v>0</v>
      </c>
      <c r="EN33" s="166"/>
      <c r="EO33" s="166">
        <f t="shared" ca="1" si="285"/>
        <v>0</v>
      </c>
      <c r="EP33" s="166"/>
      <c r="EQ33" s="166">
        <f t="shared" ca="1" si="285"/>
        <v>0</v>
      </c>
      <c r="ER33" s="166">
        <v>1</v>
      </c>
      <c r="ES33" s="166">
        <f t="shared" ca="1" si="285"/>
        <v>2132922</v>
      </c>
      <c r="ET33" s="166">
        <v>0</v>
      </c>
      <c r="EU33" s="166">
        <f t="shared" ca="1" si="285"/>
        <v>0</v>
      </c>
      <c r="EV33" s="166">
        <f t="shared" ca="1" si="236"/>
        <v>121239366</v>
      </c>
      <c r="EW33" s="166">
        <v>0</v>
      </c>
      <c r="EX33" s="166">
        <v>0</v>
      </c>
      <c r="EY33" s="166">
        <v>0</v>
      </c>
      <c r="EZ33" s="166">
        <v>0</v>
      </c>
      <c r="FA33" s="166">
        <v>0</v>
      </c>
      <c r="FB33" s="166">
        <v>0</v>
      </c>
      <c r="FC33" s="166">
        <v>0</v>
      </c>
      <c r="FD33" s="166">
        <v>0</v>
      </c>
      <c r="FE33" s="166"/>
      <c r="FF33" s="166">
        <f t="shared" ca="1" si="286"/>
        <v>0</v>
      </c>
      <c r="FG33" s="166">
        <v>0</v>
      </c>
      <c r="FH33" s="166">
        <v>0</v>
      </c>
      <c r="FI33" s="166">
        <v>0</v>
      </c>
      <c r="FJ33" s="166">
        <v>0</v>
      </c>
      <c r="FK33" s="166">
        <v>0</v>
      </c>
      <c r="FL33" s="166">
        <v>0</v>
      </c>
      <c r="FM33" s="166">
        <v>0</v>
      </c>
      <c r="FN33" s="166">
        <f t="shared" ca="1" si="287"/>
        <v>0</v>
      </c>
      <c r="FO33" s="166">
        <v>0</v>
      </c>
      <c r="FP33" s="166">
        <f t="shared" ca="1" si="288"/>
        <v>0</v>
      </c>
      <c r="FQ33" s="166"/>
      <c r="FR33" s="166">
        <f t="shared" ca="1" si="289"/>
        <v>0</v>
      </c>
      <c r="FS33" s="166">
        <v>0</v>
      </c>
      <c r="FT33" s="166">
        <v>0</v>
      </c>
      <c r="FU33" s="166">
        <v>0</v>
      </c>
      <c r="FV33" s="166">
        <v>0</v>
      </c>
      <c r="FW33" s="166">
        <v>0</v>
      </c>
      <c r="FX33" s="166">
        <v>0</v>
      </c>
      <c r="FY33" s="166">
        <v>0</v>
      </c>
      <c r="FZ33" s="166">
        <v>0</v>
      </c>
      <c r="GA33" s="166">
        <v>0</v>
      </c>
      <c r="GB33" s="166">
        <v>0</v>
      </c>
      <c r="GC33" s="166">
        <v>0</v>
      </c>
      <c r="GD33" s="166">
        <v>0</v>
      </c>
      <c r="GE33" s="166">
        <v>0</v>
      </c>
      <c r="GF33" s="166">
        <f t="shared" ca="1" si="290"/>
        <v>0</v>
      </c>
      <c r="GG33" s="166">
        <f t="shared" ca="1" si="237"/>
        <v>0</v>
      </c>
      <c r="GH33" s="166">
        <v>7</v>
      </c>
      <c r="GI33" s="166">
        <f t="shared" ca="1" si="291"/>
        <v>955759</v>
      </c>
      <c r="GJ33" s="166">
        <v>7</v>
      </c>
      <c r="GK33" s="166">
        <f t="shared" ca="1" si="292"/>
        <v>95578</v>
      </c>
      <c r="GL33" s="166">
        <f t="shared" ca="1" si="238"/>
        <v>1051337</v>
      </c>
      <c r="GM33" s="166">
        <f t="shared" ca="1" si="239"/>
        <v>122290703</v>
      </c>
      <c r="GN33" s="166"/>
      <c r="GO33" s="166">
        <f t="shared" ca="1" si="293"/>
        <v>0</v>
      </c>
      <c r="GP33" s="166"/>
      <c r="GQ33" s="166">
        <f t="shared" ca="1" si="294"/>
        <v>0</v>
      </c>
      <c r="GR33" s="166"/>
      <c r="GS33" s="166">
        <f t="shared" ca="1" si="295"/>
        <v>0</v>
      </c>
      <c r="GT33" s="166"/>
      <c r="GU33" s="166">
        <f t="shared" ca="1" si="296"/>
        <v>0</v>
      </c>
      <c r="GV33" s="166">
        <f t="shared" ca="1" si="41"/>
        <v>0</v>
      </c>
      <c r="GW33" s="166">
        <f t="shared" ca="1" si="240"/>
        <v>140069789</v>
      </c>
      <c r="GX33" s="166">
        <v>0</v>
      </c>
      <c r="GY33" s="166">
        <f t="shared" ca="1" si="297"/>
        <v>0</v>
      </c>
      <c r="GZ33" s="166">
        <v>0</v>
      </c>
      <c r="HA33" s="166">
        <f t="shared" ca="1" si="298"/>
        <v>0</v>
      </c>
      <c r="HB33" s="166">
        <v>0</v>
      </c>
      <c r="HC33" s="166">
        <v>0</v>
      </c>
      <c r="HD33" s="166"/>
      <c r="HE33" s="166">
        <f t="shared" ca="1" si="299"/>
        <v>0</v>
      </c>
      <c r="HF33" s="166"/>
      <c r="HG33" s="166">
        <f t="shared" ca="1" si="300"/>
        <v>0</v>
      </c>
      <c r="HH33" s="166">
        <f t="shared" ca="1" si="62"/>
        <v>0</v>
      </c>
      <c r="HI33" s="166">
        <v>0</v>
      </c>
      <c r="HJ33" s="166">
        <f t="shared" ca="1" si="301"/>
        <v>0</v>
      </c>
      <c r="HK33" s="166">
        <f t="shared" ca="1" si="42"/>
        <v>0</v>
      </c>
      <c r="HL33" s="166">
        <v>0</v>
      </c>
      <c r="HM33" s="166">
        <f t="shared" ca="1" si="302"/>
        <v>0</v>
      </c>
      <c r="HN33" s="166">
        <v>0</v>
      </c>
      <c r="HO33" s="166">
        <f t="shared" ca="1" si="303"/>
        <v>0</v>
      </c>
      <c r="HP33" s="166">
        <v>0</v>
      </c>
      <c r="HQ33" s="166">
        <f t="shared" ca="1" si="304"/>
        <v>0</v>
      </c>
      <c r="HR33" s="166">
        <v>0</v>
      </c>
      <c r="HS33" s="166">
        <f t="shared" ca="1" si="305"/>
        <v>0</v>
      </c>
      <c r="HT33" s="166">
        <f t="shared" ca="1" si="43"/>
        <v>0</v>
      </c>
      <c r="HU33" s="166">
        <v>0</v>
      </c>
      <c r="HV33" s="166">
        <f t="shared" ca="1" si="306"/>
        <v>0</v>
      </c>
      <c r="HW33" s="166">
        <v>0</v>
      </c>
      <c r="HX33" s="166">
        <f t="shared" ca="1" si="307"/>
        <v>0</v>
      </c>
      <c r="HY33" s="166">
        <v>0</v>
      </c>
      <c r="HZ33" s="166">
        <f t="shared" ca="1" si="308"/>
        <v>0</v>
      </c>
      <c r="IA33" s="166">
        <v>0</v>
      </c>
      <c r="IB33" s="166">
        <f t="shared" ca="1" si="309"/>
        <v>0</v>
      </c>
      <c r="IC33" s="166">
        <v>0</v>
      </c>
      <c r="ID33" s="166">
        <f t="shared" ca="1" si="310"/>
        <v>0</v>
      </c>
      <c r="IE33" s="166">
        <v>0</v>
      </c>
      <c r="IF33" s="166">
        <f t="shared" ca="1" si="310"/>
        <v>0</v>
      </c>
      <c r="IG33" s="166">
        <v>0</v>
      </c>
      <c r="IH33" s="166">
        <f t="shared" ca="1" si="310"/>
        <v>0</v>
      </c>
      <c r="II33" s="166">
        <v>0</v>
      </c>
      <c r="IJ33" s="166">
        <f t="shared" ca="1" si="310"/>
        <v>0</v>
      </c>
      <c r="IK33" s="166">
        <f t="shared" ca="1" si="241"/>
        <v>0</v>
      </c>
      <c r="IL33" s="166">
        <v>0</v>
      </c>
      <c r="IM33" s="166">
        <f t="shared" ca="1" si="311"/>
        <v>0</v>
      </c>
      <c r="IN33" s="166">
        <v>40</v>
      </c>
      <c r="IO33" s="166">
        <f t="shared" ca="1" si="312"/>
        <v>10064400</v>
      </c>
      <c r="IP33" s="166">
        <v>0</v>
      </c>
      <c r="IQ33" s="166">
        <f t="shared" ca="1" si="313"/>
        <v>0</v>
      </c>
      <c r="IR33" s="166">
        <v>0</v>
      </c>
      <c r="IS33" s="166">
        <f t="shared" ca="1" si="314"/>
        <v>0</v>
      </c>
      <c r="IT33" s="166"/>
      <c r="IU33" s="166">
        <f t="shared" ca="1" si="315"/>
        <v>0</v>
      </c>
      <c r="IV33" s="166"/>
      <c r="IW33" s="166">
        <f t="shared" ca="1" si="316"/>
        <v>0</v>
      </c>
      <c r="IX33" s="166">
        <f t="shared" ca="1" si="44"/>
        <v>10064400</v>
      </c>
      <c r="IY33" s="166"/>
      <c r="IZ33" s="166">
        <f t="shared" ca="1" si="317"/>
        <v>0</v>
      </c>
      <c r="JA33" s="166"/>
      <c r="JB33" s="166">
        <f t="shared" ca="1" si="318"/>
        <v>0</v>
      </c>
      <c r="JC33" s="166"/>
      <c r="JD33" s="166">
        <f t="shared" ca="1" si="319"/>
        <v>0</v>
      </c>
      <c r="JE33" s="166"/>
      <c r="JF33" s="166">
        <f t="shared" ca="1" si="320"/>
        <v>0</v>
      </c>
      <c r="JG33" s="166">
        <f t="shared" ca="1" si="45"/>
        <v>0</v>
      </c>
      <c r="JH33" s="166">
        <f t="shared" ca="1" si="142"/>
        <v>10064400</v>
      </c>
      <c r="JI33" s="166"/>
      <c r="JJ33" s="166">
        <f t="shared" ca="1" si="321"/>
        <v>0</v>
      </c>
      <c r="JK33" s="166"/>
      <c r="JL33" s="166">
        <f t="shared" ca="1" si="322"/>
        <v>0</v>
      </c>
      <c r="JM33" s="166">
        <f t="shared" ca="1" si="63"/>
        <v>0</v>
      </c>
      <c r="JN33" s="166">
        <v>0</v>
      </c>
      <c r="JO33" s="166">
        <f t="shared" ca="1" si="323"/>
        <v>0</v>
      </c>
      <c r="JP33" s="166">
        <v>0</v>
      </c>
      <c r="JQ33" s="166">
        <f t="shared" ca="1" si="324"/>
        <v>0</v>
      </c>
      <c r="JR33" s="166"/>
      <c r="JS33" s="166">
        <f t="shared" ca="1" si="325"/>
        <v>0</v>
      </c>
      <c r="JT33" s="166">
        <v>0</v>
      </c>
      <c r="JU33" s="166">
        <f t="shared" ca="1" si="326"/>
        <v>0</v>
      </c>
      <c r="JV33" s="166">
        <f t="shared" ca="1" si="46"/>
        <v>0</v>
      </c>
      <c r="JW33" s="166">
        <v>0</v>
      </c>
      <c r="JX33" s="166">
        <f t="shared" ca="1" si="327"/>
        <v>0</v>
      </c>
      <c r="JY33" s="166">
        <f t="shared" ca="1" si="47"/>
        <v>0</v>
      </c>
      <c r="JZ33" s="166">
        <v>0</v>
      </c>
      <c r="KA33" s="166">
        <f t="shared" ca="1" si="328"/>
        <v>0</v>
      </c>
      <c r="KB33" s="166">
        <v>12</v>
      </c>
      <c r="KC33" s="166">
        <f t="shared" ca="1" si="329"/>
        <v>3019320</v>
      </c>
      <c r="KD33" s="166">
        <v>0</v>
      </c>
      <c r="KE33" s="166">
        <f t="shared" ca="1" si="330"/>
        <v>0</v>
      </c>
      <c r="KF33" s="166">
        <v>0</v>
      </c>
      <c r="KG33" s="166">
        <f t="shared" ca="1" si="331"/>
        <v>0</v>
      </c>
      <c r="KH33" s="166">
        <f t="shared" ca="1" si="48"/>
        <v>3019320</v>
      </c>
      <c r="KI33" s="166">
        <v>0</v>
      </c>
      <c r="KJ33" s="166">
        <f t="shared" ca="1" si="332"/>
        <v>0</v>
      </c>
      <c r="KK33" s="166">
        <v>0</v>
      </c>
      <c r="KL33" s="166">
        <f t="shared" ca="1" si="333"/>
        <v>0</v>
      </c>
      <c r="KM33" s="166">
        <v>0</v>
      </c>
      <c r="KN33" s="166">
        <f t="shared" ca="1" si="334"/>
        <v>0</v>
      </c>
      <c r="KO33" s="166">
        <v>0</v>
      </c>
      <c r="KP33" s="166">
        <f t="shared" ca="1" si="335"/>
        <v>0</v>
      </c>
      <c r="KQ33" s="166">
        <v>0</v>
      </c>
      <c r="KR33" s="166">
        <f t="shared" ca="1" si="336"/>
        <v>0</v>
      </c>
      <c r="KS33" s="166">
        <f t="shared" ca="1" si="251"/>
        <v>0</v>
      </c>
      <c r="KT33" s="166">
        <v>0</v>
      </c>
      <c r="KU33" s="166">
        <f t="shared" ca="1" si="337"/>
        <v>0</v>
      </c>
      <c r="KV33" s="166">
        <v>12</v>
      </c>
      <c r="KW33" s="166">
        <f t="shared" ca="1" si="338"/>
        <v>3619716</v>
      </c>
      <c r="KX33" s="166">
        <v>0</v>
      </c>
      <c r="KY33" s="166">
        <f t="shared" ca="1" si="339"/>
        <v>0</v>
      </c>
      <c r="KZ33" s="166">
        <v>0</v>
      </c>
      <c r="LA33" s="166">
        <f t="shared" ca="1" si="340"/>
        <v>0</v>
      </c>
      <c r="LB33" s="166"/>
      <c r="LC33" s="166">
        <f t="shared" ca="1" si="341"/>
        <v>0</v>
      </c>
      <c r="LD33" s="166">
        <f t="shared" ca="1" si="49"/>
        <v>3619716</v>
      </c>
      <c r="LE33" s="166">
        <v>0</v>
      </c>
      <c r="LF33" s="166">
        <f t="shared" ca="1" si="342"/>
        <v>0</v>
      </c>
      <c r="LG33" s="166">
        <v>0</v>
      </c>
      <c r="LH33" s="166">
        <f t="shared" ca="1" si="343"/>
        <v>0</v>
      </c>
      <c r="LI33" s="166">
        <v>0</v>
      </c>
      <c r="LJ33" s="166">
        <f t="shared" ca="1" si="344"/>
        <v>0</v>
      </c>
      <c r="LK33" s="166">
        <v>0</v>
      </c>
      <c r="LL33" s="166">
        <f t="shared" ca="1" si="345"/>
        <v>0</v>
      </c>
      <c r="LM33" s="166">
        <f t="shared" ca="1" si="50"/>
        <v>0</v>
      </c>
      <c r="LN33" s="166">
        <v>0</v>
      </c>
      <c r="LO33" s="166">
        <f t="shared" ca="1" si="346"/>
        <v>0</v>
      </c>
      <c r="LP33" s="166">
        <v>0</v>
      </c>
      <c r="LQ33" s="166">
        <f t="shared" ca="1" si="347"/>
        <v>0</v>
      </c>
      <c r="LR33" s="166">
        <f t="shared" ca="1" si="242"/>
        <v>0</v>
      </c>
      <c r="LS33" s="166">
        <v>0</v>
      </c>
      <c r="LT33" s="166">
        <f t="shared" ca="1" si="348"/>
        <v>0</v>
      </c>
      <c r="LU33" s="166">
        <v>0</v>
      </c>
      <c r="LV33" s="166">
        <f t="shared" ca="1" si="349"/>
        <v>0</v>
      </c>
      <c r="LW33" s="166">
        <f t="shared" ca="1" si="64"/>
        <v>0</v>
      </c>
      <c r="LX33" s="166">
        <v>3</v>
      </c>
      <c r="LY33" s="166">
        <f t="shared" ca="1" si="350"/>
        <v>904929</v>
      </c>
      <c r="LZ33" s="166">
        <v>3</v>
      </c>
      <c r="MA33" s="166">
        <f t="shared" ca="1" si="351"/>
        <v>90492</v>
      </c>
      <c r="MB33" s="166">
        <f t="shared" ca="1" si="243"/>
        <v>995421</v>
      </c>
      <c r="MC33" s="166">
        <f t="shared" ca="1" si="244"/>
        <v>7634457</v>
      </c>
      <c r="MD33" s="166">
        <v>0</v>
      </c>
      <c r="ME33" s="166">
        <f t="shared" ca="1" si="352"/>
        <v>0</v>
      </c>
      <c r="MF33" s="166"/>
      <c r="MG33" s="166">
        <f t="shared" ca="1" si="353"/>
        <v>0</v>
      </c>
      <c r="MH33" s="166">
        <v>0</v>
      </c>
      <c r="MI33" s="166">
        <f t="shared" ca="1" si="354"/>
        <v>0</v>
      </c>
      <c r="MJ33" s="166"/>
      <c r="MK33" s="166">
        <f t="shared" ca="1" si="355"/>
        <v>0</v>
      </c>
      <c r="ML33" s="166">
        <f t="shared" ca="1" si="51"/>
        <v>0</v>
      </c>
      <c r="MM33" s="166">
        <v>0</v>
      </c>
      <c r="MN33" s="166">
        <f t="shared" ca="1" si="356"/>
        <v>0</v>
      </c>
      <c r="MO33" s="166">
        <v>0</v>
      </c>
      <c r="MP33" s="166">
        <f t="shared" ca="1" si="357"/>
        <v>0</v>
      </c>
      <c r="MQ33" s="166"/>
      <c r="MR33" s="166">
        <f t="shared" ca="1" si="358"/>
        <v>0</v>
      </c>
      <c r="MS33" s="166">
        <f t="shared" ca="1" si="52"/>
        <v>0</v>
      </c>
      <c r="MT33" s="166">
        <v>0</v>
      </c>
      <c r="MU33" s="166">
        <f t="shared" ca="1" si="359"/>
        <v>0</v>
      </c>
      <c r="MV33" s="166">
        <v>0</v>
      </c>
      <c r="MW33" s="166">
        <f t="shared" ca="1" si="360"/>
        <v>0</v>
      </c>
      <c r="MX33" s="166">
        <v>0</v>
      </c>
      <c r="MY33" s="166">
        <f t="shared" ca="1" si="361"/>
        <v>0</v>
      </c>
      <c r="MZ33" s="166"/>
      <c r="NA33" s="166">
        <f t="shared" ca="1" si="362"/>
        <v>0</v>
      </c>
      <c r="NB33" s="166">
        <f t="shared" ca="1" si="66"/>
        <v>0</v>
      </c>
      <c r="NC33" s="166">
        <v>0</v>
      </c>
      <c r="ND33" s="166">
        <f t="shared" ca="1" si="363"/>
        <v>0</v>
      </c>
      <c r="NE33" s="166">
        <v>0</v>
      </c>
      <c r="NF33" s="166">
        <f t="shared" ca="1" si="364"/>
        <v>0</v>
      </c>
      <c r="NG33" s="166">
        <v>0</v>
      </c>
      <c r="NH33" s="166">
        <f t="shared" ca="1" si="365"/>
        <v>0</v>
      </c>
      <c r="NI33" s="166">
        <v>0</v>
      </c>
      <c r="NJ33" s="166">
        <f t="shared" ca="1" si="366"/>
        <v>0</v>
      </c>
      <c r="NK33" s="166">
        <v>0</v>
      </c>
      <c r="NL33" s="166">
        <f t="shared" ca="1" si="367"/>
        <v>0</v>
      </c>
      <c r="NM33" s="166">
        <v>0</v>
      </c>
      <c r="NN33" s="166">
        <f t="shared" ca="1" si="368"/>
        <v>0</v>
      </c>
      <c r="NO33" s="166">
        <f t="shared" ca="1" si="67"/>
        <v>0</v>
      </c>
      <c r="NP33" s="166">
        <v>0</v>
      </c>
      <c r="NQ33" s="166">
        <f t="shared" ca="1" si="369"/>
        <v>0</v>
      </c>
      <c r="NR33" s="166">
        <v>1</v>
      </c>
      <c r="NS33" s="166">
        <f t="shared" ca="1" si="370"/>
        <v>603883</v>
      </c>
      <c r="NT33" s="166">
        <v>0</v>
      </c>
      <c r="NU33" s="166">
        <f t="shared" ca="1" si="371"/>
        <v>0</v>
      </c>
      <c r="NV33" s="166">
        <v>0</v>
      </c>
      <c r="NW33" s="166">
        <f t="shared" ca="1" si="372"/>
        <v>0</v>
      </c>
      <c r="NX33" s="166">
        <v>0</v>
      </c>
      <c r="NY33" s="166">
        <f t="shared" ca="1" si="373"/>
        <v>0</v>
      </c>
      <c r="NZ33" s="166">
        <f t="shared" ca="1" si="68"/>
        <v>603883</v>
      </c>
      <c r="OA33" s="166">
        <v>0</v>
      </c>
      <c r="OB33" s="166">
        <f t="shared" ca="1" si="374"/>
        <v>0</v>
      </c>
      <c r="OC33" s="166"/>
      <c r="OD33" s="166">
        <f t="shared" ca="1" si="375"/>
        <v>0</v>
      </c>
      <c r="OE33" s="166"/>
      <c r="OF33" s="166">
        <f t="shared" ca="1" si="376"/>
        <v>0</v>
      </c>
      <c r="OG33" s="166"/>
      <c r="OH33" s="166">
        <f t="shared" ca="1" si="377"/>
        <v>0</v>
      </c>
      <c r="OI33" s="166">
        <f t="shared" ca="1" si="53"/>
        <v>0</v>
      </c>
      <c r="OJ33" s="166">
        <v>0</v>
      </c>
      <c r="OK33" s="166">
        <f t="shared" ca="1" si="378"/>
        <v>0</v>
      </c>
      <c r="OL33" s="166"/>
      <c r="OM33" s="166">
        <f t="shared" ca="1" si="379"/>
        <v>0</v>
      </c>
      <c r="ON33" s="166">
        <f t="shared" ca="1" si="245"/>
        <v>0</v>
      </c>
      <c r="OO33" s="166">
        <v>0</v>
      </c>
      <c r="OP33" s="166">
        <f t="shared" ca="1" si="380"/>
        <v>0</v>
      </c>
      <c r="OQ33" s="166">
        <v>0</v>
      </c>
      <c r="OR33" s="166">
        <f t="shared" ca="1" si="381"/>
        <v>0</v>
      </c>
      <c r="OS33" s="166">
        <f t="shared" ca="1" si="54"/>
        <v>0</v>
      </c>
      <c r="OT33" s="166">
        <f t="shared" ca="1" si="246"/>
        <v>603883</v>
      </c>
      <c r="OU33" s="166">
        <v>0</v>
      </c>
      <c r="OV33" s="166">
        <f t="shared" ca="1" si="382"/>
        <v>0</v>
      </c>
      <c r="OW33" s="166">
        <v>0</v>
      </c>
      <c r="OX33" s="166">
        <f t="shared" ca="1" si="383"/>
        <v>0</v>
      </c>
      <c r="OY33" s="166">
        <v>0</v>
      </c>
      <c r="OZ33" s="166">
        <f t="shared" ca="1" si="384"/>
        <v>0</v>
      </c>
      <c r="PA33" s="166">
        <v>0</v>
      </c>
      <c r="PB33" s="166">
        <f t="shared" ca="1" si="385"/>
        <v>0</v>
      </c>
      <c r="PC33" s="166">
        <f t="shared" ca="1" si="55"/>
        <v>0</v>
      </c>
      <c r="PD33" s="166">
        <v>0</v>
      </c>
      <c r="PE33" s="166">
        <f t="shared" ca="1" si="386"/>
        <v>0</v>
      </c>
      <c r="PF33" s="166">
        <v>0</v>
      </c>
      <c r="PG33" s="166">
        <f t="shared" ca="1" si="386"/>
        <v>0</v>
      </c>
      <c r="PH33" s="166">
        <v>0</v>
      </c>
      <c r="PI33" s="166">
        <v>0</v>
      </c>
      <c r="PJ33" s="166">
        <v>0</v>
      </c>
      <c r="PK33" s="166">
        <f t="shared" ca="1" si="387"/>
        <v>0</v>
      </c>
      <c r="PL33" s="166">
        <v>0</v>
      </c>
      <c r="PM33" s="166">
        <f t="shared" ca="1" si="388"/>
        <v>0</v>
      </c>
      <c r="PN33" s="166">
        <f t="shared" ca="1" si="247"/>
        <v>0</v>
      </c>
      <c r="PO33" s="166">
        <v>0</v>
      </c>
      <c r="PP33" s="166">
        <f t="shared" ca="1" si="389"/>
        <v>0</v>
      </c>
      <c r="PQ33" s="166">
        <v>0</v>
      </c>
      <c r="PR33" s="166">
        <f t="shared" ca="1" si="390"/>
        <v>0</v>
      </c>
      <c r="PS33" s="166">
        <v>0</v>
      </c>
      <c r="PT33" s="166">
        <f t="shared" ca="1" si="391"/>
        <v>0</v>
      </c>
      <c r="PU33" s="166">
        <v>0</v>
      </c>
      <c r="PV33" s="166">
        <f t="shared" ca="1" si="392"/>
        <v>0</v>
      </c>
      <c r="PW33" s="166">
        <f t="shared" ca="1" si="71"/>
        <v>0</v>
      </c>
      <c r="PX33" s="166">
        <v>0</v>
      </c>
      <c r="PY33" s="166">
        <f t="shared" ca="1" si="393"/>
        <v>0</v>
      </c>
      <c r="PZ33" s="166">
        <v>0</v>
      </c>
      <c r="QA33" s="166">
        <f t="shared" ca="1" si="393"/>
        <v>0</v>
      </c>
      <c r="QB33" s="166">
        <v>0</v>
      </c>
      <c r="QC33" s="166">
        <f t="shared" ca="1" si="393"/>
        <v>0</v>
      </c>
      <c r="QD33" s="166">
        <v>0</v>
      </c>
      <c r="QE33" s="166">
        <f t="shared" ca="1" si="393"/>
        <v>0</v>
      </c>
      <c r="QF33" s="166">
        <f t="shared" ca="1" si="216"/>
        <v>0</v>
      </c>
      <c r="QG33" s="166">
        <v>0</v>
      </c>
      <c r="QH33" s="166">
        <f t="shared" ca="1" si="394"/>
        <v>0</v>
      </c>
      <c r="QI33" s="166">
        <v>0</v>
      </c>
      <c r="QJ33" s="166">
        <f t="shared" ca="1" si="395"/>
        <v>0</v>
      </c>
      <c r="QK33" s="166">
        <v>0</v>
      </c>
      <c r="QL33" s="166">
        <f t="shared" ca="1" si="396"/>
        <v>0</v>
      </c>
      <c r="QM33" s="166">
        <v>0</v>
      </c>
      <c r="QN33" s="166">
        <f t="shared" ca="1" si="397"/>
        <v>0</v>
      </c>
      <c r="QO33" s="166">
        <v>0</v>
      </c>
      <c r="QP33" s="166">
        <f t="shared" ca="1" si="398"/>
        <v>0</v>
      </c>
      <c r="QQ33" s="166">
        <v>0</v>
      </c>
      <c r="QR33" s="166">
        <f t="shared" ca="1" si="399"/>
        <v>0</v>
      </c>
      <c r="QS33" s="166">
        <f t="shared" ca="1" si="72"/>
        <v>0</v>
      </c>
      <c r="QT33" s="166">
        <v>0</v>
      </c>
      <c r="QU33" s="166">
        <f t="shared" ca="1" si="399"/>
        <v>0</v>
      </c>
      <c r="QV33" s="166">
        <v>22</v>
      </c>
      <c r="QW33" s="166">
        <f t="shared" ca="1" si="399"/>
        <v>3441570</v>
      </c>
      <c r="QX33" s="166">
        <v>0</v>
      </c>
      <c r="QY33" s="166">
        <f t="shared" ca="1" si="399"/>
        <v>0</v>
      </c>
      <c r="QZ33" s="166">
        <v>0</v>
      </c>
      <c r="RA33" s="166">
        <f t="shared" ca="1" si="400"/>
        <v>0</v>
      </c>
      <c r="RB33" s="166">
        <v>0</v>
      </c>
      <c r="RC33" s="166">
        <f t="shared" ca="1" si="401"/>
        <v>0</v>
      </c>
      <c r="RD33" s="166">
        <v>0</v>
      </c>
      <c r="RE33" s="166">
        <f t="shared" ca="1" si="402"/>
        <v>0</v>
      </c>
      <c r="RF33" s="166">
        <f t="shared" ca="1" si="73"/>
        <v>3441570</v>
      </c>
      <c r="RG33" s="166">
        <v>0</v>
      </c>
      <c r="RH33" s="166">
        <v>0</v>
      </c>
      <c r="RI33" s="166">
        <v>0</v>
      </c>
      <c r="RJ33" s="166">
        <f t="shared" ca="1" si="403"/>
        <v>0</v>
      </c>
      <c r="RK33" s="166"/>
      <c r="RL33" s="166">
        <f t="shared" ca="1" si="404"/>
        <v>0</v>
      </c>
      <c r="RM33" s="166"/>
      <c r="RN33" s="166">
        <f t="shared" ca="1" si="405"/>
        <v>0</v>
      </c>
      <c r="RO33" s="166">
        <f t="shared" ca="1" si="56"/>
        <v>0</v>
      </c>
      <c r="RP33" s="166">
        <f t="shared" ca="1" si="252"/>
        <v>3441570</v>
      </c>
      <c r="RQ33" s="166"/>
      <c r="RR33" s="166">
        <f t="shared" ca="1" si="248"/>
        <v>161814099</v>
      </c>
      <c r="RS33" s="166">
        <f>SUM(E33,G33,I33,T33,V33,X33,Z33,AQ33,AS33,AU33,AW33,BL33,BN33,BP33,BR33,CG33,CI33,CK33,CM33,DP33,DR33,DT33,DV33,EW33,EY33,FG33,FI33,FS33,FU33,GH33,GN33,GP33,GX33,GZ33,HI33,HL33,HN33,HU33,HW33,IL33,IN33,IY33,JA33,JI33,JK33,JN33,JP33,JW33,JZ33,KB33,KI33,KK33,KT33,KV33,LE33,LG33,LS33,LX33,MD33,MF33,MM33,MT33,MV33,NC33,NE33,NP33,NR33,OA33,OC33,OO33,OU33,OW33,PD33,PF33,PO33,PQ33,PX33,PZ33,QG33,QI33,QT33,QV33,RG33,RI33,DL33,DN33,FE33,FQ33,IG33,LN33,OJ33)+3</f>
        <v>1122</v>
      </c>
      <c r="RT33" s="166">
        <f t="shared" ca="1" si="406"/>
        <v>895356</v>
      </c>
      <c r="RU33" s="166">
        <f t="shared" si="231"/>
        <v>9</v>
      </c>
      <c r="RV33" s="166">
        <f t="shared" ca="1" si="407"/>
        <v>129330</v>
      </c>
      <c r="RW33" s="166">
        <f t="shared" ca="1" si="58"/>
        <v>1024686</v>
      </c>
      <c r="RX33" s="166">
        <f t="shared" si="249"/>
        <v>1122</v>
      </c>
      <c r="RY33" s="166">
        <f ca="1">OFFSET(RY33,0,-1) * OFFSET(RY33,10 - ROW(RY33),0)+222</f>
        <v>83250</v>
      </c>
      <c r="RZ33" s="166">
        <f t="shared" si="234"/>
        <v>9</v>
      </c>
      <c r="SA33" s="166">
        <f t="shared" ca="1" si="409"/>
        <v>11916</v>
      </c>
      <c r="SB33" s="166">
        <f ca="1">SUM(RY33,SA33)</f>
        <v>95166</v>
      </c>
      <c r="SC33" s="166">
        <f t="shared" ca="1" si="60"/>
        <v>162933951</v>
      </c>
      <c r="SD33" s="166"/>
      <c r="SE33" s="166">
        <f t="shared" ca="1" si="61"/>
        <v>162933951</v>
      </c>
    </row>
    <row r="34" spans="1:499" s="165" customFormat="1" ht="30">
      <c r="A34" s="165" t="s">
        <v>212</v>
      </c>
      <c r="B34" s="175" t="s">
        <v>1002</v>
      </c>
      <c r="C34" s="166" t="s">
        <v>194</v>
      </c>
      <c r="D34" s="166" t="s">
        <v>195</v>
      </c>
      <c r="E34" s="166">
        <v>0</v>
      </c>
      <c r="F34" s="166">
        <f t="shared" ca="1" si="253"/>
        <v>0</v>
      </c>
      <c r="G34" s="166"/>
      <c r="H34" s="166">
        <f t="shared" ca="1" si="254"/>
        <v>0</v>
      </c>
      <c r="I34" s="166"/>
      <c r="J34" s="166">
        <f t="shared" ca="1" si="255"/>
        <v>0</v>
      </c>
      <c r="K34" s="166"/>
      <c r="L34" s="166">
        <f t="shared" ca="1" si="256"/>
        <v>0</v>
      </c>
      <c r="M34" s="166"/>
      <c r="N34" s="166">
        <f t="shared" ca="1" si="257"/>
        <v>0</v>
      </c>
      <c r="O34" s="166">
        <v>1</v>
      </c>
      <c r="P34" s="166">
        <f t="shared" ca="1" si="258"/>
        <v>888214</v>
      </c>
      <c r="Q34" s="166">
        <v>0</v>
      </c>
      <c r="R34" s="166">
        <f t="shared" ca="1" si="259"/>
        <v>0</v>
      </c>
      <c r="S34" s="166">
        <f t="shared" ca="1" si="38"/>
        <v>888214</v>
      </c>
      <c r="T34" s="166">
        <v>0</v>
      </c>
      <c r="U34" s="166">
        <f t="shared" ca="1" si="260"/>
        <v>0</v>
      </c>
      <c r="V34" s="166">
        <v>0</v>
      </c>
      <c r="W34" s="166">
        <f t="shared" ca="1" si="261"/>
        <v>0</v>
      </c>
      <c r="X34" s="166">
        <v>0</v>
      </c>
      <c r="Y34" s="166">
        <f t="shared" ca="1" si="262"/>
        <v>0</v>
      </c>
      <c r="Z34" s="166">
        <v>0</v>
      </c>
      <c r="AA34" s="166">
        <f t="shared" ca="1" si="263"/>
        <v>0</v>
      </c>
      <c r="AB34" s="166">
        <v>0</v>
      </c>
      <c r="AC34" s="166">
        <f t="shared" ca="1" si="264"/>
        <v>0</v>
      </c>
      <c r="AD34" s="166">
        <v>0</v>
      </c>
      <c r="AE34" s="166">
        <f t="shared" ca="1" si="265"/>
        <v>0</v>
      </c>
      <c r="AF34" s="166">
        <v>0</v>
      </c>
      <c r="AG34" s="166">
        <f t="shared" ca="1" si="266"/>
        <v>0</v>
      </c>
      <c r="AH34" s="166">
        <v>0</v>
      </c>
      <c r="AI34" s="166">
        <f t="shared" ca="1" si="267"/>
        <v>0</v>
      </c>
      <c r="AJ34" s="166">
        <v>7</v>
      </c>
      <c r="AK34" s="166">
        <f t="shared" ca="1" si="268"/>
        <v>11196577</v>
      </c>
      <c r="AL34" s="166">
        <v>0</v>
      </c>
      <c r="AM34" s="166">
        <f t="shared" ca="1" si="269"/>
        <v>0</v>
      </c>
      <c r="AN34" s="166"/>
      <c r="AO34" s="166">
        <f t="shared" ca="1" si="270"/>
        <v>0</v>
      </c>
      <c r="AP34" s="166">
        <f t="shared" ca="1" si="250"/>
        <v>11196577</v>
      </c>
      <c r="AQ34" s="166"/>
      <c r="AR34" s="166">
        <f t="shared" ca="1" si="271"/>
        <v>0</v>
      </c>
      <c r="AS34" s="166"/>
      <c r="AT34" s="166">
        <f t="shared" ca="1" si="272"/>
        <v>0</v>
      </c>
      <c r="AU34" s="166"/>
      <c r="AV34" s="166">
        <f t="shared" ca="1" si="273"/>
        <v>0</v>
      </c>
      <c r="AW34" s="166"/>
      <c r="AX34" s="166">
        <f t="shared" ca="1" si="274"/>
        <v>0</v>
      </c>
      <c r="AY34" s="166"/>
      <c r="AZ34" s="166">
        <f t="shared" ca="1" si="275"/>
        <v>0</v>
      </c>
      <c r="BA34" s="166"/>
      <c r="BB34" s="166">
        <f t="shared" ca="1" si="276"/>
        <v>0</v>
      </c>
      <c r="BC34" s="166"/>
      <c r="BD34" s="166">
        <f t="shared" ca="1" si="277"/>
        <v>0</v>
      </c>
      <c r="BE34" s="166"/>
      <c r="BF34" s="166">
        <f t="shared" ca="1" si="278"/>
        <v>0</v>
      </c>
      <c r="BG34" s="166">
        <v>1</v>
      </c>
      <c r="BH34" s="166">
        <v>1687845</v>
      </c>
      <c r="BI34" s="166">
        <v>0</v>
      </c>
      <c r="BJ34" s="166">
        <f t="shared" ca="1" si="279"/>
        <v>0</v>
      </c>
      <c r="BK34" s="166">
        <f t="shared" ca="1" si="39"/>
        <v>1687845</v>
      </c>
      <c r="BL34" s="166">
        <v>0</v>
      </c>
      <c r="BM34" s="166">
        <f t="shared" ca="1" si="280"/>
        <v>0</v>
      </c>
      <c r="BN34" s="166">
        <v>0</v>
      </c>
      <c r="BO34" s="166">
        <f t="shared" ca="1" si="280"/>
        <v>0</v>
      </c>
      <c r="BP34" s="166">
        <v>0</v>
      </c>
      <c r="BQ34" s="166">
        <f t="shared" ca="1" si="280"/>
        <v>0</v>
      </c>
      <c r="BR34" s="166">
        <v>0</v>
      </c>
      <c r="BS34" s="166">
        <f t="shared" ca="1" si="280"/>
        <v>0</v>
      </c>
      <c r="BT34" s="166">
        <v>0</v>
      </c>
      <c r="BU34" s="166">
        <f t="shared" ca="1" si="280"/>
        <v>0</v>
      </c>
      <c r="BV34" s="166">
        <v>0</v>
      </c>
      <c r="BW34" s="166">
        <f t="shared" ca="1" si="280"/>
        <v>0</v>
      </c>
      <c r="BX34" s="166">
        <v>0</v>
      </c>
      <c r="BY34" s="166">
        <f t="shared" ca="1" si="280"/>
        <v>0</v>
      </c>
      <c r="BZ34" s="166">
        <v>0</v>
      </c>
      <c r="CA34" s="166">
        <f t="shared" ca="1" si="280"/>
        <v>0</v>
      </c>
      <c r="CB34" s="166">
        <v>0</v>
      </c>
      <c r="CC34" s="166">
        <f t="shared" ca="1" si="280"/>
        <v>0</v>
      </c>
      <c r="CD34" s="166">
        <v>0</v>
      </c>
      <c r="CE34" s="166">
        <f t="shared" ca="1" si="281"/>
        <v>0</v>
      </c>
      <c r="CF34" s="166">
        <f t="shared" ca="1" si="103"/>
        <v>0</v>
      </c>
      <c r="CG34" s="166">
        <v>0</v>
      </c>
      <c r="CH34" s="166">
        <f t="shared" ca="1" si="281"/>
        <v>0</v>
      </c>
      <c r="CI34" s="166">
        <v>9</v>
      </c>
      <c r="CJ34" s="166">
        <f t="shared" ca="1" si="281"/>
        <v>1076346</v>
      </c>
      <c r="CK34" s="166">
        <v>0</v>
      </c>
      <c r="CL34" s="166">
        <f t="shared" ca="1" si="281"/>
        <v>0</v>
      </c>
      <c r="CM34" s="166">
        <v>36</v>
      </c>
      <c r="CN34" s="166">
        <f t="shared" ca="1" si="281"/>
        <v>3646764</v>
      </c>
      <c r="CO34" s="166">
        <v>0</v>
      </c>
      <c r="CP34" s="166">
        <f t="shared" ca="1" si="281"/>
        <v>0</v>
      </c>
      <c r="CQ34" s="166">
        <v>0</v>
      </c>
      <c r="CR34" s="166">
        <f t="shared" ca="1" si="281"/>
        <v>0</v>
      </c>
      <c r="CS34" s="166">
        <v>0</v>
      </c>
      <c r="CT34" s="166">
        <f t="shared" ca="1" si="281"/>
        <v>0</v>
      </c>
      <c r="CU34" s="166">
        <v>0</v>
      </c>
      <c r="CV34" s="166">
        <f t="shared" ca="1" si="281"/>
        <v>0</v>
      </c>
      <c r="CW34" s="166"/>
      <c r="CX34" s="166">
        <f t="shared" ca="1" si="281"/>
        <v>0</v>
      </c>
      <c r="CY34" s="166"/>
      <c r="CZ34" s="166">
        <f t="shared" ca="1" si="281"/>
        <v>0</v>
      </c>
      <c r="DA34" s="166"/>
      <c r="DB34" s="166">
        <v>0</v>
      </c>
      <c r="DC34" s="166"/>
      <c r="DD34" s="166">
        <v>0</v>
      </c>
      <c r="DE34" s="166">
        <v>3</v>
      </c>
      <c r="DF34" s="166">
        <f t="shared" ca="1" si="282"/>
        <v>5597196</v>
      </c>
      <c r="DG34" s="166">
        <v>0</v>
      </c>
      <c r="DH34" s="166">
        <f t="shared" ca="1" si="283"/>
        <v>0</v>
      </c>
      <c r="DI34" s="166"/>
      <c r="DJ34" s="166">
        <f t="shared" ca="1" si="284"/>
        <v>0</v>
      </c>
      <c r="DK34" s="166">
        <f t="shared" ca="1" si="40"/>
        <v>10320306</v>
      </c>
      <c r="DL34" s="166"/>
      <c r="DM34" s="166">
        <f t="shared" ca="1" si="285"/>
        <v>0</v>
      </c>
      <c r="DN34" s="166"/>
      <c r="DO34" s="166">
        <f t="shared" ca="1" si="285"/>
        <v>0</v>
      </c>
      <c r="DP34" s="166">
        <v>190</v>
      </c>
      <c r="DQ34" s="166">
        <f t="shared" ca="1" si="285"/>
        <v>19214320</v>
      </c>
      <c r="DR34" s="166">
        <v>0</v>
      </c>
      <c r="DS34" s="166">
        <f t="shared" ca="1" si="285"/>
        <v>0</v>
      </c>
      <c r="DT34" s="166">
        <v>453</v>
      </c>
      <c r="DU34" s="166">
        <f t="shared" ca="1" si="285"/>
        <v>38954376</v>
      </c>
      <c r="DV34" s="166">
        <v>83</v>
      </c>
      <c r="DW34" s="166">
        <f t="shared" ca="1" si="285"/>
        <v>9605922</v>
      </c>
      <c r="DX34" s="166"/>
      <c r="DY34" s="166">
        <f t="shared" ca="1" si="285"/>
        <v>0</v>
      </c>
      <c r="DZ34" s="166"/>
      <c r="EA34" s="166">
        <f t="shared" ca="1" si="285"/>
        <v>0</v>
      </c>
      <c r="EB34" s="166">
        <v>60</v>
      </c>
      <c r="EC34" s="166">
        <f t="shared" ca="1" si="285"/>
        <v>606780</v>
      </c>
      <c r="ED34" s="166">
        <v>0</v>
      </c>
      <c r="EE34" s="166">
        <f t="shared" ca="1" si="285"/>
        <v>0</v>
      </c>
      <c r="EF34" s="166">
        <v>100</v>
      </c>
      <c r="EG34" s="166">
        <f t="shared" ca="1" si="285"/>
        <v>859900</v>
      </c>
      <c r="EH34" s="166">
        <v>0</v>
      </c>
      <c r="EI34" s="166">
        <f t="shared" ca="1" si="285"/>
        <v>0</v>
      </c>
      <c r="EJ34" s="166"/>
      <c r="EK34" s="166">
        <f t="shared" ca="1" si="285"/>
        <v>0</v>
      </c>
      <c r="EL34" s="166"/>
      <c r="EM34" s="166">
        <f t="shared" ca="1" si="285"/>
        <v>0</v>
      </c>
      <c r="EN34" s="166"/>
      <c r="EO34" s="166">
        <f t="shared" ca="1" si="285"/>
        <v>0</v>
      </c>
      <c r="EP34" s="166"/>
      <c r="EQ34" s="166">
        <f t="shared" ca="1" si="285"/>
        <v>0</v>
      </c>
      <c r="ER34" s="166">
        <v>0</v>
      </c>
      <c r="ES34" s="166">
        <f t="shared" ca="1" si="285"/>
        <v>0</v>
      </c>
      <c r="ET34" s="166">
        <v>0</v>
      </c>
      <c r="EU34" s="166">
        <f t="shared" ca="1" si="285"/>
        <v>0</v>
      </c>
      <c r="EV34" s="166">
        <f t="shared" ca="1" si="236"/>
        <v>69241298</v>
      </c>
      <c r="EW34" s="166">
        <v>0</v>
      </c>
      <c r="EX34" s="166">
        <v>0</v>
      </c>
      <c r="EY34" s="166">
        <v>0</v>
      </c>
      <c r="EZ34" s="166">
        <v>0</v>
      </c>
      <c r="FA34" s="166">
        <v>0</v>
      </c>
      <c r="FB34" s="166">
        <v>0</v>
      </c>
      <c r="FC34" s="166">
        <v>0</v>
      </c>
      <c r="FD34" s="166">
        <v>0</v>
      </c>
      <c r="FE34" s="166"/>
      <c r="FF34" s="166">
        <f t="shared" ca="1" si="286"/>
        <v>0</v>
      </c>
      <c r="FG34" s="166">
        <v>0</v>
      </c>
      <c r="FH34" s="166">
        <v>0</v>
      </c>
      <c r="FI34" s="166">
        <v>0</v>
      </c>
      <c r="FJ34" s="166">
        <v>0</v>
      </c>
      <c r="FK34" s="166">
        <v>0</v>
      </c>
      <c r="FL34" s="166">
        <v>0</v>
      </c>
      <c r="FM34" s="166">
        <v>0</v>
      </c>
      <c r="FN34" s="166">
        <f t="shared" ca="1" si="287"/>
        <v>0</v>
      </c>
      <c r="FO34" s="166">
        <v>0</v>
      </c>
      <c r="FP34" s="166">
        <f t="shared" ca="1" si="288"/>
        <v>0</v>
      </c>
      <c r="FQ34" s="166"/>
      <c r="FR34" s="166">
        <f t="shared" ca="1" si="289"/>
        <v>0</v>
      </c>
      <c r="FS34" s="166">
        <v>0</v>
      </c>
      <c r="FT34" s="166">
        <v>0</v>
      </c>
      <c r="FU34" s="166">
        <v>0</v>
      </c>
      <c r="FV34" s="166">
        <v>0</v>
      </c>
      <c r="FW34" s="166">
        <v>0</v>
      </c>
      <c r="FX34" s="166">
        <v>0</v>
      </c>
      <c r="FY34" s="166">
        <v>0</v>
      </c>
      <c r="FZ34" s="166">
        <v>0</v>
      </c>
      <c r="GA34" s="166">
        <v>0</v>
      </c>
      <c r="GB34" s="166">
        <v>0</v>
      </c>
      <c r="GC34" s="166">
        <v>0</v>
      </c>
      <c r="GD34" s="166">
        <v>0</v>
      </c>
      <c r="GE34" s="166">
        <v>0</v>
      </c>
      <c r="GF34" s="166">
        <f t="shared" ca="1" si="290"/>
        <v>0</v>
      </c>
      <c r="GG34" s="166">
        <f t="shared" ca="1" si="237"/>
        <v>0</v>
      </c>
      <c r="GH34" s="166"/>
      <c r="GI34" s="166">
        <f t="shared" ca="1" si="291"/>
        <v>0</v>
      </c>
      <c r="GJ34" s="166"/>
      <c r="GK34" s="166">
        <f t="shared" ca="1" si="292"/>
        <v>0</v>
      </c>
      <c r="GL34" s="166">
        <f t="shared" ca="1" si="238"/>
        <v>0</v>
      </c>
      <c r="GM34" s="166">
        <f t="shared" ca="1" si="239"/>
        <v>69241298</v>
      </c>
      <c r="GN34" s="166"/>
      <c r="GO34" s="166">
        <f t="shared" ca="1" si="293"/>
        <v>0</v>
      </c>
      <c r="GP34" s="166"/>
      <c r="GQ34" s="166">
        <f t="shared" ca="1" si="294"/>
        <v>0</v>
      </c>
      <c r="GR34" s="166"/>
      <c r="GS34" s="166">
        <f t="shared" ca="1" si="295"/>
        <v>0</v>
      </c>
      <c r="GT34" s="166"/>
      <c r="GU34" s="166">
        <f t="shared" ca="1" si="296"/>
        <v>0</v>
      </c>
      <c r="GV34" s="166">
        <f t="shared" ca="1" si="41"/>
        <v>0</v>
      </c>
      <c r="GW34" s="166">
        <f t="shared" ca="1" si="240"/>
        <v>93334240</v>
      </c>
      <c r="GX34" s="166">
        <v>0</v>
      </c>
      <c r="GY34" s="166">
        <f t="shared" ca="1" si="297"/>
        <v>0</v>
      </c>
      <c r="GZ34" s="166">
        <v>1</v>
      </c>
      <c r="HA34" s="166">
        <f ca="1">OFFSET(HA34,0,-1) * OFFSET(HA34,10 - ROW(HA34),0)</f>
        <v>188645</v>
      </c>
      <c r="HB34" s="166">
        <v>0</v>
      </c>
      <c r="HC34" s="166">
        <v>0</v>
      </c>
      <c r="HD34" s="166"/>
      <c r="HE34" s="166">
        <f t="shared" ca="1" si="299"/>
        <v>0</v>
      </c>
      <c r="HF34" s="166"/>
      <c r="HG34" s="166">
        <f t="shared" ca="1" si="300"/>
        <v>0</v>
      </c>
      <c r="HH34" s="166">
        <f t="shared" ca="1" si="62"/>
        <v>188645</v>
      </c>
      <c r="HI34" s="166">
        <v>1</v>
      </c>
      <c r="HJ34" s="166">
        <f t="shared" ca="1" si="301"/>
        <v>198721</v>
      </c>
      <c r="HK34" s="166">
        <f t="shared" ca="1" si="42"/>
        <v>198721</v>
      </c>
      <c r="HL34" s="166">
        <v>0</v>
      </c>
      <c r="HM34" s="166">
        <f t="shared" ca="1" si="302"/>
        <v>0</v>
      </c>
      <c r="HN34" s="166">
        <v>0</v>
      </c>
      <c r="HO34" s="166">
        <f t="shared" ca="1" si="303"/>
        <v>0</v>
      </c>
      <c r="HP34" s="166">
        <v>0</v>
      </c>
      <c r="HQ34" s="166">
        <f t="shared" ca="1" si="304"/>
        <v>0</v>
      </c>
      <c r="HR34" s="166">
        <v>0</v>
      </c>
      <c r="HS34" s="166">
        <f t="shared" ca="1" si="305"/>
        <v>0</v>
      </c>
      <c r="HT34" s="166">
        <f t="shared" ca="1" si="43"/>
        <v>0</v>
      </c>
      <c r="HU34" s="166">
        <v>0</v>
      </c>
      <c r="HV34" s="166">
        <f t="shared" ca="1" si="306"/>
        <v>0</v>
      </c>
      <c r="HW34" s="166">
        <v>8</v>
      </c>
      <c r="HX34" s="166">
        <f t="shared" ca="1" si="307"/>
        <v>1761016</v>
      </c>
      <c r="HY34" s="166">
        <v>0</v>
      </c>
      <c r="HZ34" s="166">
        <f t="shared" ca="1" si="308"/>
        <v>0</v>
      </c>
      <c r="IA34" s="166">
        <v>0</v>
      </c>
      <c r="IB34" s="166">
        <f t="shared" ca="1" si="309"/>
        <v>0</v>
      </c>
      <c r="IC34" s="166">
        <v>0</v>
      </c>
      <c r="ID34" s="166">
        <f t="shared" ca="1" si="310"/>
        <v>0</v>
      </c>
      <c r="IE34" s="166">
        <v>0</v>
      </c>
      <c r="IF34" s="166">
        <f t="shared" ca="1" si="310"/>
        <v>0</v>
      </c>
      <c r="IG34" s="166">
        <v>0</v>
      </c>
      <c r="IH34" s="166">
        <f t="shared" ca="1" si="310"/>
        <v>0</v>
      </c>
      <c r="II34" s="166">
        <v>0</v>
      </c>
      <c r="IJ34" s="166">
        <f t="shared" ca="1" si="310"/>
        <v>0</v>
      </c>
      <c r="IK34" s="166">
        <f t="shared" ca="1" si="241"/>
        <v>1761016</v>
      </c>
      <c r="IL34" s="166">
        <v>23</v>
      </c>
      <c r="IM34" s="166">
        <f t="shared" ca="1" si="311"/>
        <v>4747936</v>
      </c>
      <c r="IN34" s="166">
        <v>13</v>
      </c>
      <c r="IO34" s="166">
        <f t="shared" ca="1" si="312"/>
        <v>3270930</v>
      </c>
      <c r="IP34" s="166">
        <v>0</v>
      </c>
      <c r="IQ34" s="166">
        <f t="shared" ca="1" si="313"/>
        <v>0</v>
      </c>
      <c r="IR34" s="166">
        <v>0</v>
      </c>
      <c r="IS34" s="166">
        <f t="shared" ca="1" si="314"/>
        <v>0</v>
      </c>
      <c r="IT34" s="166"/>
      <c r="IU34" s="166">
        <f t="shared" ca="1" si="315"/>
        <v>0</v>
      </c>
      <c r="IV34" s="166"/>
      <c r="IW34" s="166">
        <f t="shared" ca="1" si="316"/>
        <v>0</v>
      </c>
      <c r="IX34" s="166">
        <f t="shared" ca="1" si="44"/>
        <v>8018866</v>
      </c>
      <c r="IY34" s="166"/>
      <c r="IZ34" s="166">
        <f t="shared" ca="1" si="317"/>
        <v>0</v>
      </c>
      <c r="JA34" s="166"/>
      <c r="JB34" s="166">
        <f t="shared" ca="1" si="318"/>
        <v>0</v>
      </c>
      <c r="JC34" s="166"/>
      <c r="JD34" s="166">
        <f t="shared" ca="1" si="319"/>
        <v>0</v>
      </c>
      <c r="JE34" s="166"/>
      <c r="JF34" s="166">
        <f t="shared" ca="1" si="320"/>
        <v>0</v>
      </c>
      <c r="JG34" s="166">
        <f t="shared" ca="1" si="45"/>
        <v>0</v>
      </c>
      <c r="JH34" s="166">
        <f t="shared" ca="1" si="142"/>
        <v>10167248</v>
      </c>
      <c r="JI34" s="166"/>
      <c r="JJ34" s="166">
        <f t="shared" ca="1" si="321"/>
        <v>0</v>
      </c>
      <c r="JK34" s="166"/>
      <c r="JL34" s="166">
        <f t="shared" ca="1" si="322"/>
        <v>0</v>
      </c>
      <c r="JM34" s="166">
        <f t="shared" ca="1" si="63"/>
        <v>0</v>
      </c>
      <c r="JN34" s="166">
        <v>0</v>
      </c>
      <c r="JO34" s="166">
        <f t="shared" ca="1" si="323"/>
        <v>0</v>
      </c>
      <c r="JP34" s="166">
        <v>0</v>
      </c>
      <c r="JQ34" s="166">
        <f t="shared" ca="1" si="324"/>
        <v>0</v>
      </c>
      <c r="JR34" s="166"/>
      <c r="JS34" s="166">
        <f t="shared" ca="1" si="325"/>
        <v>0</v>
      </c>
      <c r="JT34" s="166">
        <v>0</v>
      </c>
      <c r="JU34" s="166">
        <f t="shared" ca="1" si="326"/>
        <v>0</v>
      </c>
      <c r="JV34" s="166">
        <f t="shared" ca="1" si="46"/>
        <v>0</v>
      </c>
      <c r="JW34" s="166">
        <v>4</v>
      </c>
      <c r="JX34" s="166">
        <f t="shared" ca="1" si="327"/>
        <v>955708</v>
      </c>
      <c r="JY34" s="166">
        <f t="shared" ca="1" si="47"/>
        <v>955708</v>
      </c>
      <c r="JZ34" s="166">
        <v>0</v>
      </c>
      <c r="KA34" s="166">
        <f t="shared" ca="1" si="328"/>
        <v>0</v>
      </c>
      <c r="KB34" s="166">
        <v>0</v>
      </c>
      <c r="KC34" s="166">
        <f t="shared" ca="1" si="329"/>
        <v>0</v>
      </c>
      <c r="KD34" s="166">
        <v>0</v>
      </c>
      <c r="KE34" s="166">
        <f t="shared" ca="1" si="330"/>
        <v>0</v>
      </c>
      <c r="KF34" s="166">
        <v>0</v>
      </c>
      <c r="KG34" s="166">
        <f t="shared" ca="1" si="331"/>
        <v>0</v>
      </c>
      <c r="KH34" s="166">
        <f t="shared" ca="1" si="48"/>
        <v>0</v>
      </c>
      <c r="KI34" s="166">
        <v>0</v>
      </c>
      <c r="KJ34" s="166">
        <f t="shared" ca="1" si="332"/>
        <v>0</v>
      </c>
      <c r="KK34" s="166">
        <v>7</v>
      </c>
      <c r="KL34" s="166">
        <f t="shared" ca="1" si="333"/>
        <v>1850044</v>
      </c>
      <c r="KM34" s="166">
        <v>0</v>
      </c>
      <c r="KN34" s="166">
        <f t="shared" ca="1" si="334"/>
        <v>0</v>
      </c>
      <c r="KO34" s="166">
        <v>0</v>
      </c>
      <c r="KP34" s="166">
        <f t="shared" ca="1" si="335"/>
        <v>0</v>
      </c>
      <c r="KQ34" s="166">
        <v>3</v>
      </c>
      <c r="KR34" s="166">
        <f t="shared" ca="1" si="336"/>
        <v>158574</v>
      </c>
      <c r="KS34" s="166">
        <f t="shared" ca="1" si="251"/>
        <v>2008618</v>
      </c>
      <c r="KT34" s="166">
        <v>72</v>
      </c>
      <c r="KU34" s="166">
        <f t="shared" ca="1" si="337"/>
        <v>17816904</v>
      </c>
      <c r="KV34" s="166">
        <v>33</v>
      </c>
      <c r="KW34" s="166">
        <f t="shared" ca="1" si="338"/>
        <v>9954219</v>
      </c>
      <c r="KX34" s="166">
        <v>0</v>
      </c>
      <c r="KY34" s="166">
        <f t="shared" ca="1" si="339"/>
        <v>0</v>
      </c>
      <c r="KZ34" s="166">
        <v>0</v>
      </c>
      <c r="LA34" s="166">
        <f t="shared" ca="1" si="340"/>
        <v>0</v>
      </c>
      <c r="LB34" s="166"/>
      <c r="LC34" s="166">
        <f t="shared" ca="1" si="341"/>
        <v>0</v>
      </c>
      <c r="LD34" s="166">
        <f t="shared" ca="1" si="49"/>
        <v>27771123</v>
      </c>
      <c r="LE34" s="166">
        <v>12</v>
      </c>
      <c r="LF34" s="166">
        <f t="shared" ca="1" si="342"/>
        <v>5945316</v>
      </c>
      <c r="LG34" s="166">
        <v>0</v>
      </c>
      <c r="LH34" s="166">
        <f t="shared" ca="1" si="343"/>
        <v>0</v>
      </c>
      <c r="LI34" s="166">
        <v>0</v>
      </c>
      <c r="LJ34" s="166">
        <f t="shared" ca="1" si="344"/>
        <v>0</v>
      </c>
      <c r="LK34" s="166">
        <v>0</v>
      </c>
      <c r="LL34" s="166">
        <f t="shared" ca="1" si="345"/>
        <v>0</v>
      </c>
      <c r="LM34" s="166">
        <f t="shared" ca="1" si="50"/>
        <v>5945316</v>
      </c>
      <c r="LN34" s="166">
        <v>0</v>
      </c>
      <c r="LO34" s="166">
        <f t="shared" ca="1" si="346"/>
        <v>0</v>
      </c>
      <c r="LP34" s="166">
        <v>0</v>
      </c>
      <c r="LQ34" s="166">
        <f t="shared" ca="1" si="347"/>
        <v>0</v>
      </c>
      <c r="LR34" s="166">
        <f t="shared" ca="1" si="242"/>
        <v>0</v>
      </c>
      <c r="LS34" s="166">
        <v>0</v>
      </c>
      <c r="LT34" s="166">
        <f t="shared" ca="1" si="348"/>
        <v>0</v>
      </c>
      <c r="LU34" s="166">
        <v>0</v>
      </c>
      <c r="LV34" s="166">
        <f t="shared" ca="1" si="349"/>
        <v>0</v>
      </c>
      <c r="LW34" s="166">
        <f t="shared" ca="1" si="64"/>
        <v>0</v>
      </c>
      <c r="LX34" s="166">
        <v>0</v>
      </c>
      <c r="LY34" s="166">
        <f t="shared" ca="1" si="350"/>
        <v>0</v>
      </c>
      <c r="LZ34" s="166">
        <v>0</v>
      </c>
      <c r="MA34" s="166">
        <f t="shared" ca="1" si="351"/>
        <v>0</v>
      </c>
      <c r="MB34" s="166">
        <f t="shared" ca="1" si="243"/>
        <v>0</v>
      </c>
      <c r="MC34" s="166">
        <f t="shared" ca="1" si="244"/>
        <v>36680765</v>
      </c>
      <c r="MD34" s="166">
        <v>0</v>
      </c>
      <c r="ME34" s="166">
        <f t="shared" ca="1" si="352"/>
        <v>0</v>
      </c>
      <c r="MF34" s="166"/>
      <c r="MG34" s="166">
        <f t="shared" ca="1" si="353"/>
        <v>0</v>
      </c>
      <c r="MH34" s="166">
        <v>0</v>
      </c>
      <c r="MI34" s="166">
        <f t="shared" ca="1" si="354"/>
        <v>0</v>
      </c>
      <c r="MJ34" s="166"/>
      <c r="MK34" s="166">
        <f t="shared" ca="1" si="355"/>
        <v>0</v>
      </c>
      <c r="ML34" s="166">
        <f t="shared" ca="1" si="51"/>
        <v>0</v>
      </c>
      <c r="MM34" s="166">
        <v>0</v>
      </c>
      <c r="MN34" s="166">
        <f t="shared" ca="1" si="356"/>
        <v>0</v>
      </c>
      <c r="MO34" s="166">
        <v>0</v>
      </c>
      <c r="MP34" s="166">
        <f t="shared" ca="1" si="357"/>
        <v>0</v>
      </c>
      <c r="MQ34" s="166"/>
      <c r="MR34" s="166">
        <f t="shared" ca="1" si="358"/>
        <v>0</v>
      </c>
      <c r="MS34" s="166">
        <f t="shared" ca="1" si="52"/>
        <v>0</v>
      </c>
      <c r="MT34" s="166">
        <v>0</v>
      </c>
      <c r="MU34" s="166">
        <f t="shared" ca="1" si="359"/>
        <v>0</v>
      </c>
      <c r="MV34" s="166">
        <v>0</v>
      </c>
      <c r="MW34" s="166">
        <f t="shared" ca="1" si="360"/>
        <v>0</v>
      </c>
      <c r="MX34" s="166">
        <v>0</v>
      </c>
      <c r="MY34" s="166">
        <f t="shared" ca="1" si="361"/>
        <v>0</v>
      </c>
      <c r="MZ34" s="166"/>
      <c r="NA34" s="166">
        <f t="shared" ca="1" si="362"/>
        <v>0</v>
      </c>
      <c r="NB34" s="166">
        <f t="shared" ca="1" si="66"/>
        <v>0</v>
      </c>
      <c r="NC34" s="166">
        <v>0</v>
      </c>
      <c r="ND34" s="166">
        <f t="shared" ca="1" si="363"/>
        <v>0</v>
      </c>
      <c r="NE34" s="166">
        <v>1</v>
      </c>
      <c r="NF34" s="166">
        <f t="shared" ca="1" si="364"/>
        <v>528236</v>
      </c>
      <c r="NG34" s="166">
        <v>0</v>
      </c>
      <c r="NH34" s="166">
        <f t="shared" ca="1" si="365"/>
        <v>0</v>
      </c>
      <c r="NI34" s="166">
        <v>0</v>
      </c>
      <c r="NJ34" s="166">
        <f t="shared" ca="1" si="366"/>
        <v>0</v>
      </c>
      <c r="NK34" s="166">
        <v>0</v>
      </c>
      <c r="NL34" s="166">
        <f t="shared" ca="1" si="367"/>
        <v>0</v>
      </c>
      <c r="NM34" s="166">
        <v>0</v>
      </c>
      <c r="NN34" s="166">
        <f t="shared" ca="1" si="368"/>
        <v>0</v>
      </c>
      <c r="NO34" s="166">
        <f t="shared" ca="1" si="67"/>
        <v>528236</v>
      </c>
      <c r="NP34" s="166">
        <v>2</v>
      </c>
      <c r="NQ34" s="166">
        <f t="shared" ca="1" si="369"/>
        <v>990886</v>
      </c>
      <c r="NR34" s="166">
        <v>1</v>
      </c>
      <c r="NS34" s="166">
        <f t="shared" ca="1" si="370"/>
        <v>603883</v>
      </c>
      <c r="NT34" s="166">
        <v>0</v>
      </c>
      <c r="NU34" s="166">
        <f t="shared" ca="1" si="371"/>
        <v>0</v>
      </c>
      <c r="NV34" s="166">
        <v>0</v>
      </c>
      <c r="NW34" s="166">
        <f t="shared" ca="1" si="372"/>
        <v>0</v>
      </c>
      <c r="NX34" s="166">
        <v>0</v>
      </c>
      <c r="NY34" s="166">
        <f t="shared" ca="1" si="373"/>
        <v>0</v>
      </c>
      <c r="NZ34" s="166">
        <f t="shared" ca="1" si="68"/>
        <v>1594769</v>
      </c>
      <c r="OA34" s="166">
        <v>2</v>
      </c>
      <c r="OB34" s="166">
        <f t="shared" ca="1" si="374"/>
        <v>1981270</v>
      </c>
      <c r="OC34" s="166"/>
      <c r="OD34" s="166">
        <f t="shared" ca="1" si="375"/>
        <v>0</v>
      </c>
      <c r="OE34" s="166"/>
      <c r="OF34" s="166">
        <f t="shared" ca="1" si="376"/>
        <v>0</v>
      </c>
      <c r="OG34" s="166"/>
      <c r="OH34" s="166">
        <f t="shared" ca="1" si="377"/>
        <v>0</v>
      </c>
      <c r="OI34" s="166">
        <f t="shared" ca="1" si="53"/>
        <v>1981270</v>
      </c>
      <c r="OJ34" s="166">
        <v>0</v>
      </c>
      <c r="OK34" s="166">
        <f t="shared" ca="1" si="378"/>
        <v>0</v>
      </c>
      <c r="OL34" s="166"/>
      <c r="OM34" s="166">
        <f t="shared" ca="1" si="379"/>
        <v>0</v>
      </c>
      <c r="ON34" s="166">
        <f t="shared" ca="1" si="245"/>
        <v>0</v>
      </c>
      <c r="OO34" s="166">
        <v>0</v>
      </c>
      <c r="OP34" s="166">
        <f t="shared" ca="1" si="380"/>
        <v>0</v>
      </c>
      <c r="OQ34" s="166">
        <v>0</v>
      </c>
      <c r="OR34" s="166">
        <f t="shared" ca="1" si="381"/>
        <v>0</v>
      </c>
      <c r="OS34" s="166">
        <f t="shared" ca="1" si="54"/>
        <v>0</v>
      </c>
      <c r="OT34" s="166">
        <f t="shared" ca="1" si="246"/>
        <v>4104275</v>
      </c>
      <c r="OU34" s="166">
        <v>0</v>
      </c>
      <c r="OV34" s="166">
        <f t="shared" ca="1" si="382"/>
        <v>0</v>
      </c>
      <c r="OW34" s="166">
        <v>0</v>
      </c>
      <c r="OX34" s="166">
        <f t="shared" ca="1" si="383"/>
        <v>0</v>
      </c>
      <c r="OY34" s="166">
        <v>0</v>
      </c>
      <c r="OZ34" s="166">
        <f t="shared" ca="1" si="384"/>
        <v>0</v>
      </c>
      <c r="PA34" s="166">
        <v>0</v>
      </c>
      <c r="PB34" s="166">
        <f t="shared" ca="1" si="385"/>
        <v>0</v>
      </c>
      <c r="PC34" s="166">
        <f t="shared" ca="1" si="55"/>
        <v>0</v>
      </c>
      <c r="PD34" s="166">
        <v>0</v>
      </c>
      <c r="PE34" s="166">
        <f t="shared" ca="1" si="386"/>
        <v>0</v>
      </c>
      <c r="PF34" s="166">
        <v>0</v>
      </c>
      <c r="PG34" s="166">
        <f t="shared" ca="1" si="386"/>
        <v>0</v>
      </c>
      <c r="PH34" s="166">
        <v>0</v>
      </c>
      <c r="PI34" s="166">
        <v>0</v>
      </c>
      <c r="PJ34" s="166">
        <v>0</v>
      </c>
      <c r="PK34" s="166">
        <f t="shared" ca="1" si="387"/>
        <v>0</v>
      </c>
      <c r="PL34" s="166">
        <v>0</v>
      </c>
      <c r="PM34" s="166">
        <f t="shared" ca="1" si="388"/>
        <v>0</v>
      </c>
      <c r="PN34" s="166">
        <f t="shared" ca="1" si="247"/>
        <v>0</v>
      </c>
      <c r="PO34" s="166">
        <v>0</v>
      </c>
      <c r="PP34" s="166">
        <f t="shared" ca="1" si="389"/>
        <v>0</v>
      </c>
      <c r="PQ34" s="166">
        <v>15</v>
      </c>
      <c r="PR34" s="166">
        <f t="shared" ca="1" si="390"/>
        <v>1855560</v>
      </c>
      <c r="PS34" s="166">
        <v>0</v>
      </c>
      <c r="PT34" s="166">
        <f t="shared" ca="1" si="391"/>
        <v>0</v>
      </c>
      <c r="PU34" s="166">
        <v>0</v>
      </c>
      <c r="PV34" s="166">
        <f t="shared" ca="1" si="392"/>
        <v>0</v>
      </c>
      <c r="PW34" s="166">
        <f t="shared" ca="1" si="71"/>
        <v>1855560</v>
      </c>
      <c r="PX34" s="166">
        <v>0</v>
      </c>
      <c r="PY34" s="166">
        <f t="shared" ca="1" si="393"/>
        <v>0</v>
      </c>
      <c r="PZ34" s="166">
        <v>0</v>
      </c>
      <c r="QA34" s="166">
        <f t="shared" ca="1" si="393"/>
        <v>0</v>
      </c>
      <c r="QB34" s="166">
        <v>0</v>
      </c>
      <c r="QC34" s="166">
        <f t="shared" ca="1" si="393"/>
        <v>0</v>
      </c>
      <c r="QD34" s="166">
        <v>0</v>
      </c>
      <c r="QE34" s="166">
        <f t="shared" ca="1" si="393"/>
        <v>0</v>
      </c>
      <c r="QF34" s="166">
        <f t="shared" ca="1" si="216"/>
        <v>0</v>
      </c>
      <c r="QG34" s="166">
        <v>0</v>
      </c>
      <c r="QH34" s="166">
        <f t="shared" ca="1" si="394"/>
        <v>0</v>
      </c>
      <c r="QI34" s="166">
        <v>150</v>
      </c>
      <c r="QJ34" s="166">
        <f t="shared" ca="1" si="395"/>
        <v>20480550</v>
      </c>
      <c r="QK34" s="166">
        <v>0</v>
      </c>
      <c r="QL34" s="166">
        <f t="shared" ca="1" si="396"/>
        <v>0</v>
      </c>
      <c r="QM34" s="166">
        <v>0</v>
      </c>
      <c r="QN34" s="166">
        <f t="shared" ca="1" si="397"/>
        <v>0</v>
      </c>
      <c r="QO34" s="166">
        <v>0</v>
      </c>
      <c r="QP34" s="166">
        <f t="shared" ca="1" si="398"/>
        <v>0</v>
      </c>
      <c r="QQ34" s="166">
        <v>72</v>
      </c>
      <c r="QR34" s="166">
        <f t="shared" ca="1" si="399"/>
        <v>1966104</v>
      </c>
      <c r="QS34" s="166">
        <f t="shared" ca="1" si="72"/>
        <v>22446654</v>
      </c>
      <c r="QT34" s="166">
        <v>0</v>
      </c>
      <c r="QU34" s="166">
        <f t="shared" ca="1" si="399"/>
        <v>0</v>
      </c>
      <c r="QV34" s="166">
        <v>150</v>
      </c>
      <c r="QW34" s="166">
        <f t="shared" ca="1" si="399"/>
        <v>23465250</v>
      </c>
      <c r="QX34" s="166">
        <v>0</v>
      </c>
      <c r="QY34" s="166">
        <f t="shared" ca="1" si="399"/>
        <v>0</v>
      </c>
      <c r="QZ34" s="166">
        <v>30</v>
      </c>
      <c r="RA34" s="166">
        <f t="shared" ca="1" si="400"/>
        <v>469290</v>
      </c>
      <c r="RB34" s="166">
        <v>0</v>
      </c>
      <c r="RC34" s="166">
        <f t="shared" ca="1" si="401"/>
        <v>0</v>
      </c>
      <c r="RD34" s="166">
        <v>0</v>
      </c>
      <c r="RE34" s="166">
        <f t="shared" ca="1" si="402"/>
        <v>0</v>
      </c>
      <c r="RF34" s="166">
        <f t="shared" ca="1" si="73"/>
        <v>23934540</v>
      </c>
      <c r="RG34" s="166">
        <v>0</v>
      </c>
      <c r="RH34" s="166">
        <v>0</v>
      </c>
      <c r="RI34" s="166">
        <v>0</v>
      </c>
      <c r="RJ34" s="166">
        <f t="shared" ca="1" si="403"/>
        <v>0</v>
      </c>
      <c r="RK34" s="166"/>
      <c r="RL34" s="166">
        <f t="shared" ca="1" si="404"/>
        <v>0</v>
      </c>
      <c r="RM34" s="166"/>
      <c r="RN34" s="166">
        <f t="shared" ca="1" si="405"/>
        <v>0</v>
      </c>
      <c r="RO34" s="166">
        <f t="shared" ca="1" si="56"/>
        <v>0</v>
      </c>
      <c r="RP34" s="166">
        <f t="shared" ca="1" si="252"/>
        <v>48236754</v>
      </c>
      <c r="RQ34" s="166"/>
      <c r="RR34" s="166">
        <f t="shared" ca="1" si="248"/>
        <v>192523282</v>
      </c>
      <c r="RS34" s="166">
        <f t="shared" si="229"/>
        <v>1266</v>
      </c>
      <c r="RT34" s="166">
        <f t="shared" ca="1" si="406"/>
        <v>1010268</v>
      </c>
      <c r="RU34" s="166">
        <f t="shared" si="231"/>
        <v>12</v>
      </c>
      <c r="RV34" s="166">
        <f t="shared" ca="1" si="407"/>
        <v>172440</v>
      </c>
      <c r="RW34" s="166">
        <f t="shared" ca="1" si="58"/>
        <v>1182708</v>
      </c>
      <c r="RX34" s="166">
        <f t="shared" si="249"/>
        <v>1266</v>
      </c>
      <c r="RY34" s="166">
        <f t="shared" ca="1" si="408"/>
        <v>93684</v>
      </c>
      <c r="RZ34" s="166">
        <f t="shared" si="234"/>
        <v>12</v>
      </c>
      <c r="SA34" s="166">
        <f t="shared" ca="1" si="409"/>
        <v>15888</v>
      </c>
      <c r="SB34" s="166">
        <f t="shared" ca="1" si="59"/>
        <v>109572</v>
      </c>
      <c r="SC34" s="166">
        <f t="shared" ca="1" si="60"/>
        <v>193815562</v>
      </c>
      <c r="SD34" s="166"/>
      <c r="SE34" s="166">
        <f t="shared" ca="1" si="61"/>
        <v>193815562</v>
      </c>
    </row>
    <row r="35" spans="1:499" s="165" customFormat="1" ht="30">
      <c r="A35" s="165" t="s">
        <v>213</v>
      </c>
      <c r="B35" s="175" t="s">
        <v>1003</v>
      </c>
      <c r="C35" s="166" t="s">
        <v>194</v>
      </c>
      <c r="D35" s="166" t="s">
        <v>195</v>
      </c>
      <c r="E35" s="166">
        <v>0</v>
      </c>
      <c r="F35" s="166">
        <f t="shared" ca="1" si="253"/>
        <v>0</v>
      </c>
      <c r="G35" s="166"/>
      <c r="H35" s="166">
        <f t="shared" ca="1" si="254"/>
        <v>0</v>
      </c>
      <c r="I35" s="166"/>
      <c r="J35" s="166">
        <f t="shared" ca="1" si="255"/>
        <v>0</v>
      </c>
      <c r="K35" s="166"/>
      <c r="L35" s="166">
        <f t="shared" ca="1" si="256"/>
        <v>0</v>
      </c>
      <c r="M35" s="166"/>
      <c r="N35" s="166">
        <f t="shared" ca="1" si="257"/>
        <v>0</v>
      </c>
      <c r="O35" s="166">
        <v>2</v>
      </c>
      <c r="P35" s="166">
        <f t="shared" ca="1" si="258"/>
        <v>1776428</v>
      </c>
      <c r="Q35" s="166">
        <v>0</v>
      </c>
      <c r="R35" s="166">
        <f t="shared" ca="1" si="259"/>
        <v>0</v>
      </c>
      <c r="S35" s="166">
        <f t="shared" ca="1" si="38"/>
        <v>1776428</v>
      </c>
      <c r="T35" s="166">
        <v>0</v>
      </c>
      <c r="U35" s="166">
        <f t="shared" ca="1" si="260"/>
        <v>0</v>
      </c>
      <c r="V35" s="166">
        <v>0</v>
      </c>
      <c r="W35" s="166">
        <f t="shared" ca="1" si="261"/>
        <v>0</v>
      </c>
      <c r="X35" s="166">
        <v>0</v>
      </c>
      <c r="Y35" s="166">
        <f t="shared" ca="1" si="262"/>
        <v>0</v>
      </c>
      <c r="Z35" s="166">
        <v>0</v>
      </c>
      <c r="AA35" s="166">
        <f t="shared" ca="1" si="263"/>
        <v>0</v>
      </c>
      <c r="AB35" s="166">
        <v>0</v>
      </c>
      <c r="AC35" s="166">
        <f t="shared" ca="1" si="264"/>
        <v>0</v>
      </c>
      <c r="AD35" s="166">
        <v>0</v>
      </c>
      <c r="AE35" s="166">
        <f t="shared" ca="1" si="265"/>
        <v>0</v>
      </c>
      <c r="AF35" s="166">
        <v>0</v>
      </c>
      <c r="AG35" s="166">
        <f t="shared" ca="1" si="266"/>
        <v>0</v>
      </c>
      <c r="AH35" s="166">
        <v>0</v>
      </c>
      <c r="AI35" s="166">
        <f t="shared" ca="1" si="267"/>
        <v>0</v>
      </c>
      <c r="AJ35" s="166">
        <v>7</v>
      </c>
      <c r="AK35" s="166">
        <f t="shared" ca="1" si="268"/>
        <v>11196577</v>
      </c>
      <c r="AL35" s="166">
        <v>0</v>
      </c>
      <c r="AM35" s="166">
        <f t="shared" ca="1" si="269"/>
        <v>0</v>
      </c>
      <c r="AN35" s="166"/>
      <c r="AO35" s="166">
        <f t="shared" ca="1" si="270"/>
        <v>0</v>
      </c>
      <c r="AP35" s="166">
        <f t="shared" ca="1" si="250"/>
        <v>11196577</v>
      </c>
      <c r="AQ35" s="166"/>
      <c r="AR35" s="166">
        <f t="shared" ca="1" si="271"/>
        <v>0</v>
      </c>
      <c r="AS35" s="166"/>
      <c r="AT35" s="166">
        <f t="shared" ca="1" si="272"/>
        <v>0</v>
      </c>
      <c r="AU35" s="166"/>
      <c r="AV35" s="166">
        <f t="shared" ca="1" si="273"/>
        <v>0</v>
      </c>
      <c r="AW35" s="166"/>
      <c r="AX35" s="166">
        <f t="shared" ca="1" si="274"/>
        <v>0</v>
      </c>
      <c r="AY35" s="166"/>
      <c r="AZ35" s="166">
        <f t="shared" ca="1" si="275"/>
        <v>0</v>
      </c>
      <c r="BA35" s="166"/>
      <c r="BB35" s="166">
        <f t="shared" ca="1" si="276"/>
        <v>0</v>
      </c>
      <c r="BC35" s="166"/>
      <c r="BD35" s="166">
        <f t="shared" ca="1" si="277"/>
        <v>0</v>
      </c>
      <c r="BE35" s="166"/>
      <c r="BF35" s="166">
        <f t="shared" ca="1" si="278"/>
        <v>0</v>
      </c>
      <c r="BG35" s="166">
        <v>0</v>
      </c>
      <c r="BH35" s="166">
        <v>0</v>
      </c>
      <c r="BI35" s="166">
        <v>0</v>
      </c>
      <c r="BJ35" s="166">
        <f t="shared" ca="1" si="279"/>
        <v>0</v>
      </c>
      <c r="BK35" s="166">
        <f t="shared" ca="1" si="39"/>
        <v>0</v>
      </c>
      <c r="BL35" s="166">
        <v>0</v>
      </c>
      <c r="BM35" s="166">
        <f t="shared" ca="1" si="280"/>
        <v>0</v>
      </c>
      <c r="BN35" s="166">
        <v>0</v>
      </c>
      <c r="BO35" s="166">
        <f t="shared" ca="1" si="280"/>
        <v>0</v>
      </c>
      <c r="BP35" s="166">
        <v>0</v>
      </c>
      <c r="BQ35" s="166">
        <f t="shared" ca="1" si="280"/>
        <v>0</v>
      </c>
      <c r="BR35" s="166">
        <v>0</v>
      </c>
      <c r="BS35" s="166">
        <f t="shared" ca="1" si="280"/>
        <v>0</v>
      </c>
      <c r="BT35" s="166">
        <v>0</v>
      </c>
      <c r="BU35" s="166">
        <f t="shared" ca="1" si="280"/>
        <v>0</v>
      </c>
      <c r="BV35" s="166">
        <v>0</v>
      </c>
      <c r="BW35" s="166">
        <f t="shared" ca="1" si="280"/>
        <v>0</v>
      </c>
      <c r="BX35" s="166">
        <v>0</v>
      </c>
      <c r="BY35" s="166">
        <f t="shared" ca="1" si="280"/>
        <v>0</v>
      </c>
      <c r="BZ35" s="166">
        <v>0</v>
      </c>
      <c r="CA35" s="166">
        <f t="shared" ca="1" si="280"/>
        <v>0</v>
      </c>
      <c r="CB35" s="166">
        <v>0</v>
      </c>
      <c r="CC35" s="166">
        <f t="shared" ca="1" si="280"/>
        <v>0</v>
      </c>
      <c r="CD35" s="166">
        <v>0</v>
      </c>
      <c r="CE35" s="166">
        <f t="shared" ca="1" si="281"/>
        <v>0</v>
      </c>
      <c r="CF35" s="166">
        <f t="shared" ca="1" si="103"/>
        <v>0</v>
      </c>
      <c r="CG35" s="166">
        <v>0</v>
      </c>
      <c r="CH35" s="166">
        <f t="shared" ca="1" si="281"/>
        <v>0</v>
      </c>
      <c r="CI35" s="166">
        <v>135</v>
      </c>
      <c r="CJ35" s="166">
        <f t="shared" ca="1" si="281"/>
        <v>16145190</v>
      </c>
      <c r="CK35" s="166">
        <v>0</v>
      </c>
      <c r="CL35" s="166">
        <f t="shared" ca="1" si="281"/>
        <v>0</v>
      </c>
      <c r="CM35" s="166">
        <v>327</v>
      </c>
      <c r="CN35" s="166">
        <f t="shared" ca="1" si="281"/>
        <v>33124773</v>
      </c>
      <c r="CO35" s="166">
        <v>0</v>
      </c>
      <c r="CP35" s="166">
        <f t="shared" ca="1" si="281"/>
        <v>0</v>
      </c>
      <c r="CQ35" s="166">
        <v>85</v>
      </c>
      <c r="CR35" s="166">
        <f t="shared" ca="1" si="281"/>
        <v>1016515</v>
      </c>
      <c r="CS35" s="166">
        <v>0</v>
      </c>
      <c r="CT35" s="166">
        <f t="shared" ca="1" si="281"/>
        <v>0</v>
      </c>
      <c r="CU35" s="166">
        <v>168</v>
      </c>
      <c r="CV35" s="166">
        <f t="shared" ca="1" si="281"/>
        <v>1701840</v>
      </c>
      <c r="CW35" s="166"/>
      <c r="CX35" s="166">
        <f t="shared" ca="1" si="281"/>
        <v>0</v>
      </c>
      <c r="CY35" s="166"/>
      <c r="CZ35" s="166">
        <f t="shared" ca="1" si="281"/>
        <v>0</v>
      </c>
      <c r="DA35" s="166"/>
      <c r="DB35" s="166">
        <v>0</v>
      </c>
      <c r="DC35" s="166"/>
      <c r="DD35" s="166">
        <v>0</v>
      </c>
      <c r="DE35" s="166">
        <v>0</v>
      </c>
      <c r="DF35" s="166">
        <f t="shared" ca="1" si="282"/>
        <v>0</v>
      </c>
      <c r="DG35" s="166">
        <v>0</v>
      </c>
      <c r="DH35" s="166">
        <f t="shared" ca="1" si="283"/>
        <v>0</v>
      </c>
      <c r="DI35" s="166"/>
      <c r="DJ35" s="166">
        <f t="shared" ca="1" si="284"/>
        <v>0</v>
      </c>
      <c r="DK35" s="166">
        <f t="shared" ca="1" si="40"/>
        <v>51988318</v>
      </c>
      <c r="DL35" s="166"/>
      <c r="DM35" s="166">
        <f t="shared" ca="1" si="285"/>
        <v>0</v>
      </c>
      <c r="DN35" s="166"/>
      <c r="DO35" s="166">
        <f t="shared" ca="1" si="285"/>
        <v>0</v>
      </c>
      <c r="DP35" s="166">
        <v>0</v>
      </c>
      <c r="DQ35" s="166">
        <f t="shared" ca="1" si="285"/>
        <v>0</v>
      </c>
      <c r="DR35" s="166">
        <v>0</v>
      </c>
      <c r="DS35" s="166">
        <f t="shared" ca="1" si="285"/>
        <v>0</v>
      </c>
      <c r="DT35" s="166">
        <v>0</v>
      </c>
      <c r="DU35" s="166">
        <f t="shared" ca="1" si="285"/>
        <v>0</v>
      </c>
      <c r="DV35" s="166">
        <v>0</v>
      </c>
      <c r="DW35" s="166">
        <f t="shared" ca="1" si="285"/>
        <v>0</v>
      </c>
      <c r="DX35" s="166"/>
      <c r="DY35" s="166">
        <f t="shared" ca="1" si="285"/>
        <v>0</v>
      </c>
      <c r="DZ35" s="166"/>
      <c r="EA35" s="166">
        <f t="shared" ca="1" si="285"/>
        <v>0</v>
      </c>
      <c r="EB35" s="166">
        <v>0</v>
      </c>
      <c r="EC35" s="166">
        <f t="shared" ca="1" si="285"/>
        <v>0</v>
      </c>
      <c r="ED35" s="166">
        <v>0</v>
      </c>
      <c r="EE35" s="166">
        <f t="shared" ca="1" si="285"/>
        <v>0</v>
      </c>
      <c r="EF35" s="166">
        <v>0</v>
      </c>
      <c r="EG35" s="166">
        <f t="shared" ca="1" si="285"/>
        <v>0</v>
      </c>
      <c r="EH35" s="166">
        <v>0</v>
      </c>
      <c r="EI35" s="166">
        <f t="shared" ca="1" si="285"/>
        <v>0</v>
      </c>
      <c r="EJ35" s="166"/>
      <c r="EK35" s="166">
        <f t="shared" ca="1" si="285"/>
        <v>0</v>
      </c>
      <c r="EL35" s="166"/>
      <c r="EM35" s="166">
        <f t="shared" ca="1" si="285"/>
        <v>0</v>
      </c>
      <c r="EN35" s="166"/>
      <c r="EO35" s="166">
        <f t="shared" ca="1" si="285"/>
        <v>0</v>
      </c>
      <c r="EP35" s="166"/>
      <c r="EQ35" s="166">
        <f t="shared" ca="1" si="285"/>
        <v>0</v>
      </c>
      <c r="ER35" s="166">
        <v>0</v>
      </c>
      <c r="ES35" s="166">
        <f t="shared" ca="1" si="285"/>
        <v>0</v>
      </c>
      <c r="ET35" s="166">
        <v>0</v>
      </c>
      <c r="EU35" s="166">
        <f t="shared" ca="1" si="285"/>
        <v>0</v>
      </c>
      <c r="EV35" s="166">
        <f t="shared" ca="1" si="236"/>
        <v>0</v>
      </c>
      <c r="EW35" s="166">
        <v>0</v>
      </c>
      <c r="EX35" s="166">
        <v>0</v>
      </c>
      <c r="EY35" s="166">
        <v>0</v>
      </c>
      <c r="EZ35" s="166">
        <v>0</v>
      </c>
      <c r="FA35" s="166">
        <v>0</v>
      </c>
      <c r="FB35" s="166">
        <v>0</v>
      </c>
      <c r="FC35" s="166">
        <v>0</v>
      </c>
      <c r="FD35" s="166">
        <v>0</v>
      </c>
      <c r="FE35" s="166"/>
      <c r="FF35" s="166">
        <f t="shared" ca="1" si="286"/>
        <v>0</v>
      </c>
      <c r="FG35" s="166">
        <v>0</v>
      </c>
      <c r="FH35" s="166">
        <v>0</v>
      </c>
      <c r="FI35" s="166">
        <v>0</v>
      </c>
      <c r="FJ35" s="166">
        <v>0</v>
      </c>
      <c r="FK35" s="166">
        <v>0</v>
      </c>
      <c r="FL35" s="166">
        <v>0</v>
      </c>
      <c r="FM35" s="166">
        <v>0</v>
      </c>
      <c r="FN35" s="166">
        <f t="shared" ca="1" si="287"/>
        <v>0</v>
      </c>
      <c r="FO35" s="166">
        <v>0</v>
      </c>
      <c r="FP35" s="166">
        <f t="shared" ca="1" si="288"/>
        <v>0</v>
      </c>
      <c r="FQ35" s="166"/>
      <c r="FR35" s="166">
        <f t="shared" ca="1" si="289"/>
        <v>0</v>
      </c>
      <c r="FS35" s="166">
        <v>0</v>
      </c>
      <c r="FT35" s="166">
        <v>0</v>
      </c>
      <c r="FU35" s="166">
        <v>0</v>
      </c>
      <c r="FV35" s="166">
        <v>0</v>
      </c>
      <c r="FW35" s="166">
        <v>0</v>
      </c>
      <c r="FX35" s="166">
        <v>0</v>
      </c>
      <c r="FY35" s="166">
        <v>0</v>
      </c>
      <c r="FZ35" s="166">
        <v>0</v>
      </c>
      <c r="GA35" s="166">
        <v>0</v>
      </c>
      <c r="GB35" s="166">
        <v>0</v>
      </c>
      <c r="GC35" s="166">
        <v>0</v>
      </c>
      <c r="GD35" s="166">
        <v>0</v>
      </c>
      <c r="GE35" s="166">
        <v>0</v>
      </c>
      <c r="GF35" s="166">
        <f t="shared" ca="1" si="290"/>
        <v>0</v>
      </c>
      <c r="GG35" s="166">
        <f t="shared" ca="1" si="237"/>
        <v>0</v>
      </c>
      <c r="GH35" s="166"/>
      <c r="GI35" s="166">
        <f t="shared" ca="1" si="291"/>
        <v>0</v>
      </c>
      <c r="GJ35" s="166"/>
      <c r="GK35" s="166">
        <f t="shared" ca="1" si="292"/>
        <v>0</v>
      </c>
      <c r="GL35" s="166">
        <f t="shared" ca="1" si="238"/>
        <v>0</v>
      </c>
      <c r="GM35" s="166">
        <f t="shared" ca="1" si="239"/>
        <v>0</v>
      </c>
      <c r="GN35" s="166"/>
      <c r="GO35" s="166">
        <f t="shared" ca="1" si="293"/>
        <v>0</v>
      </c>
      <c r="GP35" s="166"/>
      <c r="GQ35" s="166">
        <f t="shared" ca="1" si="294"/>
        <v>0</v>
      </c>
      <c r="GR35" s="166"/>
      <c r="GS35" s="166">
        <f t="shared" ca="1" si="295"/>
        <v>0</v>
      </c>
      <c r="GT35" s="166"/>
      <c r="GU35" s="166">
        <f t="shared" ca="1" si="296"/>
        <v>0</v>
      </c>
      <c r="GV35" s="166">
        <f t="shared" ca="1" si="41"/>
        <v>0</v>
      </c>
      <c r="GW35" s="166">
        <f t="shared" ca="1" si="240"/>
        <v>64961323</v>
      </c>
      <c r="GX35" s="166">
        <v>0</v>
      </c>
      <c r="GY35" s="166">
        <f t="shared" ca="1" si="297"/>
        <v>0</v>
      </c>
      <c r="GZ35" s="166">
        <v>0</v>
      </c>
      <c r="HA35" s="166">
        <f t="shared" ca="1" si="298"/>
        <v>0</v>
      </c>
      <c r="HB35" s="166">
        <v>0</v>
      </c>
      <c r="HC35" s="166">
        <v>0</v>
      </c>
      <c r="HD35" s="166"/>
      <c r="HE35" s="166">
        <f t="shared" ca="1" si="299"/>
        <v>0</v>
      </c>
      <c r="HF35" s="166"/>
      <c r="HG35" s="166">
        <f t="shared" ca="1" si="300"/>
        <v>0</v>
      </c>
      <c r="HH35" s="166">
        <f t="shared" ca="1" si="62"/>
        <v>0</v>
      </c>
      <c r="HI35" s="166">
        <v>0</v>
      </c>
      <c r="HJ35" s="166">
        <f t="shared" ca="1" si="301"/>
        <v>0</v>
      </c>
      <c r="HK35" s="166">
        <f t="shared" ca="1" si="42"/>
        <v>0</v>
      </c>
      <c r="HL35" s="166">
        <v>0</v>
      </c>
      <c r="HM35" s="166">
        <f t="shared" ca="1" si="302"/>
        <v>0</v>
      </c>
      <c r="HN35" s="166">
        <v>0</v>
      </c>
      <c r="HO35" s="166">
        <f t="shared" ca="1" si="303"/>
        <v>0</v>
      </c>
      <c r="HP35" s="166">
        <v>0</v>
      </c>
      <c r="HQ35" s="166">
        <f t="shared" ca="1" si="304"/>
        <v>0</v>
      </c>
      <c r="HR35" s="166">
        <v>0</v>
      </c>
      <c r="HS35" s="166">
        <f t="shared" ca="1" si="305"/>
        <v>0</v>
      </c>
      <c r="HT35" s="166">
        <f t="shared" ca="1" si="43"/>
        <v>0</v>
      </c>
      <c r="HU35" s="166">
        <v>0</v>
      </c>
      <c r="HV35" s="166">
        <f t="shared" ca="1" si="306"/>
        <v>0</v>
      </c>
      <c r="HW35" s="166">
        <v>0</v>
      </c>
      <c r="HX35" s="166">
        <f t="shared" ca="1" si="307"/>
        <v>0</v>
      </c>
      <c r="HY35" s="166">
        <v>0</v>
      </c>
      <c r="HZ35" s="166">
        <f t="shared" ca="1" si="308"/>
        <v>0</v>
      </c>
      <c r="IA35" s="166">
        <v>0</v>
      </c>
      <c r="IB35" s="166">
        <f t="shared" ca="1" si="309"/>
        <v>0</v>
      </c>
      <c r="IC35" s="166">
        <v>0</v>
      </c>
      <c r="ID35" s="166">
        <f t="shared" ca="1" si="310"/>
        <v>0</v>
      </c>
      <c r="IE35" s="166">
        <v>0</v>
      </c>
      <c r="IF35" s="166">
        <f t="shared" ca="1" si="310"/>
        <v>0</v>
      </c>
      <c r="IG35" s="166">
        <v>0</v>
      </c>
      <c r="IH35" s="166">
        <f t="shared" ca="1" si="310"/>
        <v>0</v>
      </c>
      <c r="II35" s="166">
        <v>0</v>
      </c>
      <c r="IJ35" s="166">
        <f t="shared" ca="1" si="310"/>
        <v>0</v>
      </c>
      <c r="IK35" s="166">
        <f t="shared" ca="1" si="241"/>
        <v>0</v>
      </c>
      <c r="IL35" s="166">
        <v>0</v>
      </c>
      <c r="IM35" s="166">
        <f t="shared" ca="1" si="311"/>
        <v>0</v>
      </c>
      <c r="IN35" s="166">
        <v>0</v>
      </c>
      <c r="IO35" s="166">
        <f t="shared" ca="1" si="312"/>
        <v>0</v>
      </c>
      <c r="IP35" s="166">
        <v>0</v>
      </c>
      <c r="IQ35" s="166">
        <f t="shared" ca="1" si="313"/>
        <v>0</v>
      </c>
      <c r="IR35" s="166">
        <v>0</v>
      </c>
      <c r="IS35" s="166">
        <f t="shared" ca="1" si="314"/>
        <v>0</v>
      </c>
      <c r="IT35" s="166"/>
      <c r="IU35" s="166">
        <f t="shared" ca="1" si="315"/>
        <v>0</v>
      </c>
      <c r="IV35" s="166"/>
      <c r="IW35" s="166">
        <f t="shared" ca="1" si="316"/>
        <v>0</v>
      </c>
      <c r="IX35" s="166">
        <f t="shared" ca="1" si="44"/>
        <v>0</v>
      </c>
      <c r="IY35" s="166"/>
      <c r="IZ35" s="166">
        <f t="shared" ca="1" si="317"/>
        <v>0</v>
      </c>
      <c r="JA35" s="166"/>
      <c r="JB35" s="166">
        <f t="shared" ca="1" si="318"/>
        <v>0</v>
      </c>
      <c r="JC35" s="166"/>
      <c r="JD35" s="166">
        <f t="shared" ca="1" si="319"/>
        <v>0</v>
      </c>
      <c r="JE35" s="166"/>
      <c r="JF35" s="166">
        <f t="shared" ca="1" si="320"/>
        <v>0</v>
      </c>
      <c r="JG35" s="166">
        <f t="shared" ca="1" si="45"/>
        <v>0</v>
      </c>
      <c r="JH35" s="166">
        <f t="shared" ca="1" si="142"/>
        <v>0</v>
      </c>
      <c r="JI35" s="166"/>
      <c r="JJ35" s="166">
        <f t="shared" ca="1" si="321"/>
        <v>0</v>
      </c>
      <c r="JK35" s="166"/>
      <c r="JL35" s="166">
        <f t="shared" ca="1" si="322"/>
        <v>0</v>
      </c>
      <c r="JM35" s="166">
        <f t="shared" ca="1" si="63"/>
        <v>0</v>
      </c>
      <c r="JN35" s="166">
        <v>0</v>
      </c>
      <c r="JO35" s="166">
        <f t="shared" ca="1" si="323"/>
        <v>0</v>
      </c>
      <c r="JP35" s="166">
        <v>3</v>
      </c>
      <c r="JQ35" s="166">
        <f t="shared" ca="1" si="324"/>
        <v>679779</v>
      </c>
      <c r="JR35" s="166"/>
      <c r="JS35" s="166">
        <f t="shared" ca="1" si="325"/>
        <v>0</v>
      </c>
      <c r="JT35" s="166">
        <v>0</v>
      </c>
      <c r="JU35" s="166">
        <f t="shared" ca="1" si="326"/>
        <v>0</v>
      </c>
      <c r="JV35" s="166">
        <f t="shared" ca="1" si="46"/>
        <v>679779</v>
      </c>
      <c r="JW35" s="166">
        <v>0</v>
      </c>
      <c r="JX35" s="166">
        <f t="shared" ca="1" si="327"/>
        <v>0</v>
      </c>
      <c r="JY35" s="166">
        <f t="shared" ca="1" si="47"/>
        <v>0</v>
      </c>
      <c r="JZ35" s="166">
        <v>0</v>
      </c>
      <c r="KA35" s="166">
        <f t="shared" ca="1" si="328"/>
        <v>0</v>
      </c>
      <c r="KB35" s="166">
        <v>0</v>
      </c>
      <c r="KC35" s="166">
        <f t="shared" ca="1" si="329"/>
        <v>0</v>
      </c>
      <c r="KD35" s="166">
        <v>0</v>
      </c>
      <c r="KE35" s="166">
        <f t="shared" ca="1" si="330"/>
        <v>0</v>
      </c>
      <c r="KF35" s="166">
        <v>0</v>
      </c>
      <c r="KG35" s="166">
        <f t="shared" ca="1" si="331"/>
        <v>0</v>
      </c>
      <c r="KH35" s="166">
        <f t="shared" ca="1" si="48"/>
        <v>0</v>
      </c>
      <c r="KI35" s="166">
        <v>0</v>
      </c>
      <c r="KJ35" s="166">
        <f t="shared" ca="1" si="332"/>
        <v>0</v>
      </c>
      <c r="KK35" s="166">
        <v>7</v>
      </c>
      <c r="KL35" s="166">
        <f t="shared" ca="1" si="333"/>
        <v>1850044</v>
      </c>
      <c r="KM35" s="166">
        <v>0</v>
      </c>
      <c r="KN35" s="166">
        <f t="shared" ca="1" si="334"/>
        <v>0</v>
      </c>
      <c r="KO35" s="166">
        <v>6</v>
      </c>
      <c r="KP35" s="166">
        <f t="shared" ca="1" si="335"/>
        <v>158574</v>
      </c>
      <c r="KQ35" s="166">
        <v>0</v>
      </c>
      <c r="KR35" s="166">
        <f t="shared" ca="1" si="336"/>
        <v>0</v>
      </c>
      <c r="KS35" s="166">
        <f t="shared" ca="1" si="251"/>
        <v>2008618</v>
      </c>
      <c r="KT35" s="166">
        <v>0</v>
      </c>
      <c r="KU35" s="166">
        <f t="shared" ca="1" si="337"/>
        <v>0</v>
      </c>
      <c r="KV35" s="166">
        <v>0</v>
      </c>
      <c r="KW35" s="166">
        <f t="shared" ca="1" si="338"/>
        <v>0</v>
      </c>
      <c r="KX35" s="166">
        <v>0</v>
      </c>
      <c r="KY35" s="166">
        <f t="shared" ca="1" si="339"/>
        <v>0</v>
      </c>
      <c r="KZ35" s="166">
        <v>0</v>
      </c>
      <c r="LA35" s="166">
        <f t="shared" ca="1" si="340"/>
        <v>0</v>
      </c>
      <c r="LB35" s="166"/>
      <c r="LC35" s="166">
        <f t="shared" ca="1" si="341"/>
        <v>0</v>
      </c>
      <c r="LD35" s="166">
        <f t="shared" ca="1" si="49"/>
        <v>0</v>
      </c>
      <c r="LE35" s="166">
        <v>0</v>
      </c>
      <c r="LF35" s="166">
        <f t="shared" ca="1" si="342"/>
        <v>0</v>
      </c>
      <c r="LG35" s="166">
        <v>0</v>
      </c>
      <c r="LH35" s="166">
        <f t="shared" ca="1" si="343"/>
        <v>0</v>
      </c>
      <c r="LI35" s="166">
        <v>0</v>
      </c>
      <c r="LJ35" s="166">
        <f t="shared" ca="1" si="344"/>
        <v>0</v>
      </c>
      <c r="LK35" s="166">
        <v>0</v>
      </c>
      <c r="LL35" s="166">
        <f t="shared" ca="1" si="345"/>
        <v>0</v>
      </c>
      <c r="LM35" s="166">
        <f t="shared" ca="1" si="50"/>
        <v>0</v>
      </c>
      <c r="LN35" s="166">
        <v>0</v>
      </c>
      <c r="LO35" s="166">
        <f t="shared" ca="1" si="346"/>
        <v>0</v>
      </c>
      <c r="LP35" s="166">
        <v>0</v>
      </c>
      <c r="LQ35" s="166">
        <f t="shared" ca="1" si="347"/>
        <v>0</v>
      </c>
      <c r="LR35" s="166">
        <f t="shared" ca="1" si="242"/>
        <v>0</v>
      </c>
      <c r="LS35" s="166">
        <v>0</v>
      </c>
      <c r="LT35" s="166">
        <f t="shared" ca="1" si="348"/>
        <v>0</v>
      </c>
      <c r="LU35" s="166">
        <v>0</v>
      </c>
      <c r="LV35" s="166">
        <f t="shared" ca="1" si="349"/>
        <v>0</v>
      </c>
      <c r="LW35" s="166">
        <f t="shared" ca="1" si="64"/>
        <v>0</v>
      </c>
      <c r="LX35" s="166">
        <v>0</v>
      </c>
      <c r="LY35" s="166">
        <f t="shared" ca="1" si="350"/>
        <v>0</v>
      </c>
      <c r="LZ35" s="166">
        <v>0</v>
      </c>
      <c r="MA35" s="166">
        <f t="shared" ca="1" si="351"/>
        <v>0</v>
      </c>
      <c r="MB35" s="166">
        <f t="shared" ca="1" si="243"/>
        <v>0</v>
      </c>
      <c r="MC35" s="166">
        <f t="shared" ca="1" si="244"/>
        <v>2688397</v>
      </c>
      <c r="MD35" s="166">
        <v>0</v>
      </c>
      <c r="ME35" s="166">
        <f t="shared" ca="1" si="352"/>
        <v>0</v>
      </c>
      <c r="MF35" s="166"/>
      <c r="MG35" s="166">
        <f t="shared" ca="1" si="353"/>
        <v>0</v>
      </c>
      <c r="MH35" s="166">
        <v>0</v>
      </c>
      <c r="MI35" s="166">
        <f t="shared" ca="1" si="354"/>
        <v>0</v>
      </c>
      <c r="MJ35" s="166"/>
      <c r="MK35" s="166">
        <f t="shared" ca="1" si="355"/>
        <v>0</v>
      </c>
      <c r="ML35" s="166">
        <f t="shared" ca="1" si="51"/>
        <v>0</v>
      </c>
      <c r="MM35" s="166">
        <v>3</v>
      </c>
      <c r="MN35" s="166">
        <f t="shared" ca="1" si="356"/>
        <v>1358811</v>
      </c>
      <c r="MO35" s="166">
        <v>0</v>
      </c>
      <c r="MP35" s="166">
        <f t="shared" ca="1" si="357"/>
        <v>0</v>
      </c>
      <c r="MQ35" s="166"/>
      <c r="MR35" s="166">
        <f t="shared" ca="1" si="358"/>
        <v>0</v>
      </c>
      <c r="MS35" s="166">
        <f t="shared" ca="1" si="52"/>
        <v>1358811</v>
      </c>
      <c r="MT35" s="166">
        <v>0</v>
      </c>
      <c r="MU35" s="166">
        <f t="shared" ca="1" si="359"/>
        <v>0</v>
      </c>
      <c r="MV35" s="166">
        <v>0</v>
      </c>
      <c r="MW35" s="166">
        <f t="shared" ca="1" si="360"/>
        <v>0</v>
      </c>
      <c r="MX35" s="166">
        <v>0</v>
      </c>
      <c r="MY35" s="166">
        <f t="shared" ca="1" si="361"/>
        <v>0</v>
      </c>
      <c r="MZ35" s="166"/>
      <c r="NA35" s="166">
        <f t="shared" ca="1" si="362"/>
        <v>0</v>
      </c>
      <c r="NB35" s="166">
        <f t="shared" ca="1" si="66"/>
        <v>0</v>
      </c>
      <c r="NC35" s="166">
        <v>0</v>
      </c>
      <c r="ND35" s="166">
        <f t="shared" ca="1" si="363"/>
        <v>0</v>
      </c>
      <c r="NE35" s="166">
        <v>0</v>
      </c>
      <c r="NF35" s="166">
        <f t="shared" ca="1" si="364"/>
        <v>0</v>
      </c>
      <c r="NG35" s="166">
        <v>0</v>
      </c>
      <c r="NH35" s="166">
        <f t="shared" ca="1" si="365"/>
        <v>0</v>
      </c>
      <c r="NI35" s="166">
        <v>0</v>
      </c>
      <c r="NJ35" s="166">
        <f t="shared" ca="1" si="366"/>
        <v>0</v>
      </c>
      <c r="NK35" s="166">
        <v>0</v>
      </c>
      <c r="NL35" s="166">
        <f t="shared" ca="1" si="367"/>
        <v>0</v>
      </c>
      <c r="NM35" s="166">
        <v>0</v>
      </c>
      <c r="NN35" s="166">
        <f t="shared" ca="1" si="368"/>
        <v>0</v>
      </c>
      <c r="NO35" s="166">
        <f t="shared" ca="1" si="67"/>
        <v>0</v>
      </c>
      <c r="NP35" s="166">
        <v>0</v>
      </c>
      <c r="NQ35" s="166">
        <f t="shared" ca="1" si="369"/>
        <v>0</v>
      </c>
      <c r="NR35" s="166">
        <v>0</v>
      </c>
      <c r="NS35" s="166">
        <f t="shared" ca="1" si="370"/>
        <v>0</v>
      </c>
      <c r="NT35" s="166">
        <v>0</v>
      </c>
      <c r="NU35" s="166">
        <f t="shared" ca="1" si="371"/>
        <v>0</v>
      </c>
      <c r="NV35" s="166">
        <v>0</v>
      </c>
      <c r="NW35" s="166">
        <f t="shared" ca="1" si="372"/>
        <v>0</v>
      </c>
      <c r="NX35" s="166">
        <v>0</v>
      </c>
      <c r="NY35" s="166">
        <f t="shared" ca="1" si="373"/>
        <v>0</v>
      </c>
      <c r="NZ35" s="166">
        <f t="shared" ca="1" si="68"/>
        <v>0</v>
      </c>
      <c r="OA35" s="166">
        <v>0</v>
      </c>
      <c r="OB35" s="166">
        <f t="shared" ca="1" si="374"/>
        <v>0</v>
      </c>
      <c r="OC35" s="166"/>
      <c r="OD35" s="166">
        <f t="shared" ca="1" si="375"/>
        <v>0</v>
      </c>
      <c r="OE35" s="166"/>
      <c r="OF35" s="166">
        <f t="shared" ca="1" si="376"/>
        <v>0</v>
      </c>
      <c r="OG35" s="166"/>
      <c r="OH35" s="166">
        <f t="shared" ca="1" si="377"/>
        <v>0</v>
      </c>
      <c r="OI35" s="166">
        <f t="shared" ca="1" si="53"/>
        <v>0</v>
      </c>
      <c r="OJ35" s="166">
        <v>0</v>
      </c>
      <c r="OK35" s="166">
        <f t="shared" ca="1" si="378"/>
        <v>0</v>
      </c>
      <c r="OL35" s="166"/>
      <c r="OM35" s="166">
        <f t="shared" ca="1" si="379"/>
        <v>0</v>
      </c>
      <c r="ON35" s="166">
        <f t="shared" ca="1" si="245"/>
        <v>0</v>
      </c>
      <c r="OO35" s="166">
        <v>0</v>
      </c>
      <c r="OP35" s="166">
        <f t="shared" ca="1" si="380"/>
        <v>0</v>
      </c>
      <c r="OQ35" s="166">
        <v>0</v>
      </c>
      <c r="OR35" s="166">
        <f t="shared" ca="1" si="381"/>
        <v>0</v>
      </c>
      <c r="OS35" s="166">
        <f t="shared" ca="1" si="54"/>
        <v>0</v>
      </c>
      <c r="OT35" s="166">
        <f t="shared" ca="1" si="246"/>
        <v>1358811</v>
      </c>
      <c r="OU35" s="166">
        <v>0</v>
      </c>
      <c r="OV35" s="166">
        <f t="shared" ca="1" si="382"/>
        <v>0</v>
      </c>
      <c r="OW35" s="166">
        <v>0</v>
      </c>
      <c r="OX35" s="166">
        <f t="shared" ca="1" si="383"/>
        <v>0</v>
      </c>
      <c r="OY35" s="166">
        <v>0</v>
      </c>
      <c r="OZ35" s="166">
        <f t="shared" ca="1" si="384"/>
        <v>0</v>
      </c>
      <c r="PA35" s="166">
        <v>0</v>
      </c>
      <c r="PB35" s="166">
        <f t="shared" ca="1" si="385"/>
        <v>0</v>
      </c>
      <c r="PC35" s="166">
        <f t="shared" ca="1" si="55"/>
        <v>0</v>
      </c>
      <c r="PD35" s="166">
        <v>0</v>
      </c>
      <c r="PE35" s="166">
        <f t="shared" ca="1" si="386"/>
        <v>0</v>
      </c>
      <c r="PF35" s="166">
        <v>219</v>
      </c>
      <c r="PG35" s="166">
        <f t="shared" ca="1" si="386"/>
        <v>25620372</v>
      </c>
      <c r="PH35" s="166">
        <v>0</v>
      </c>
      <c r="PI35" s="166">
        <v>0</v>
      </c>
      <c r="PJ35" s="166">
        <v>0</v>
      </c>
      <c r="PK35" s="166">
        <f t="shared" ca="1" si="387"/>
        <v>0</v>
      </c>
      <c r="PL35" s="166">
        <v>0</v>
      </c>
      <c r="PM35" s="166">
        <f t="shared" ca="1" si="388"/>
        <v>0</v>
      </c>
      <c r="PN35" s="166">
        <f t="shared" ca="1" si="247"/>
        <v>25620372</v>
      </c>
      <c r="PO35" s="166">
        <v>0</v>
      </c>
      <c r="PP35" s="166">
        <f t="shared" ca="1" si="389"/>
        <v>0</v>
      </c>
      <c r="PQ35" s="166">
        <v>0</v>
      </c>
      <c r="PR35" s="166">
        <f t="shared" ca="1" si="390"/>
        <v>0</v>
      </c>
      <c r="PS35" s="166">
        <v>0</v>
      </c>
      <c r="PT35" s="166">
        <f t="shared" ca="1" si="391"/>
        <v>0</v>
      </c>
      <c r="PU35" s="166">
        <v>0</v>
      </c>
      <c r="PV35" s="166">
        <f t="shared" ca="1" si="392"/>
        <v>0</v>
      </c>
      <c r="PW35" s="166">
        <f t="shared" ca="1" si="71"/>
        <v>0</v>
      </c>
      <c r="PX35" s="166">
        <v>0</v>
      </c>
      <c r="PY35" s="166">
        <f t="shared" ca="1" si="393"/>
        <v>0</v>
      </c>
      <c r="PZ35" s="166">
        <v>0</v>
      </c>
      <c r="QA35" s="166">
        <f t="shared" ca="1" si="393"/>
        <v>0</v>
      </c>
      <c r="QB35" s="166">
        <v>0</v>
      </c>
      <c r="QC35" s="166">
        <f t="shared" ca="1" si="393"/>
        <v>0</v>
      </c>
      <c r="QD35" s="166">
        <v>0</v>
      </c>
      <c r="QE35" s="166">
        <f t="shared" ca="1" si="393"/>
        <v>0</v>
      </c>
      <c r="QF35" s="166">
        <f t="shared" ca="1" si="216"/>
        <v>0</v>
      </c>
      <c r="QG35" s="166">
        <v>0</v>
      </c>
      <c r="QH35" s="166">
        <f t="shared" ca="1" si="394"/>
        <v>0</v>
      </c>
      <c r="QI35" s="166">
        <v>78</v>
      </c>
      <c r="QJ35" s="166">
        <f t="shared" ca="1" si="395"/>
        <v>10649886</v>
      </c>
      <c r="QK35" s="166">
        <v>0</v>
      </c>
      <c r="QL35" s="166">
        <f t="shared" ca="1" si="396"/>
        <v>0</v>
      </c>
      <c r="QM35" s="166">
        <v>0</v>
      </c>
      <c r="QN35" s="166">
        <f t="shared" ca="1" si="397"/>
        <v>0</v>
      </c>
      <c r="QO35" s="166">
        <v>0</v>
      </c>
      <c r="QP35" s="166">
        <f t="shared" ca="1" si="398"/>
        <v>0</v>
      </c>
      <c r="QQ35" s="166">
        <v>0</v>
      </c>
      <c r="QR35" s="166">
        <f t="shared" ca="1" si="399"/>
        <v>0</v>
      </c>
      <c r="QS35" s="166">
        <f t="shared" ca="1" si="72"/>
        <v>10649886</v>
      </c>
      <c r="QT35" s="166">
        <v>0</v>
      </c>
      <c r="QU35" s="166">
        <f t="shared" ca="1" si="399"/>
        <v>0</v>
      </c>
      <c r="QV35" s="166">
        <v>0</v>
      </c>
      <c r="QW35" s="166">
        <f t="shared" ca="1" si="399"/>
        <v>0</v>
      </c>
      <c r="QX35" s="166">
        <v>0</v>
      </c>
      <c r="QY35" s="166">
        <f t="shared" ca="1" si="399"/>
        <v>0</v>
      </c>
      <c r="QZ35" s="166">
        <v>0</v>
      </c>
      <c r="RA35" s="166">
        <f t="shared" ca="1" si="400"/>
        <v>0</v>
      </c>
      <c r="RB35" s="166">
        <v>0</v>
      </c>
      <c r="RC35" s="166">
        <f t="shared" ca="1" si="401"/>
        <v>0</v>
      </c>
      <c r="RD35" s="166">
        <v>0</v>
      </c>
      <c r="RE35" s="166">
        <f t="shared" ca="1" si="402"/>
        <v>0</v>
      </c>
      <c r="RF35" s="166">
        <f t="shared" ca="1" si="73"/>
        <v>0</v>
      </c>
      <c r="RG35" s="166">
        <v>0</v>
      </c>
      <c r="RH35" s="166">
        <v>0</v>
      </c>
      <c r="RI35" s="166">
        <v>0</v>
      </c>
      <c r="RJ35" s="166">
        <f t="shared" ca="1" si="403"/>
        <v>0</v>
      </c>
      <c r="RK35" s="166"/>
      <c r="RL35" s="166">
        <f t="shared" ca="1" si="404"/>
        <v>0</v>
      </c>
      <c r="RM35" s="166"/>
      <c r="RN35" s="166">
        <f t="shared" ca="1" si="405"/>
        <v>0</v>
      </c>
      <c r="RO35" s="166">
        <f t="shared" ca="1" si="56"/>
        <v>0</v>
      </c>
      <c r="RP35" s="166">
        <f t="shared" ca="1" si="252"/>
        <v>36270258</v>
      </c>
      <c r="RQ35" s="166"/>
      <c r="RR35" s="166">
        <f t="shared" ca="1" si="248"/>
        <v>105278789</v>
      </c>
      <c r="RS35" s="166">
        <f t="shared" si="229"/>
        <v>772</v>
      </c>
      <c r="RT35" s="166">
        <f t="shared" ca="1" si="406"/>
        <v>616056</v>
      </c>
      <c r="RU35" s="166">
        <f t="shared" si="231"/>
        <v>9</v>
      </c>
      <c r="RV35" s="166">
        <f t="shared" ca="1" si="407"/>
        <v>129330</v>
      </c>
      <c r="RW35" s="166">
        <f t="shared" ca="1" si="58"/>
        <v>745386</v>
      </c>
      <c r="RX35" s="166">
        <f t="shared" si="249"/>
        <v>772</v>
      </c>
      <c r="RY35" s="166">
        <f t="shared" ca="1" si="408"/>
        <v>57128</v>
      </c>
      <c r="RZ35" s="166">
        <f t="shared" si="234"/>
        <v>9</v>
      </c>
      <c r="SA35" s="166">
        <f t="shared" ca="1" si="409"/>
        <v>11916</v>
      </c>
      <c r="SB35" s="166">
        <f t="shared" ca="1" si="59"/>
        <v>69044</v>
      </c>
      <c r="SC35" s="166">
        <f t="shared" ca="1" si="60"/>
        <v>106093219</v>
      </c>
      <c r="SD35" s="166"/>
      <c r="SE35" s="166">
        <f t="shared" ca="1" si="61"/>
        <v>106093219</v>
      </c>
    </row>
    <row r="36" spans="1:499" s="165" customFormat="1" ht="30">
      <c r="A36" s="165" t="s">
        <v>214</v>
      </c>
      <c r="B36" s="175" t="s">
        <v>1004</v>
      </c>
      <c r="C36" s="166" t="s">
        <v>194</v>
      </c>
      <c r="D36" s="166" t="s">
        <v>195</v>
      </c>
      <c r="E36" s="166">
        <v>0</v>
      </c>
      <c r="F36" s="166">
        <f t="shared" ca="1" si="253"/>
        <v>0</v>
      </c>
      <c r="G36" s="166"/>
      <c r="H36" s="166">
        <f t="shared" ca="1" si="254"/>
        <v>0</v>
      </c>
      <c r="I36" s="166"/>
      <c r="J36" s="166">
        <f t="shared" ca="1" si="255"/>
        <v>0</v>
      </c>
      <c r="K36" s="166"/>
      <c r="L36" s="166">
        <f t="shared" ca="1" si="256"/>
        <v>0</v>
      </c>
      <c r="M36" s="166"/>
      <c r="N36" s="166">
        <f t="shared" ca="1" si="257"/>
        <v>0</v>
      </c>
      <c r="O36" s="166">
        <v>0</v>
      </c>
      <c r="P36" s="166">
        <f t="shared" ca="1" si="258"/>
        <v>0</v>
      </c>
      <c r="Q36" s="166">
        <v>0</v>
      </c>
      <c r="R36" s="166">
        <f t="shared" ca="1" si="259"/>
        <v>0</v>
      </c>
      <c r="S36" s="166">
        <f t="shared" ca="1" si="38"/>
        <v>0</v>
      </c>
      <c r="T36" s="166">
        <v>0</v>
      </c>
      <c r="U36" s="166">
        <f t="shared" ca="1" si="260"/>
        <v>0</v>
      </c>
      <c r="V36" s="166">
        <v>0</v>
      </c>
      <c r="W36" s="166">
        <f t="shared" ca="1" si="261"/>
        <v>0</v>
      </c>
      <c r="X36" s="166">
        <v>0</v>
      </c>
      <c r="Y36" s="166">
        <f t="shared" ca="1" si="262"/>
        <v>0</v>
      </c>
      <c r="Z36" s="166">
        <v>0</v>
      </c>
      <c r="AA36" s="166">
        <f t="shared" ca="1" si="263"/>
        <v>0</v>
      </c>
      <c r="AB36" s="166">
        <v>0</v>
      </c>
      <c r="AC36" s="166">
        <f t="shared" ca="1" si="264"/>
        <v>0</v>
      </c>
      <c r="AD36" s="166">
        <v>0</v>
      </c>
      <c r="AE36" s="166">
        <f t="shared" ca="1" si="265"/>
        <v>0</v>
      </c>
      <c r="AF36" s="166">
        <v>0</v>
      </c>
      <c r="AG36" s="166">
        <f t="shared" ca="1" si="266"/>
        <v>0</v>
      </c>
      <c r="AH36" s="166">
        <v>0</v>
      </c>
      <c r="AI36" s="166">
        <f t="shared" ca="1" si="267"/>
        <v>0</v>
      </c>
      <c r="AJ36" s="166">
        <v>1</v>
      </c>
      <c r="AK36" s="166">
        <f t="shared" ca="1" si="268"/>
        <v>1599511</v>
      </c>
      <c r="AL36" s="166">
        <v>1</v>
      </c>
      <c r="AM36" s="166">
        <f t="shared" ca="1" si="269"/>
        <v>159951</v>
      </c>
      <c r="AN36" s="166"/>
      <c r="AO36" s="166">
        <f t="shared" ca="1" si="270"/>
        <v>0</v>
      </c>
      <c r="AP36" s="166">
        <f t="shared" ca="1" si="250"/>
        <v>1759462</v>
      </c>
      <c r="AQ36" s="166"/>
      <c r="AR36" s="166">
        <f t="shared" ca="1" si="271"/>
        <v>0</v>
      </c>
      <c r="AS36" s="166"/>
      <c r="AT36" s="166">
        <f t="shared" ca="1" si="272"/>
        <v>0</v>
      </c>
      <c r="AU36" s="166"/>
      <c r="AV36" s="166">
        <f t="shared" ca="1" si="273"/>
        <v>0</v>
      </c>
      <c r="AW36" s="166"/>
      <c r="AX36" s="166">
        <f t="shared" ca="1" si="274"/>
        <v>0</v>
      </c>
      <c r="AY36" s="166"/>
      <c r="AZ36" s="166">
        <f t="shared" ca="1" si="275"/>
        <v>0</v>
      </c>
      <c r="BA36" s="166"/>
      <c r="BB36" s="166">
        <f t="shared" ca="1" si="276"/>
        <v>0</v>
      </c>
      <c r="BC36" s="166"/>
      <c r="BD36" s="166">
        <f t="shared" ca="1" si="277"/>
        <v>0</v>
      </c>
      <c r="BE36" s="166"/>
      <c r="BF36" s="166">
        <f t="shared" ca="1" si="278"/>
        <v>0</v>
      </c>
      <c r="BG36" s="166">
        <v>0</v>
      </c>
      <c r="BH36" s="166">
        <v>0</v>
      </c>
      <c r="BI36" s="166">
        <v>0</v>
      </c>
      <c r="BJ36" s="166">
        <f t="shared" ca="1" si="279"/>
        <v>0</v>
      </c>
      <c r="BK36" s="166">
        <f t="shared" ca="1" si="39"/>
        <v>0</v>
      </c>
      <c r="BL36" s="166">
        <v>0</v>
      </c>
      <c r="BM36" s="166">
        <f t="shared" ca="1" si="280"/>
        <v>0</v>
      </c>
      <c r="BN36" s="166">
        <v>0</v>
      </c>
      <c r="BO36" s="166">
        <f t="shared" ca="1" si="280"/>
        <v>0</v>
      </c>
      <c r="BP36" s="166">
        <v>0</v>
      </c>
      <c r="BQ36" s="166">
        <f t="shared" ca="1" si="280"/>
        <v>0</v>
      </c>
      <c r="BR36" s="166">
        <v>0</v>
      </c>
      <c r="BS36" s="166">
        <f t="shared" ca="1" si="280"/>
        <v>0</v>
      </c>
      <c r="BT36" s="166">
        <v>0</v>
      </c>
      <c r="BU36" s="166">
        <f t="shared" ca="1" si="280"/>
        <v>0</v>
      </c>
      <c r="BV36" s="166">
        <v>0</v>
      </c>
      <c r="BW36" s="166">
        <f t="shared" ca="1" si="280"/>
        <v>0</v>
      </c>
      <c r="BX36" s="166">
        <v>0</v>
      </c>
      <c r="BY36" s="166">
        <f t="shared" ca="1" si="280"/>
        <v>0</v>
      </c>
      <c r="BZ36" s="166">
        <v>0</v>
      </c>
      <c r="CA36" s="166">
        <f t="shared" ca="1" si="280"/>
        <v>0</v>
      </c>
      <c r="CB36" s="166">
        <v>11</v>
      </c>
      <c r="CC36" s="166">
        <f t="shared" ca="1" si="280"/>
        <v>19551378</v>
      </c>
      <c r="CD36" s="166">
        <v>11</v>
      </c>
      <c r="CE36" s="166">
        <f t="shared" ca="1" si="281"/>
        <v>1955140</v>
      </c>
      <c r="CF36" s="166">
        <f t="shared" ca="1" si="103"/>
        <v>21506518</v>
      </c>
      <c r="CG36" s="166">
        <v>73</v>
      </c>
      <c r="CH36" s="166">
        <f t="shared" ca="1" si="281"/>
        <v>6433271</v>
      </c>
      <c r="CI36" s="166">
        <v>0</v>
      </c>
      <c r="CJ36" s="166">
        <f t="shared" ca="1" si="281"/>
        <v>0</v>
      </c>
      <c r="CK36" s="166">
        <v>137</v>
      </c>
      <c r="CL36" s="166">
        <f t="shared" ca="1" si="281"/>
        <v>10292262</v>
      </c>
      <c r="CM36" s="166">
        <v>0</v>
      </c>
      <c r="CN36" s="166">
        <f t="shared" ca="1" si="281"/>
        <v>0</v>
      </c>
      <c r="CO36" s="166">
        <v>73</v>
      </c>
      <c r="CP36" s="166">
        <f t="shared" ca="1" si="281"/>
        <v>643349</v>
      </c>
      <c r="CQ36" s="166">
        <v>0</v>
      </c>
      <c r="CR36" s="166">
        <f t="shared" ca="1" si="281"/>
        <v>0</v>
      </c>
      <c r="CS36" s="166">
        <v>137</v>
      </c>
      <c r="CT36" s="166">
        <f t="shared" ca="1" si="281"/>
        <v>1029281</v>
      </c>
      <c r="CU36" s="166">
        <v>0</v>
      </c>
      <c r="CV36" s="166">
        <f t="shared" ca="1" si="281"/>
        <v>0</v>
      </c>
      <c r="CW36" s="166"/>
      <c r="CX36" s="166">
        <f t="shared" ca="1" si="281"/>
        <v>0</v>
      </c>
      <c r="CY36" s="166"/>
      <c r="CZ36" s="166">
        <f t="shared" ca="1" si="281"/>
        <v>0</v>
      </c>
      <c r="DA36" s="166"/>
      <c r="DB36" s="166">
        <v>0</v>
      </c>
      <c r="DC36" s="166"/>
      <c r="DD36" s="166">
        <v>0</v>
      </c>
      <c r="DE36" s="166">
        <v>5</v>
      </c>
      <c r="DF36" s="166">
        <f t="shared" ca="1" si="282"/>
        <v>9328660</v>
      </c>
      <c r="DG36" s="166">
        <v>5</v>
      </c>
      <c r="DH36" s="166">
        <f t="shared" ca="1" si="283"/>
        <v>932865</v>
      </c>
      <c r="DI36" s="166"/>
      <c r="DJ36" s="166">
        <f t="shared" ca="1" si="284"/>
        <v>0</v>
      </c>
      <c r="DK36" s="166">
        <f t="shared" ca="1" si="40"/>
        <v>28659688</v>
      </c>
      <c r="DL36" s="166"/>
      <c r="DM36" s="166">
        <f t="shared" ca="1" si="285"/>
        <v>0</v>
      </c>
      <c r="DN36" s="166"/>
      <c r="DO36" s="166">
        <f t="shared" ca="1" si="285"/>
        <v>0</v>
      </c>
      <c r="DP36" s="166">
        <v>0</v>
      </c>
      <c r="DQ36" s="166">
        <f t="shared" ca="1" si="285"/>
        <v>0</v>
      </c>
      <c r="DR36" s="166">
        <v>0</v>
      </c>
      <c r="DS36" s="166">
        <f t="shared" ca="1" si="285"/>
        <v>0</v>
      </c>
      <c r="DT36" s="166">
        <v>0</v>
      </c>
      <c r="DU36" s="166">
        <f t="shared" ca="1" si="285"/>
        <v>0</v>
      </c>
      <c r="DV36" s="166">
        <v>0</v>
      </c>
      <c r="DW36" s="166">
        <f t="shared" ca="1" si="285"/>
        <v>0</v>
      </c>
      <c r="DX36" s="166"/>
      <c r="DY36" s="166">
        <f t="shared" ca="1" si="285"/>
        <v>0</v>
      </c>
      <c r="DZ36" s="166"/>
      <c r="EA36" s="166">
        <f t="shared" ca="1" si="285"/>
        <v>0</v>
      </c>
      <c r="EB36" s="166">
        <v>0</v>
      </c>
      <c r="EC36" s="166">
        <f t="shared" ca="1" si="285"/>
        <v>0</v>
      </c>
      <c r="ED36" s="166">
        <v>0</v>
      </c>
      <c r="EE36" s="166">
        <f t="shared" ca="1" si="285"/>
        <v>0</v>
      </c>
      <c r="EF36" s="166">
        <v>0</v>
      </c>
      <c r="EG36" s="166">
        <f t="shared" ca="1" si="285"/>
        <v>0</v>
      </c>
      <c r="EH36" s="166">
        <v>0</v>
      </c>
      <c r="EI36" s="166">
        <f t="shared" ca="1" si="285"/>
        <v>0</v>
      </c>
      <c r="EJ36" s="166"/>
      <c r="EK36" s="166">
        <f t="shared" ca="1" si="285"/>
        <v>0</v>
      </c>
      <c r="EL36" s="166"/>
      <c r="EM36" s="166">
        <f t="shared" ca="1" si="285"/>
        <v>0</v>
      </c>
      <c r="EN36" s="166"/>
      <c r="EO36" s="166">
        <f t="shared" ca="1" si="285"/>
        <v>0</v>
      </c>
      <c r="EP36" s="166"/>
      <c r="EQ36" s="166">
        <f t="shared" ca="1" si="285"/>
        <v>0</v>
      </c>
      <c r="ER36" s="166">
        <v>0</v>
      </c>
      <c r="ES36" s="166">
        <f t="shared" ca="1" si="285"/>
        <v>0</v>
      </c>
      <c r="ET36" s="166">
        <v>0</v>
      </c>
      <c r="EU36" s="166">
        <f t="shared" ca="1" si="285"/>
        <v>0</v>
      </c>
      <c r="EV36" s="166">
        <f t="shared" ca="1" si="236"/>
        <v>0</v>
      </c>
      <c r="EW36" s="166">
        <v>0</v>
      </c>
      <c r="EX36" s="166">
        <v>0</v>
      </c>
      <c r="EY36" s="166">
        <v>0</v>
      </c>
      <c r="EZ36" s="166">
        <v>0</v>
      </c>
      <c r="FA36" s="166">
        <v>0</v>
      </c>
      <c r="FB36" s="166">
        <v>0</v>
      </c>
      <c r="FC36" s="166">
        <v>0</v>
      </c>
      <c r="FD36" s="166">
        <v>0</v>
      </c>
      <c r="FE36" s="166"/>
      <c r="FF36" s="166">
        <f t="shared" ca="1" si="286"/>
        <v>0</v>
      </c>
      <c r="FG36" s="166">
        <v>0</v>
      </c>
      <c r="FH36" s="166">
        <f t="shared" ca="1" si="286"/>
        <v>0</v>
      </c>
      <c r="FI36" s="166">
        <v>0</v>
      </c>
      <c r="FJ36" s="166">
        <f t="shared" ca="1" si="286"/>
        <v>0</v>
      </c>
      <c r="FK36" s="166">
        <v>0</v>
      </c>
      <c r="FL36" s="166">
        <f t="shared" ca="1" si="286"/>
        <v>0</v>
      </c>
      <c r="FM36" s="166">
        <v>0</v>
      </c>
      <c r="FN36" s="166">
        <f t="shared" ca="1" si="286"/>
        <v>0</v>
      </c>
      <c r="FO36" s="166">
        <v>0</v>
      </c>
      <c r="FP36" s="166">
        <f t="shared" ca="1" si="286"/>
        <v>0</v>
      </c>
      <c r="FQ36" s="166"/>
      <c r="FR36" s="166">
        <f t="shared" ca="1" si="289"/>
        <v>0</v>
      </c>
      <c r="FS36" s="166">
        <v>0</v>
      </c>
      <c r="FT36" s="166">
        <f t="shared" ca="1" si="289"/>
        <v>0</v>
      </c>
      <c r="FU36" s="166">
        <v>0</v>
      </c>
      <c r="FV36" s="166">
        <f t="shared" ca="1" si="289"/>
        <v>0</v>
      </c>
      <c r="FW36" s="166"/>
      <c r="FX36" s="166">
        <f t="shared" ca="1" si="289"/>
        <v>0</v>
      </c>
      <c r="FY36" s="166">
        <v>0</v>
      </c>
      <c r="FZ36" s="166">
        <f t="shared" ca="1" si="289"/>
        <v>0</v>
      </c>
      <c r="GA36" s="166">
        <v>0</v>
      </c>
      <c r="GB36" s="166">
        <f t="shared" ca="1" si="289"/>
        <v>0</v>
      </c>
      <c r="GC36" s="166">
        <v>0</v>
      </c>
      <c r="GD36" s="166">
        <f t="shared" ca="1" si="289"/>
        <v>0</v>
      </c>
      <c r="GE36" s="166">
        <v>0</v>
      </c>
      <c r="GF36" s="166">
        <f t="shared" ca="1" si="290"/>
        <v>0</v>
      </c>
      <c r="GG36" s="166">
        <f t="shared" ca="1" si="237"/>
        <v>0</v>
      </c>
      <c r="GH36" s="166"/>
      <c r="GI36" s="166">
        <f t="shared" ca="1" si="291"/>
        <v>0</v>
      </c>
      <c r="GJ36" s="166"/>
      <c r="GK36" s="166">
        <f t="shared" ca="1" si="292"/>
        <v>0</v>
      </c>
      <c r="GL36" s="166">
        <f t="shared" ca="1" si="238"/>
        <v>0</v>
      </c>
      <c r="GM36" s="166">
        <f t="shared" ca="1" si="239"/>
        <v>0</v>
      </c>
      <c r="GN36" s="166"/>
      <c r="GO36" s="166">
        <f t="shared" ca="1" si="293"/>
        <v>0</v>
      </c>
      <c r="GP36" s="166"/>
      <c r="GQ36" s="166">
        <f t="shared" ca="1" si="294"/>
        <v>0</v>
      </c>
      <c r="GR36" s="166"/>
      <c r="GS36" s="166">
        <f t="shared" ca="1" si="295"/>
        <v>0</v>
      </c>
      <c r="GT36" s="166"/>
      <c r="GU36" s="166">
        <f t="shared" ca="1" si="296"/>
        <v>0</v>
      </c>
      <c r="GV36" s="166">
        <f t="shared" ca="1" si="41"/>
        <v>0</v>
      </c>
      <c r="GW36" s="166">
        <f t="shared" ca="1" si="240"/>
        <v>51925668</v>
      </c>
      <c r="GX36" s="166">
        <v>0</v>
      </c>
      <c r="GY36" s="166">
        <f t="shared" ca="1" si="297"/>
        <v>0</v>
      </c>
      <c r="GZ36" s="166">
        <v>0</v>
      </c>
      <c r="HA36" s="166">
        <f t="shared" ca="1" si="298"/>
        <v>0</v>
      </c>
      <c r="HB36" s="166">
        <v>0</v>
      </c>
      <c r="HC36" s="166">
        <v>0</v>
      </c>
      <c r="HD36" s="166"/>
      <c r="HE36" s="166">
        <f t="shared" ca="1" si="299"/>
        <v>0</v>
      </c>
      <c r="HF36" s="166"/>
      <c r="HG36" s="166">
        <f t="shared" ca="1" si="300"/>
        <v>0</v>
      </c>
      <c r="HH36" s="166">
        <f t="shared" ca="1" si="62"/>
        <v>0</v>
      </c>
      <c r="HI36" s="166">
        <v>0</v>
      </c>
      <c r="HJ36" s="166">
        <f t="shared" ca="1" si="301"/>
        <v>0</v>
      </c>
      <c r="HK36" s="166">
        <f t="shared" ca="1" si="42"/>
        <v>0</v>
      </c>
      <c r="HL36" s="166">
        <v>0</v>
      </c>
      <c r="HM36" s="166">
        <f t="shared" ca="1" si="302"/>
        <v>0</v>
      </c>
      <c r="HN36" s="166">
        <v>3</v>
      </c>
      <c r="HO36" s="166">
        <f t="shared" ca="1" si="303"/>
        <v>630153</v>
      </c>
      <c r="HP36" s="166">
        <v>0</v>
      </c>
      <c r="HQ36" s="166">
        <f t="shared" ca="1" si="304"/>
        <v>0</v>
      </c>
      <c r="HR36" s="166">
        <v>3</v>
      </c>
      <c r="HS36" s="166">
        <f t="shared" ca="1" si="305"/>
        <v>63015</v>
      </c>
      <c r="HT36" s="166">
        <f t="shared" ca="1" si="43"/>
        <v>693168</v>
      </c>
      <c r="HU36" s="166">
        <v>0</v>
      </c>
      <c r="HV36" s="166">
        <f t="shared" ca="1" si="306"/>
        <v>0</v>
      </c>
      <c r="HW36" s="166">
        <v>2</v>
      </c>
      <c r="HX36" s="166">
        <f t="shared" ca="1" si="307"/>
        <v>440254</v>
      </c>
      <c r="HY36" s="166">
        <v>0</v>
      </c>
      <c r="HZ36" s="166">
        <f t="shared" ca="1" si="308"/>
        <v>0</v>
      </c>
      <c r="IA36" s="166">
        <v>2</v>
      </c>
      <c r="IB36" s="166">
        <f t="shared" ca="1" si="309"/>
        <v>44026</v>
      </c>
      <c r="IC36" s="166">
        <v>0</v>
      </c>
      <c r="ID36" s="166">
        <f t="shared" ca="1" si="310"/>
        <v>0</v>
      </c>
      <c r="IE36" s="166">
        <v>0</v>
      </c>
      <c r="IF36" s="166">
        <f t="shared" ca="1" si="310"/>
        <v>0</v>
      </c>
      <c r="IG36" s="166">
        <v>0</v>
      </c>
      <c r="IH36" s="166">
        <f t="shared" ca="1" si="310"/>
        <v>0</v>
      </c>
      <c r="II36" s="166">
        <v>0</v>
      </c>
      <c r="IJ36" s="166">
        <f t="shared" ca="1" si="310"/>
        <v>0</v>
      </c>
      <c r="IK36" s="166">
        <f t="shared" ca="1" si="241"/>
        <v>484280</v>
      </c>
      <c r="IL36" s="166">
        <v>0</v>
      </c>
      <c r="IM36" s="166">
        <f t="shared" ca="1" si="311"/>
        <v>0</v>
      </c>
      <c r="IN36" s="166">
        <v>0</v>
      </c>
      <c r="IO36" s="166">
        <f t="shared" ca="1" si="312"/>
        <v>0</v>
      </c>
      <c r="IP36" s="166">
        <v>0</v>
      </c>
      <c r="IQ36" s="166">
        <f t="shared" ca="1" si="313"/>
        <v>0</v>
      </c>
      <c r="IR36" s="166">
        <v>0</v>
      </c>
      <c r="IS36" s="166">
        <f t="shared" ca="1" si="314"/>
        <v>0</v>
      </c>
      <c r="IT36" s="166"/>
      <c r="IU36" s="166">
        <f t="shared" ca="1" si="315"/>
        <v>0</v>
      </c>
      <c r="IV36" s="166"/>
      <c r="IW36" s="166">
        <f t="shared" ca="1" si="316"/>
        <v>0</v>
      </c>
      <c r="IX36" s="166">
        <f t="shared" ca="1" si="44"/>
        <v>0</v>
      </c>
      <c r="IY36" s="166"/>
      <c r="IZ36" s="166">
        <f t="shared" ca="1" si="317"/>
        <v>0</v>
      </c>
      <c r="JA36" s="166"/>
      <c r="JB36" s="166">
        <f t="shared" ca="1" si="318"/>
        <v>0</v>
      </c>
      <c r="JC36" s="166"/>
      <c r="JD36" s="166">
        <f t="shared" ca="1" si="319"/>
        <v>0</v>
      </c>
      <c r="JE36" s="166"/>
      <c r="JF36" s="166">
        <f t="shared" ca="1" si="320"/>
        <v>0</v>
      </c>
      <c r="JG36" s="166">
        <f t="shared" ca="1" si="45"/>
        <v>0</v>
      </c>
      <c r="JH36" s="166">
        <f t="shared" ca="1" si="142"/>
        <v>1177448</v>
      </c>
      <c r="JI36" s="166"/>
      <c r="JJ36" s="166">
        <f t="shared" ca="1" si="321"/>
        <v>0</v>
      </c>
      <c r="JK36" s="166"/>
      <c r="JL36" s="166">
        <f t="shared" ca="1" si="322"/>
        <v>0</v>
      </c>
      <c r="JM36" s="166">
        <f t="shared" ca="1" si="63"/>
        <v>0</v>
      </c>
      <c r="JN36" s="166">
        <v>0</v>
      </c>
      <c r="JO36" s="166">
        <f t="shared" ca="1" si="323"/>
        <v>0</v>
      </c>
      <c r="JP36" s="166">
        <v>0</v>
      </c>
      <c r="JQ36" s="166">
        <f t="shared" ca="1" si="324"/>
        <v>0</v>
      </c>
      <c r="JR36" s="166"/>
      <c r="JS36" s="166">
        <f t="shared" ca="1" si="325"/>
        <v>0</v>
      </c>
      <c r="JT36" s="166">
        <v>0</v>
      </c>
      <c r="JU36" s="166">
        <f t="shared" ca="1" si="326"/>
        <v>0</v>
      </c>
      <c r="JV36" s="166">
        <f t="shared" ca="1" si="46"/>
        <v>0</v>
      </c>
      <c r="JW36" s="166">
        <v>0</v>
      </c>
      <c r="JX36" s="166">
        <f t="shared" ca="1" si="327"/>
        <v>0</v>
      </c>
      <c r="JY36" s="166">
        <f t="shared" ca="1" si="47"/>
        <v>0</v>
      </c>
      <c r="JZ36" s="166">
        <v>0</v>
      </c>
      <c r="KA36" s="166">
        <f t="shared" ca="1" si="328"/>
        <v>0</v>
      </c>
      <c r="KB36" s="166">
        <v>37</v>
      </c>
      <c r="KC36" s="166">
        <f t="shared" ca="1" si="329"/>
        <v>9309570</v>
      </c>
      <c r="KD36" s="166">
        <v>0</v>
      </c>
      <c r="KE36" s="166">
        <f t="shared" ca="1" si="330"/>
        <v>0</v>
      </c>
      <c r="KF36" s="166">
        <v>37</v>
      </c>
      <c r="KG36" s="166">
        <f t="shared" ca="1" si="331"/>
        <v>930957</v>
      </c>
      <c r="KH36" s="166">
        <f t="shared" ca="1" si="48"/>
        <v>10240527</v>
      </c>
      <c r="KI36" s="166">
        <v>57</v>
      </c>
      <c r="KJ36" s="166">
        <f t="shared" ca="1" si="332"/>
        <v>12359196</v>
      </c>
      <c r="KK36" s="166">
        <v>12</v>
      </c>
      <c r="KL36" s="166">
        <f t="shared" ca="1" si="333"/>
        <v>3171504</v>
      </c>
      <c r="KM36" s="166">
        <v>57</v>
      </c>
      <c r="KN36" s="166">
        <f t="shared" ca="1" si="334"/>
        <v>1235931</v>
      </c>
      <c r="KO36" s="166">
        <v>12</v>
      </c>
      <c r="KP36" s="166">
        <f t="shared" ca="1" si="335"/>
        <v>317148</v>
      </c>
      <c r="KQ36" s="166">
        <v>0</v>
      </c>
      <c r="KR36" s="166">
        <f t="shared" ca="1" si="336"/>
        <v>0</v>
      </c>
      <c r="KS36" s="166">
        <f t="shared" ca="1" si="251"/>
        <v>17083779</v>
      </c>
      <c r="KT36" s="166">
        <v>0</v>
      </c>
      <c r="KU36" s="166">
        <f t="shared" ca="1" si="337"/>
        <v>0</v>
      </c>
      <c r="KV36" s="166">
        <v>0</v>
      </c>
      <c r="KW36" s="166">
        <f t="shared" ca="1" si="338"/>
        <v>0</v>
      </c>
      <c r="KX36" s="166">
        <v>0</v>
      </c>
      <c r="KY36" s="166">
        <f t="shared" ca="1" si="339"/>
        <v>0</v>
      </c>
      <c r="KZ36" s="166">
        <v>0</v>
      </c>
      <c r="LA36" s="166">
        <f t="shared" ca="1" si="340"/>
        <v>0</v>
      </c>
      <c r="LB36" s="166"/>
      <c r="LC36" s="166">
        <f t="shared" ca="1" si="341"/>
        <v>0</v>
      </c>
      <c r="LD36" s="166">
        <f t="shared" ca="1" si="49"/>
        <v>0</v>
      </c>
      <c r="LE36" s="166">
        <v>0</v>
      </c>
      <c r="LF36" s="166">
        <f t="shared" ca="1" si="342"/>
        <v>0</v>
      </c>
      <c r="LG36" s="166">
        <v>21</v>
      </c>
      <c r="LH36" s="166">
        <f t="shared" ca="1" si="343"/>
        <v>12681543</v>
      </c>
      <c r="LI36" s="166">
        <v>0</v>
      </c>
      <c r="LJ36" s="166">
        <f t="shared" ca="1" si="344"/>
        <v>0</v>
      </c>
      <c r="LK36" s="166">
        <v>21</v>
      </c>
      <c r="LL36" s="166">
        <f t="shared" ca="1" si="345"/>
        <v>1268148</v>
      </c>
      <c r="LM36" s="166">
        <f t="shared" ca="1" si="50"/>
        <v>13949691</v>
      </c>
      <c r="LN36" s="166">
        <v>0</v>
      </c>
      <c r="LO36" s="166">
        <f t="shared" ca="1" si="346"/>
        <v>0</v>
      </c>
      <c r="LP36" s="166">
        <v>0</v>
      </c>
      <c r="LQ36" s="166">
        <f t="shared" ca="1" si="347"/>
        <v>0</v>
      </c>
      <c r="LR36" s="166">
        <f t="shared" ca="1" si="242"/>
        <v>0</v>
      </c>
      <c r="LS36" s="166">
        <v>0</v>
      </c>
      <c r="LT36" s="166">
        <f t="shared" ca="1" si="348"/>
        <v>0</v>
      </c>
      <c r="LU36" s="166">
        <v>0</v>
      </c>
      <c r="LV36" s="166">
        <f t="shared" ca="1" si="349"/>
        <v>0</v>
      </c>
      <c r="LW36" s="166">
        <f t="shared" ca="1" si="64"/>
        <v>0</v>
      </c>
      <c r="LX36" s="166">
        <v>0</v>
      </c>
      <c r="LY36" s="166">
        <f t="shared" ca="1" si="350"/>
        <v>0</v>
      </c>
      <c r="LZ36" s="166">
        <v>0</v>
      </c>
      <c r="MA36" s="166">
        <f t="shared" ca="1" si="351"/>
        <v>0</v>
      </c>
      <c r="MB36" s="166">
        <f t="shared" ca="1" si="243"/>
        <v>0</v>
      </c>
      <c r="MC36" s="166">
        <f t="shared" ca="1" si="244"/>
        <v>41273997</v>
      </c>
      <c r="MD36" s="166">
        <v>0</v>
      </c>
      <c r="ME36" s="166">
        <f t="shared" ca="1" si="352"/>
        <v>0</v>
      </c>
      <c r="MF36" s="166"/>
      <c r="MG36" s="166">
        <f t="shared" ca="1" si="353"/>
        <v>0</v>
      </c>
      <c r="MH36" s="166">
        <v>0</v>
      </c>
      <c r="MI36" s="166">
        <f t="shared" ca="1" si="354"/>
        <v>0</v>
      </c>
      <c r="MJ36" s="166"/>
      <c r="MK36" s="166">
        <f t="shared" ca="1" si="355"/>
        <v>0</v>
      </c>
      <c r="ML36" s="166">
        <f t="shared" ca="1" si="51"/>
        <v>0</v>
      </c>
      <c r="MM36" s="166">
        <v>0</v>
      </c>
      <c r="MN36" s="166">
        <f t="shared" ca="1" si="356"/>
        <v>0</v>
      </c>
      <c r="MO36" s="166">
        <v>0</v>
      </c>
      <c r="MP36" s="166">
        <f t="shared" ca="1" si="357"/>
        <v>0</v>
      </c>
      <c r="MQ36" s="166"/>
      <c r="MR36" s="166">
        <f t="shared" ca="1" si="358"/>
        <v>0</v>
      </c>
      <c r="MS36" s="166">
        <f t="shared" ca="1" si="52"/>
        <v>0</v>
      </c>
      <c r="MT36" s="166">
        <v>0</v>
      </c>
      <c r="MU36" s="166">
        <f t="shared" ca="1" si="359"/>
        <v>0</v>
      </c>
      <c r="MV36" s="166">
        <v>0</v>
      </c>
      <c r="MW36" s="166">
        <f t="shared" ca="1" si="360"/>
        <v>0</v>
      </c>
      <c r="MX36" s="166">
        <v>0</v>
      </c>
      <c r="MY36" s="166">
        <f t="shared" ca="1" si="361"/>
        <v>0</v>
      </c>
      <c r="MZ36" s="166"/>
      <c r="NA36" s="166">
        <f t="shared" ca="1" si="362"/>
        <v>0</v>
      </c>
      <c r="NB36" s="166">
        <f t="shared" ca="1" si="66"/>
        <v>0</v>
      </c>
      <c r="NC36" s="166">
        <v>0</v>
      </c>
      <c r="ND36" s="166">
        <f t="shared" ca="1" si="363"/>
        <v>0</v>
      </c>
      <c r="NE36" s="166">
        <v>0</v>
      </c>
      <c r="NF36" s="166">
        <f t="shared" ca="1" si="364"/>
        <v>0</v>
      </c>
      <c r="NG36" s="166">
        <v>0</v>
      </c>
      <c r="NH36" s="166">
        <f t="shared" ca="1" si="365"/>
        <v>0</v>
      </c>
      <c r="NI36" s="166">
        <v>0</v>
      </c>
      <c r="NJ36" s="166">
        <f t="shared" ca="1" si="366"/>
        <v>0</v>
      </c>
      <c r="NK36" s="166">
        <v>0</v>
      </c>
      <c r="NL36" s="166">
        <f t="shared" ca="1" si="367"/>
        <v>0</v>
      </c>
      <c r="NM36" s="166">
        <v>0</v>
      </c>
      <c r="NN36" s="166">
        <f t="shared" ca="1" si="368"/>
        <v>0</v>
      </c>
      <c r="NO36" s="166">
        <f t="shared" ca="1" si="67"/>
        <v>0</v>
      </c>
      <c r="NP36" s="166">
        <v>0</v>
      </c>
      <c r="NQ36" s="166">
        <f t="shared" ca="1" si="369"/>
        <v>0</v>
      </c>
      <c r="NR36" s="166">
        <v>0</v>
      </c>
      <c r="NS36" s="166">
        <f t="shared" ca="1" si="370"/>
        <v>0</v>
      </c>
      <c r="NT36" s="166">
        <v>0</v>
      </c>
      <c r="NU36" s="166">
        <f t="shared" ca="1" si="371"/>
        <v>0</v>
      </c>
      <c r="NV36" s="166">
        <v>0</v>
      </c>
      <c r="NW36" s="166">
        <f t="shared" ca="1" si="372"/>
        <v>0</v>
      </c>
      <c r="NX36" s="166">
        <v>0</v>
      </c>
      <c r="NY36" s="166">
        <f t="shared" ca="1" si="373"/>
        <v>0</v>
      </c>
      <c r="NZ36" s="166">
        <f t="shared" ca="1" si="68"/>
        <v>0</v>
      </c>
      <c r="OA36" s="166">
        <v>0</v>
      </c>
      <c r="OB36" s="166">
        <f t="shared" ca="1" si="374"/>
        <v>0</v>
      </c>
      <c r="OC36" s="166"/>
      <c r="OD36" s="166">
        <f t="shared" ca="1" si="375"/>
        <v>0</v>
      </c>
      <c r="OE36" s="166"/>
      <c r="OF36" s="166">
        <f t="shared" ca="1" si="376"/>
        <v>0</v>
      </c>
      <c r="OG36" s="166"/>
      <c r="OH36" s="166">
        <f t="shared" ca="1" si="377"/>
        <v>0</v>
      </c>
      <c r="OI36" s="166">
        <f t="shared" ca="1" si="53"/>
        <v>0</v>
      </c>
      <c r="OJ36" s="166">
        <v>0</v>
      </c>
      <c r="OK36" s="166">
        <f t="shared" ca="1" si="378"/>
        <v>0</v>
      </c>
      <c r="OL36" s="166"/>
      <c r="OM36" s="166">
        <f t="shared" ca="1" si="379"/>
        <v>0</v>
      </c>
      <c r="ON36" s="166">
        <f t="shared" ca="1" si="245"/>
        <v>0</v>
      </c>
      <c r="OO36" s="166">
        <v>0</v>
      </c>
      <c r="OP36" s="166">
        <f t="shared" ca="1" si="380"/>
        <v>0</v>
      </c>
      <c r="OQ36" s="166">
        <v>0</v>
      </c>
      <c r="OR36" s="166">
        <f t="shared" ca="1" si="381"/>
        <v>0</v>
      </c>
      <c r="OS36" s="166">
        <f t="shared" ca="1" si="54"/>
        <v>0</v>
      </c>
      <c r="OT36" s="166">
        <f t="shared" ca="1" si="246"/>
        <v>0</v>
      </c>
      <c r="OU36" s="166">
        <v>0</v>
      </c>
      <c r="OV36" s="166">
        <f t="shared" ca="1" si="382"/>
        <v>0</v>
      </c>
      <c r="OW36" s="166">
        <v>0</v>
      </c>
      <c r="OX36" s="166">
        <f t="shared" ca="1" si="383"/>
        <v>0</v>
      </c>
      <c r="OY36" s="166">
        <v>0</v>
      </c>
      <c r="OZ36" s="166">
        <f t="shared" ca="1" si="384"/>
        <v>0</v>
      </c>
      <c r="PA36" s="166">
        <v>0</v>
      </c>
      <c r="PB36" s="166">
        <f t="shared" ca="1" si="385"/>
        <v>0</v>
      </c>
      <c r="PC36" s="166">
        <f t="shared" ca="1" si="55"/>
        <v>0</v>
      </c>
      <c r="PD36" s="166">
        <v>0</v>
      </c>
      <c r="PE36" s="166">
        <f t="shared" ca="1" si="386"/>
        <v>0</v>
      </c>
      <c r="PF36" s="166">
        <v>0</v>
      </c>
      <c r="PG36" s="166">
        <f t="shared" ca="1" si="386"/>
        <v>0</v>
      </c>
      <c r="PH36" s="166">
        <v>0</v>
      </c>
      <c r="PI36" s="166">
        <v>0</v>
      </c>
      <c r="PJ36" s="166">
        <v>0</v>
      </c>
      <c r="PK36" s="166">
        <f t="shared" ca="1" si="387"/>
        <v>0</v>
      </c>
      <c r="PL36" s="166">
        <v>0</v>
      </c>
      <c r="PM36" s="166">
        <f t="shared" ca="1" si="388"/>
        <v>0</v>
      </c>
      <c r="PN36" s="166">
        <f t="shared" ca="1" si="247"/>
        <v>0</v>
      </c>
      <c r="PO36" s="166">
        <v>0</v>
      </c>
      <c r="PP36" s="166">
        <f t="shared" ca="1" si="389"/>
        <v>0</v>
      </c>
      <c r="PQ36" s="166">
        <v>0</v>
      </c>
      <c r="PR36" s="166">
        <f t="shared" ca="1" si="390"/>
        <v>0</v>
      </c>
      <c r="PS36" s="166">
        <v>0</v>
      </c>
      <c r="PT36" s="166">
        <f t="shared" ca="1" si="391"/>
        <v>0</v>
      </c>
      <c r="PU36" s="166">
        <v>0</v>
      </c>
      <c r="PV36" s="166">
        <f t="shared" ca="1" si="392"/>
        <v>0</v>
      </c>
      <c r="PW36" s="166">
        <f t="shared" ca="1" si="71"/>
        <v>0</v>
      </c>
      <c r="PX36" s="166">
        <v>0</v>
      </c>
      <c r="PY36" s="166">
        <f t="shared" ca="1" si="393"/>
        <v>0</v>
      </c>
      <c r="PZ36" s="166">
        <v>0</v>
      </c>
      <c r="QA36" s="166">
        <f t="shared" ca="1" si="393"/>
        <v>0</v>
      </c>
      <c r="QB36" s="166">
        <v>0</v>
      </c>
      <c r="QC36" s="166">
        <f t="shared" ca="1" si="393"/>
        <v>0</v>
      </c>
      <c r="QD36" s="166">
        <v>0</v>
      </c>
      <c r="QE36" s="166">
        <f t="shared" ca="1" si="393"/>
        <v>0</v>
      </c>
      <c r="QF36" s="166">
        <f t="shared" ca="1" si="216"/>
        <v>0</v>
      </c>
      <c r="QG36" s="166">
        <v>0</v>
      </c>
      <c r="QH36" s="166">
        <f t="shared" ca="1" si="394"/>
        <v>0</v>
      </c>
      <c r="QI36" s="166">
        <v>0</v>
      </c>
      <c r="QJ36" s="166">
        <f t="shared" ca="1" si="395"/>
        <v>0</v>
      </c>
      <c r="QK36" s="166">
        <v>0</v>
      </c>
      <c r="QL36" s="166">
        <f t="shared" ca="1" si="396"/>
        <v>0</v>
      </c>
      <c r="QM36" s="166">
        <v>0</v>
      </c>
      <c r="QN36" s="166">
        <f t="shared" ca="1" si="397"/>
        <v>0</v>
      </c>
      <c r="QO36" s="166">
        <v>0</v>
      </c>
      <c r="QP36" s="166">
        <f t="shared" ca="1" si="398"/>
        <v>0</v>
      </c>
      <c r="QQ36" s="166">
        <v>0</v>
      </c>
      <c r="QR36" s="166">
        <f t="shared" ca="1" si="399"/>
        <v>0</v>
      </c>
      <c r="QS36" s="166">
        <f t="shared" ca="1" si="72"/>
        <v>0</v>
      </c>
      <c r="QT36" s="166">
        <v>0</v>
      </c>
      <c r="QU36" s="166">
        <f t="shared" ca="1" si="399"/>
        <v>0</v>
      </c>
      <c r="QV36" s="166">
        <v>0</v>
      </c>
      <c r="QW36" s="166">
        <f t="shared" ca="1" si="399"/>
        <v>0</v>
      </c>
      <c r="QX36" s="166">
        <v>0</v>
      </c>
      <c r="QY36" s="166">
        <f t="shared" ca="1" si="399"/>
        <v>0</v>
      </c>
      <c r="QZ36" s="166">
        <v>0</v>
      </c>
      <c r="RA36" s="166">
        <f t="shared" ca="1" si="400"/>
        <v>0</v>
      </c>
      <c r="RB36" s="166">
        <v>0</v>
      </c>
      <c r="RC36" s="166">
        <f t="shared" ca="1" si="401"/>
        <v>0</v>
      </c>
      <c r="RD36" s="166">
        <v>0</v>
      </c>
      <c r="RE36" s="166">
        <f t="shared" ca="1" si="402"/>
        <v>0</v>
      </c>
      <c r="RF36" s="166">
        <f t="shared" ca="1" si="73"/>
        <v>0</v>
      </c>
      <c r="RG36" s="166">
        <v>0</v>
      </c>
      <c r="RH36" s="166">
        <v>0</v>
      </c>
      <c r="RI36" s="166">
        <v>0</v>
      </c>
      <c r="RJ36" s="166">
        <f t="shared" ca="1" si="403"/>
        <v>0</v>
      </c>
      <c r="RK36" s="166"/>
      <c r="RL36" s="166">
        <f t="shared" ca="1" si="404"/>
        <v>0</v>
      </c>
      <c r="RM36" s="166"/>
      <c r="RN36" s="166">
        <f t="shared" ca="1" si="405"/>
        <v>0</v>
      </c>
      <c r="RO36" s="166">
        <f t="shared" ca="1" si="56"/>
        <v>0</v>
      </c>
      <c r="RP36" s="166">
        <f t="shared" ca="1" si="252"/>
        <v>0</v>
      </c>
      <c r="RQ36" s="166"/>
      <c r="RR36" s="166">
        <f t="shared" ca="1" si="248"/>
        <v>94377113</v>
      </c>
      <c r="RS36" s="166">
        <f t="shared" si="229"/>
        <v>342</v>
      </c>
      <c r="RT36" s="166">
        <f t="shared" ca="1" si="406"/>
        <v>272916</v>
      </c>
      <c r="RU36" s="166">
        <f t="shared" si="231"/>
        <v>17</v>
      </c>
      <c r="RV36" s="166">
        <f t="shared" ca="1" si="407"/>
        <v>244290</v>
      </c>
      <c r="RW36" s="166">
        <f t="shared" ca="1" si="58"/>
        <v>517206</v>
      </c>
      <c r="RX36" s="166">
        <f t="shared" si="249"/>
        <v>342</v>
      </c>
      <c r="RY36" s="166">
        <f t="shared" ca="1" si="408"/>
        <v>25308</v>
      </c>
      <c r="RZ36" s="166">
        <f t="shared" si="234"/>
        <v>17</v>
      </c>
      <c r="SA36" s="166">
        <f t="shared" ca="1" si="409"/>
        <v>22508</v>
      </c>
      <c r="SB36" s="166">
        <f t="shared" ca="1" si="59"/>
        <v>47816</v>
      </c>
      <c r="SC36" s="166">
        <f t="shared" ca="1" si="60"/>
        <v>94942135</v>
      </c>
      <c r="SD36" s="166"/>
      <c r="SE36" s="166">
        <f t="shared" ca="1" si="61"/>
        <v>94942135</v>
      </c>
    </row>
    <row r="37" spans="1:499" s="165" customFormat="1">
      <c r="A37" s="165" t="s">
        <v>215</v>
      </c>
      <c r="B37" s="175" t="s">
        <v>1005</v>
      </c>
      <c r="C37" s="166" t="s">
        <v>216</v>
      </c>
      <c r="D37" s="166" t="s">
        <v>195</v>
      </c>
      <c r="E37" s="166">
        <v>0</v>
      </c>
      <c r="F37" s="166">
        <f t="shared" ca="1" si="253"/>
        <v>0</v>
      </c>
      <c r="G37" s="166"/>
      <c r="H37" s="166">
        <f t="shared" ca="1" si="254"/>
        <v>0</v>
      </c>
      <c r="I37" s="166"/>
      <c r="J37" s="166">
        <f t="shared" ca="1" si="255"/>
        <v>0</v>
      </c>
      <c r="K37" s="166"/>
      <c r="L37" s="166">
        <f t="shared" ca="1" si="256"/>
        <v>0</v>
      </c>
      <c r="M37" s="166"/>
      <c r="N37" s="166">
        <f t="shared" ca="1" si="257"/>
        <v>0</v>
      </c>
      <c r="O37" s="166">
        <v>0</v>
      </c>
      <c r="P37" s="166">
        <f t="shared" ca="1" si="258"/>
        <v>0</v>
      </c>
      <c r="Q37" s="166">
        <v>0</v>
      </c>
      <c r="R37" s="166">
        <f t="shared" ca="1" si="259"/>
        <v>0</v>
      </c>
      <c r="S37" s="166">
        <f t="shared" ca="1" si="38"/>
        <v>0</v>
      </c>
      <c r="T37" s="166">
        <v>0</v>
      </c>
      <c r="U37" s="166">
        <f t="shared" ca="1" si="260"/>
        <v>0</v>
      </c>
      <c r="V37" s="166">
        <v>0</v>
      </c>
      <c r="W37" s="166">
        <f t="shared" ca="1" si="261"/>
        <v>0</v>
      </c>
      <c r="X37" s="166">
        <v>0</v>
      </c>
      <c r="Y37" s="166">
        <f t="shared" ca="1" si="262"/>
        <v>0</v>
      </c>
      <c r="Z37" s="166">
        <v>0</v>
      </c>
      <c r="AA37" s="166">
        <f t="shared" ca="1" si="263"/>
        <v>0</v>
      </c>
      <c r="AB37" s="166">
        <v>0</v>
      </c>
      <c r="AC37" s="166">
        <f t="shared" ca="1" si="264"/>
        <v>0</v>
      </c>
      <c r="AD37" s="166">
        <v>0</v>
      </c>
      <c r="AE37" s="166">
        <f t="shared" ca="1" si="265"/>
        <v>0</v>
      </c>
      <c r="AF37" s="166">
        <v>0</v>
      </c>
      <c r="AG37" s="166">
        <f t="shared" ca="1" si="266"/>
        <v>0</v>
      </c>
      <c r="AH37" s="166">
        <v>0</v>
      </c>
      <c r="AI37" s="166">
        <f t="shared" ca="1" si="267"/>
        <v>0</v>
      </c>
      <c r="AJ37" s="166">
        <v>0</v>
      </c>
      <c r="AK37" s="166">
        <f t="shared" ca="1" si="268"/>
        <v>0</v>
      </c>
      <c r="AL37" s="166">
        <v>0</v>
      </c>
      <c r="AM37" s="166">
        <f t="shared" ca="1" si="269"/>
        <v>0</v>
      </c>
      <c r="AN37" s="166"/>
      <c r="AO37" s="166">
        <f t="shared" ca="1" si="270"/>
        <v>0</v>
      </c>
      <c r="AP37" s="166">
        <f t="shared" ca="1" si="250"/>
        <v>0</v>
      </c>
      <c r="AQ37" s="166"/>
      <c r="AR37" s="166">
        <f t="shared" ca="1" si="271"/>
        <v>0</v>
      </c>
      <c r="AS37" s="166"/>
      <c r="AT37" s="166">
        <f t="shared" ca="1" si="272"/>
        <v>0</v>
      </c>
      <c r="AU37" s="166"/>
      <c r="AV37" s="166">
        <f t="shared" ca="1" si="273"/>
        <v>0</v>
      </c>
      <c r="AW37" s="166"/>
      <c r="AX37" s="166">
        <f t="shared" ca="1" si="274"/>
        <v>0</v>
      </c>
      <c r="AY37" s="166"/>
      <c r="AZ37" s="166">
        <f t="shared" ca="1" si="275"/>
        <v>0</v>
      </c>
      <c r="BA37" s="166"/>
      <c r="BB37" s="166">
        <f t="shared" ca="1" si="276"/>
        <v>0</v>
      </c>
      <c r="BC37" s="166"/>
      <c r="BD37" s="166">
        <f t="shared" ca="1" si="277"/>
        <v>0</v>
      </c>
      <c r="BE37" s="166"/>
      <c r="BF37" s="166">
        <f t="shared" ca="1" si="278"/>
        <v>0</v>
      </c>
      <c r="BG37" s="166">
        <v>0</v>
      </c>
      <c r="BH37" s="166">
        <v>0</v>
      </c>
      <c r="BI37" s="166">
        <v>0</v>
      </c>
      <c r="BJ37" s="166">
        <f t="shared" ca="1" si="279"/>
        <v>0</v>
      </c>
      <c r="BK37" s="166">
        <f t="shared" ca="1" si="39"/>
        <v>0</v>
      </c>
      <c r="BL37" s="166">
        <v>0</v>
      </c>
      <c r="BM37" s="166">
        <f t="shared" ca="1" si="280"/>
        <v>0</v>
      </c>
      <c r="BN37" s="166">
        <v>0</v>
      </c>
      <c r="BO37" s="166">
        <f t="shared" ca="1" si="280"/>
        <v>0</v>
      </c>
      <c r="BP37" s="166">
        <v>0</v>
      </c>
      <c r="BQ37" s="166">
        <f t="shared" ca="1" si="280"/>
        <v>0</v>
      </c>
      <c r="BR37" s="166">
        <v>0</v>
      </c>
      <c r="BS37" s="166">
        <f t="shared" ca="1" si="280"/>
        <v>0</v>
      </c>
      <c r="BT37" s="166">
        <v>0</v>
      </c>
      <c r="BU37" s="166">
        <f t="shared" ca="1" si="280"/>
        <v>0</v>
      </c>
      <c r="BV37" s="166">
        <v>0</v>
      </c>
      <c r="BW37" s="166">
        <f t="shared" ca="1" si="280"/>
        <v>0</v>
      </c>
      <c r="BX37" s="166">
        <v>0</v>
      </c>
      <c r="BY37" s="166">
        <f t="shared" ca="1" si="280"/>
        <v>0</v>
      </c>
      <c r="BZ37" s="166">
        <v>0</v>
      </c>
      <c r="CA37" s="166">
        <f t="shared" ca="1" si="280"/>
        <v>0</v>
      </c>
      <c r="CB37" s="166">
        <v>0</v>
      </c>
      <c r="CC37" s="166">
        <f t="shared" ca="1" si="280"/>
        <v>0</v>
      </c>
      <c r="CD37" s="166">
        <v>0</v>
      </c>
      <c r="CE37" s="166">
        <f t="shared" ca="1" si="281"/>
        <v>0</v>
      </c>
      <c r="CF37" s="166">
        <f t="shared" ca="1" si="103"/>
        <v>0</v>
      </c>
      <c r="CG37" s="166">
        <v>0</v>
      </c>
      <c r="CH37" s="166">
        <f t="shared" ca="1" si="281"/>
        <v>0</v>
      </c>
      <c r="CI37" s="166">
        <v>0</v>
      </c>
      <c r="CJ37" s="166">
        <f t="shared" ca="1" si="281"/>
        <v>0</v>
      </c>
      <c r="CK37" s="166">
        <v>0</v>
      </c>
      <c r="CL37" s="166">
        <f t="shared" ca="1" si="281"/>
        <v>0</v>
      </c>
      <c r="CM37" s="166">
        <v>0</v>
      </c>
      <c r="CN37" s="166">
        <f t="shared" ca="1" si="281"/>
        <v>0</v>
      </c>
      <c r="CO37" s="166">
        <v>0</v>
      </c>
      <c r="CP37" s="166">
        <f t="shared" ca="1" si="281"/>
        <v>0</v>
      </c>
      <c r="CQ37" s="166">
        <v>0</v>
      </c>
      <c r="CR37" s="166">
        <f t="shared" ca="1" si="281"/>
        <v>0</v>
      </c>
      <c r="CS37" s="166">
        <v>0</v>
      </c>
      <c r="CT37" s="166">
        <f t="shared" ca="1" si="281"/>
        <v>0</v>
      </c>
      <c r="CU37" s="166">
        <v>0</v>
      </c>
      <c r="CV37" s="166">
        <f t="shared" ca="1" si="281"/>
        <v>0</v>
      </c>
      <c r="CW37" s="166"/>
      <c r="CX37" s="166">
        <f t="shared" ca="1" si="281"/>
        <v>0</v>
      </c>
      <c r="CY37" s="166"/>
      <c r="CZ37" s="166">
        <f t="shared" ca="1" si="281"/>
        <v>0</v>
      </c>
      <c r="DA37" s="166"/>
      <c r="DB37" s="166">
        <v>0</v>
      </c>
      <c r="DC37" s="166"/>
      <c r="DD37" s="166">
        <v>0</v>
      </c>
      <c r="DE37" s="166">
        <v>0</v>
      </c>
      <c r="DF37" s="166">
        <f t="shared" ca="1" si="282"/>
        <v>0</v>
      </c>
      <c r="DG37" s="166">
        <v>0</v>
      </c>
      <c r="DH37" s="166">
        <f t="shared" ca="1" si="283"/>
        <v>0</v>
      </c>
      <c r="DI37" s="166"/>
      <c r="DJ37" s="166">
        <f t="shared" ca="1" si="284"/>
        <v>0</v>
      </c>
      <c r="DK37" s="166">
        <f t="shared" ca="1" si="40"/>
        <v>0</v>
      </c>
      <c r="DL37" s="166"/>
      <c r="DM37" s="166">
        <f t="shared" ca="1" si="285"/>
        <v>0</v>
      </c>
      <c r="DN37" s="166"/>
      <c r="DO37" s="166">
        <f t="shared" ca="1" si="285"/>
        <v>0</v>
      </c>
      <c r="DP37" s="166">
        <v>3508</v>
      </c>
      <c r="DQ37" s="166">
        <f t="shared" ca="1" si="285"/>
        <v>354757024</v>
      </c>
      <c r="DR37" s="166">
        <v>45</v>
      </c>
      <c r="DS37" s="166">
        <f t="shared" ca="1" si="285"/>
        <v>6144165</v>
      </c>
      <c r="DT37" s="166">
        <v>13296</v>
      </c>
      <c r="DU37" s="166">
        <f t="shared" ca="1" si="285"/>
        <v>1143349632</v>
      </c>
      <c r="DV37" s="166">
        <v>126</v>
      </c>
      <c r="DW37" s="166">
        <f t="shared" ca="1" si="285"/>
        <v>14582484</v>
      </c>
      <c r="DX37" s="166"/>
      <c r="DY37" s="166">
        <f t="shared" ca="1" si="285"/>
        <v>0</v>
      </c>
      <c r="DZ37" s="166"/>
      <c r="EA37" s="166">
        <f t="shared" ca="1" si="285"/>
        <v>0</v>
      </c>
      <c r="EB37" s="166">
        <v>3508</v>
      </c>
      <c r="EC37" s="166">
        <f t="shared" ca="1" si="285"/>
        <v>35476404</v>
      </c>
      <c r="ED37" s="166">
        <v>45</v>
      </c>
      <c r="EE37" s="166">
        <f t="shared" ca="1" si="285"/>
        <v>614430</v>
      </c>
      <c r="EF37" s="166">
        <v>13296</v>
      </c>
      <c r="EG37" s="166">
        <f t="shared" ca="1" si="285"/>
        <v>114332304</v>
      </c>
      <c r="EH37" s="166">
        <v>126</v>
      </c>
      <c r="EI37" s="166">
        <f t="shared" ca="1" si="285"/>
        <v>1458198</v>
      </c>
      <c r="EJ37" s="166"/>
      <c r="EK37" s="166">
        <f t="shared" ca="1" si="285"/>
        <v>0</v>
      </c>
      <c r="EL37" s="166"/>
      <c r="EM37" s="166">
        <f t="shared" ca="1" si="285"/>
        <v>0</v>
      </c>
      <c r="EN37" s="166"/>
      <c r="EO37" s="166">
        <f t="shared" ca="1" si="285"/>
        <v>0</v>
      </c>
      <c r="EP37" s="166"/>
      <c r="EQ37" s="166">
        <f t="shared" ca="1" si="285"/>
        <v>0</v>
      </c>
      <c r="ER37" s="166">
        <v>16</v>
      </c>
      <c r="ES37" s="166">
        <f t="shared" ca="1" si="285"/>
        <v>34126752</v>
      </c>
      <c r="ET37" s="166">
        <v>16</v>
      </c>
      <c r="EU37" s="166">
        <f t="shared" ca="1" si="285"/>
        <v>3412672</v>
      </c>
      <c r="EV37" s="166">
        <f t="shared" ca="1" si="236"/>
        <v>1708254065</v>
      </c>
      <c r="EW37" s="166">
        <v>0</v>
      </c>
      <c r="EX37" s="166">
        <v>0</v>
      </c>
      <c r="EY37" s="166">
        <v>0</v>
      </c>
      <c r="EZ37" s="166">
        <v>0</v>
      </c>
      <c r="FA37" s="166">
        <v>0</v>
      </c>
      <c r="FB37" s="166">
        <v>0</v>
      </c>
      <c r="FC37" s="166">
        <v>0</v>
      </c>
      <c r="FD37" s="166">
        <v>0</v>
      </c>
      <c r="FE37" s="166"/>
      <c r="FF37" s="166">
        <f t="shared" ca="1" si="286"/>
        <v>0</v>
      </c>
      <c r="FG37" s="166">
        <v>313</v>
      </c>
      <c r="FH37" s="166">
        <f t="shared" ca="1" si="286"/>
        <v>27583751</v>
      </c>
      <c r="FI37" s="166">
        <v>152</v>
      </c>
      <c r="FJ37" s="166">
        <f t="shared" ca="1" si="286"/>
        <v>11419152</v>
      </c>
      <c r="FK37" s="166"/>
      <c r="FL37" s="166">
        <f t="shared" ca="1" si="286"/>
        <v>0</v>
      </c>
      <c r="FM37" s="166">
        <v>293</v>
      </c>
      <c r="FN37" s="166">
        <f t="shared" ca="1" si="286"/>
        <v>2582209</v>
      </c>
      <c r="FO37" s="166">
        <v>132</v>
      </c>
      <c r="FP37" s="166">
        <f t="shared" ca="1" si="286"/>
        <v>991716</v>
      </c>
      <c r="FQ37" s="166"/>
      <c r="FR37" s="166">
        <f t="shared" ca="1" si="289"/>
        <v>0</v>
      </c>
      <c r="FS37" s="166">
        <v>159</v>
      </c>
      <c r="FT37" s="166">
        <f t="shared" ca="1" si="289"/>
        <v>16079352</v>
      </c>
      <c r="FU37" s="166">
        <v>118</v>
      </c>
      <c r="FV37" s="166">
        <f t="shared" ca="1" si="289"/>
        <v>10147056</v>
      </c>
      <c r="FW37" s="166"/>
      <c r="FX37" s="166">
        <f t="shared" ca="1" si="289"/>
        <v>0</v>
      </c>
      <c r="FY37" s="166">
        <v>149</v>
      </c>
      <c r="FZ37" s="166">
        <f t="shared" ca="1" si="289"/>
        <v>1506837</v>
      </c>
      <c r="GA37" s="166">
        <v>125</v>
      </c>
      <c r="GB37" s="166">
        <f t="shared" ca="1" si="289"/>
        <v>1074875</v>
      </c>
      <c r="GC37" s="166">
        <v>0</v>
      </c>
      <c r="GD37" s="166">
        <f t="shared" ca="1" si="289"/>
        <v>0</v>
      </c>
      <c r="GE37" s="166">
        <v>0</v>
      </c>
      <c r="GF37" s="166">
        <f t="shared" ca="1" si="290"/>
        <v>0</v>
      </c>
      <c r="GG37" s="166">
        <f t="shared" ca="1" si="237"/>
        <v>71384948</v>
      </c>
      <c r="GH37" s="166"/>
      <c r="GI37" s="166">
        <f t="shared" ca="1" si="291"/>
        <v>0</v>
      </c>
      <c r="GJ37" s="166"/>
      <c r="GK37" s="166">
        <f t="shared" ca="1" si="292"/>
        <v>0</v>
      </c>
      <c r="GL37" s="166">
        <f t="shared" ca="1" si="238"/>
        <v>0</v>
      </c>
      <c r="GM37" s="166">
        <f t="shared" ca="1" si="239"/>
        <v>1779639013</v>
      </c>
      <c r="GN37" s="166"/>
      <c r="GO37" s="166">
        <f t="shared" ca="1" si="293"/>
        <v>0</v>
      </c>
      <c r="GP37" s="166"/>
      <c r="GQ37" s="166">
        <f t="shared" ca="1" si="294"/>
        <v>0</v>
      </c>
      <c r="GR37" s="166"/>
      <c r="GS37" s="166">
        <f t="shared" ca="1" si="295"/>
        <v>0</v>
      </c>
      <c r="GT37" s="166"/>
      <c r="GU37" s="166">
        <f t="shared" ca="1" si="296"/>
        <v>0</v>
      </c>
      <c r="GV37" s="166">
        <f t="shared" ca="1" si="41"/>
        <v>0</v>
      </c>
      <c r="GW37" s="166">
        <f t="shared" ca="1" si="240"/>
        <v>1779639013</v>
      </c>
      <c r="GX37" s="166">
        <v>0</v>
      </c>
      <c r="GY37" s="166">
        <f t="shared" ca="1" si="297"/>
        <v>0</v>
      </c>
      <c r="GZ37" s="166">
        <v>0</v>
      </c>
      <c r="HA37" s="166">
        <f t="shared" ca="1" si="298"/>
        <v>0</v>
      </c>
      <c r="HB37" s="166">
        <v>0</v>
      </c>
      <c r="HC37" s="166">
        <v>0</v>
      </c>
      <c r="HD37" s="166"/>
      <c r="HE37" s="166">
        <f t="shared" ca="1" si="299"/>
        <v>0</v>
      </c>
      <c r="HF37" s="166"/>
      <c r="HG37" s="166">
        <f t="shared" ca="1" si="300"/>
        <v>0</v>
      </c>
      <c r="HH37" s="166">
        <f t="shared" ca="1" si="62"/>
        <v>0</v>
      </c>
      <c r="HI37" s="166">
        <v>0</v>
      </c>
      <c r="HJ37" s="166">
        <f t="shared" ca="1" si="301"/>
        <v>0</v>
      </c>
      <c r="HK37" s="166">
        <f t="shared" ca="1" si="42"/>
        <v>0</v>
      </c>
      <c r="HL37" s="166">
        <v>0</v>
      </c>
      <c r="HM37" s="166">
        <f t="shared" ca="1" si="302"/>
        <v>0</v>
      </c>
      <c r="HN37" s="166">
        <v>0</v>
      </c>
      <c r="HO37" s="166">
        <f t="shared" ca="1" si="303"/>
        <v>0</v>
      </c>
      <c r="HP37" s="166">
        <v>0</v>
      </c>
      <c r="HQ37" s="166">
        <f t="shared" ca="1" si="304"/>
        <v>0</v>
      </c>
      <c r="HR37" s="166">
        <v>0</v>
      </c>
      <c r="HS37" s="166">
        <f t="shared" ca="1" si="305"/>
        <v>0</v>
      </c>
      <c r="HT37" s="166">
        <f t="shared" ca="1" si="43"/>
        <v>0</v>
      </c>
      <c r="HU37" s="166">
        <v>0</v>
      </c>
      <c r="HV37" s="166">
        <f t="shared" ca="1" si="306"/>
        <v>0</v>
      </c>
      <c r="HW37" s="166">
        <v>0</v>
      </c>
      <c r="HX37" s="166">
        <f t="shared" ca="1" si="307"/>
        <v>0</v>
      </c>
      <c r="HY37" s="166">
        <v>0</v>
      </c>
      <c r="HZ37" s="166">
        <f t="shared" ca="1" si="308"/>
        <v>0</v>
      </c>
      <c r="IA37" s="166">
        <v>0</v>
      </c>
      <c r="IB37" s="166">
        <f t="shared" ca="1" si="309"/>
        <v>0</v>
      </c>
      <c r="IC37" s="166">
        <v>0</v>
      </c>
      <c r="ID37" s="166">
        <f t="shared" ca="1" si="310"/>
        <v>0</v>
      </c>
      <c r="IE37" s="166">
        <v>0</v>
      </c>
      <c r="IF37" s="166">
        <f t="shared" ca="1" si="310"/>
        <v>0</v>
      </c>
      <c r="IG37" s="166">
        <v>3</v>
      </c>
      <c r="IH37" s="166">
        <f t="shared" ca="1" si="310"/>
        <v>541791</v>
      </c>
      <c r="II37" s="166">
        <v>3</v>
      </c>
      <c r="IJ37" s="166">
        <f t="shared" ca="1" si="310"/>
        <v>54180</v>
      </c>
      <c r="IK37" s="166">
        <f t="shared" ca="1" si="241"/>
        <v>595971</v>
      </c>
      <c r="IL37" s="166">
        <v>0</v>
      </c>
      <c r="IM37" s="166">
        <f t="shared" ca="1" si="311"/>
        <v>0</v>
      </c>
      <c r="IN37" s="166">
        <v>0</v>
      </c>
      <c r="IO37" s="166">
        <f t="shared" ca="1" si="312"/>
        <v>0</v>
      </c>
      <c r="IP37" s="166">
        <v>0</v>
      </c>
      <c r="IQ37" s="166">
        <f t="shared" ca="1" si="313"/>
        <v>0</v>
      </c>
      <c r="IR37" s="166">
        <v>0</v>
      </c>
      <c r="IS37" s="166">
        <f t="shared" ca="1" si="314"/>
        <v>0</v>
      </c>
      <c r="IT37" s="166"/>
      <c r="IU37" s="166">
        <f t="shared" ca="1" si="315"/>
        <v>0</v>
      </c>
      <c r="IV37" s="166"/>
      <c r="IW37" s="166">
        <f t="shared" ca="1" si="316"/>
        <v>0</v>
      </c>
      <c r="IX37" s="166">
        <f t="shared" ca="1" si="44"/>
        <v>0</v>
      </c>
      <c r="IY37" s="166"/>
      <c r="IZ37" s="166">
        <f t="shared" ca="1" si="317"/>
        <v>0</v>
      </c>
      <c r="JA37" s="166"/>
      <c r="JB37" s="166">
        <f t="shared" ca="1" si="318"/>
        <v>0</v>
      </c>
      <c r="JC37" s="166"/>
      <c r="JD37" s="166">
        <f t="shared" ca="1" si="319"/>
        <v>0</v>
      </c>
      <c r="JE37" s="166"/>
      <c r="JF37" s="166">
        <f t="shared" ca="1" si="320"/>
        <v>0</v>
      </c>
      <c r="JG37" s="166">
        <f t="shared" ca="1" si="45"/>
        <v>0</v>
      </c>
      <c r="JH37" s="166">
        <f t="shared" ca="1" si="142"/>
        <v>595971</v>
      </c>
      <c r="JI37" s="166"/>
      <c r="JJ37" s="166">
        <f t="shared" ca="1" si="321"/>
        <v>0</v>
      </c>
      <c r="JK37" s="166"/>
      <c r="JL37" s="166">
        <f t="shared" ca="1" si="322"/>
        <v>0</v>
      </c>
      <c r="JM37" s="166">
        <f t="shared" ca="1" si="63"/>
        <v>0</v>
      </c>
      <c r="JN37" s="166">
        <v>0</v>
      </c>
      <c r="JO37" s="166">
        <f t="shared" ca="1" si="323"/>
        <v>0</v>
      </c>
      <c r="JP37" s="166">
        <v>0</v>
      </c>
      <c r="JQ37" s="166">
        <f t="shared" ca="1" si="324"/>
        <v>0</v>
      </c>
      <c r="JR37" s="166"/>
      <c r="JS37" s="166">
        <f t="shared" ca="1" si="325"/>
        <v>0</v>
      </c>
      <c r="JT37" s="166">
        <v>0</v>
      </c>
      <c r="JU37" s="166">
        <f t="shared" ca="1" si="326"/>
        <v>0</v>
      </c>
      <c r="JV37" s="166">
        <f t="shared" ca="1" si="46"/>
        <v>0</v>
      </c>
      <c r="JW37" s="166">
        <v>0</v>
      </c>
      <c r="JX37" s="166">
        <f t="shared" ca="1" si="327"/>
        <v>0</v>
      </c>
      <c r="JY37" s="166">
        <f t="shared" ca="1" si="47"/>
        <v>0</v>
      </c>
      <c r="JZ37" s="166">
        <v>0</v>
      </c>
      <c r="KA37" s="166">
        <f t="shared" ca="1" si="328"/>
        <v>0</v>
      </c>
      <c r="KB37" s="166">
        <v>0</v>
      </c>
      <c r="KC37" s="166">
        <f t="shared" ca="1" si="329"/>
        <v>0</v>
      </c>
      <c r="KD37" s="166">
        <v>0</v>
      </c>
      <c r="KE37" s="166">
        <f t="shared" ca="1" si="330"/>
        <v>0</v>
      </c>
      <c r="KF37" s="166">
        <v>0</v>
      </c>
      <c r="KG37" s="166">
        <f t="shared" ca="1" si="331"/>
        <v>0</v>
      </c>
      <c r="KH37" s="166">
        <f t="shared" ca="1" si="48"/>
        <v>0</v>
      </c>
      <c r="KI37" s="166">
        <v>0</v>
      </c>
      <c r="KJ37" s="166">
        <f t="shared" ca="1" si="332"/>
        <v>0</v>
      </c>
      <c r="KK37" s="166">
        <v>0</v>
      </c>
      <c r="KL37" s="166">
        <f t="shared" ca="1" si="333"/>
        <v>0</v>
      </c>
      <c r="KM37" s="166">
        <v>0</v>
      </c>
      <c r="KN37" s="166">
        <f t="shared" ca="1" si="334"/>
        <v>0</v>
      </c>
      <c r="KO37" s="166">
        <v>0</v>
      </c>
      <c r="KP37" s="166">
        <f t="shared" ca="1" si="335"/>
        <v>0</v>
      </c>
      <c r="KQ37" s="166">
        <v>0</v>
      </c>
      <c r="KR37" s="166">
        <f t="shared" ca="1" si="336"/>
        <v>0</v>
      </c>
      <c r="KS37" s="166">
        <f t="shared" ca="1" si="251"/>
        <v>0</v>
      </c>
      <c r="KT37" s="166">
        <v>1333</v>
      </c>
      <c r="KU37" s="166">
        <f t="shared" ca="1" si="337"/>
        <v>329860181</v>
      </c>
      <c r="KV37" s="166">
        <v>10</v>
      </c>
      <c r="KW37" s="166">
        <f t="shared" ca="1" si="338"/>
        <v>3016430</v>
      </c>
      <c r="KX37" s="166">
        <v>1333</v>
      </c>
      <c r="KY37" s="166">
        <f t="shared" ca="1" si="339"/>
        <v>32986418</v>
      </c>
      <c r="KZ37" s="166">
        <v>10</v>
      </c>
      <c r="LA37" s="166">
        <f t="shared" ca="1" si="340"/>
        <v>301640</v>
      </c>
      <c r="LB37" s="166"/>
      <c r="LC37" s="166">
        <f t="shared" ca="1" si="341"/>
        <v>0</v>
      </c>
      <c r="LD37" s="166">
        <f t="shared" ca="1" si="49"/>
        <v>366164669</v>
      </c>
      <c r="LE37" s="166">
        <v>0</v>
      </c>
      <c r="LF37" s="166">
        <f t="shared" ca="1" si="342"/>
        <v>0</v>
      </c>
      <c r="LG37" s="166">
        <v>0</v>
      </c>
      <c r="LH37" s="166">
        <f t="shared" ca="1" si="343"/>
        <v>0</v>
      </c>
      <c r="LI37" s="166">
        <v>0</v>
      </c>
      <c r="LJ37" s="166">
        <f t="shared" ca="1" si="344"/>
        <v>0</v>
      </c>
      <c r="LK37" s="166">
        <v>0</v>
      </c>
      <c r="LL37" s="166">
        <f t="shared" ca="1" si="345"/>
        <v>0</v>
      </c>
      <c r="LM37" s="166">
        <f t="shared" ca="1" si="50"/>
        <v>0</v>
      </c>
      <c r="LN37" s="166">
        <v>7</v>
      </c>
      <c r="LO37" s="166">
        <f t="shared" ca="1" si="346"/>
        <v>1517796</v>
      </c>
      <c r="LP37" s="166">
        <v>7</v>
      </c>
      <c r="LQ37" s="166">
        <f t="shared" ca="1" si="347"/>
        <v>151781</v>
      </c>
      <c r="LR37" s="166">
        <f t="shared" ca="1" si="242"/>
        <v>1669577</v>
      </c>
      <c r="LS37" s="166">
        <v>30</v>
      </c>
      <c r="LT37" s="166">
        <f t="shared" ca="1" si="348"/>
        <v>7423710</v>
      </c>
      <c r="LU37" s="166">
        <v>30</v>
      </c>
      <c r="LV37" s="166">
        <f t="shared" ca="1" si="349"/>
        <v>742380</v>
      </c>
      <c r="LW37" s="166">
        <f t="shared" ca="1" si="64"/>
        <v>8166090</v>
      </c>
      <c r="LX37" s="166">
        <v>0</v>
      </c>
      <c r="LY37" s="166">
        <f t="shared" ca="1" si="350"/>
        <v>0</v>
      </c>
      <c r="LZ37" s="166">
        <v>0</v>
      </c>
      <c r="MA37" s="166">
        <f t="shared" ca="1" si="351"/>
        <v>0</v>
      </c>
      <c r="MB37" s="166">
        <f t="shared" ca="1" si="243"/>
        <v>0</v>
      </c>
      <c r="MC37" s="166">
        <f t="shared" ca="1" si="244"/>
        <v>376000336</v>
      </c>
      <c r="MD37" s="166">
        <v>0</v>
      </c>
      <c r="ME37" s="166">
        <f t="shared" ca="1" si="352"/>
        <v>0</v>
      </c>
      <c r="MF37" s="166"/>
      <c r="MG37" s="166">
        <f t="shared" ca="1" si="353"/>
        <v>0</v>
      </c>
      <c r="MH37" s="166">
        <v>0</v>
      </c>
      <c r="MI37" s="166">
        <f t="shared" ca="1" si="354"/>
        <v>0</v>
      </c>
      <c r="MJ37" s="166"/>
      <c r="MK37" s="166">
        <f t="shared" ca="1" si="355"/>
        <v>0</v>
      </c>
      <c r="ML37" s="166">
        <f t="shared" ca="1" si="51"/>
        <v>0</v>
      </c>
      <c r="MM37" s="166">
        <v>0</v>
      </c>
      <c r="MN37" s="166">
        <f t="shared" ca="1" si="356"/>
        <v>0</v>
      </c>
      <c r="MO37" s="166">
        <v>0</v>
      </c>
      <c r="MP37" s="166">
        <f t="shared" ca="1" si="357"/>
        <v>0</v>
      </c>
      <c r="MQ37" s="166"/>
      <c r="MR37" s="166">
        <f t="shared" ca="1" si="358"/>
        <v>0</v>
      </c>
      <c r="MS37" s="166">
        <f t="shared" ca="1" si="52"/>
        <v>0</v>
      </c>
      <c r="MT37" s="166">
        <v>0</v>
      </c>
      <c r="MU37" s="166">
        <f t="shared" ca="1" si="359"/>
        <v>0</v>
      </c>
      <c r="MV37" s="166">
        <v>0</v>
      </c>
      <c r="MW37" s="166">
        <f t="shared" ca="1" si="360"/>
        <v>0</v>
      </c>
      <c r="MX37" s="166">
        <v>0</v>
      </c>
      <c r="MY37" s="166">
        <f t="shared" ca="1" si="361"/>
        <v>0</v>
      </c>
      <c r="MZ37" s="166"/>
      <c r="NA37" s="166">
        <f t="shared" ca="1" si="362"/>
        <v>0</v>
      </c>
      <c r="NB37" s="166">
        <f t="shared" ca="1" si="66"/>
        <v>0</v>
      </c>
      <c r="NC37" s="166">
        <v>0</v>
      </c>
      <c r="ND37" s="166">
        <f t="shared" ca="1" si="363"/>
        <v>0</v>
      </c>
      <c r="NE37" s="166">
        <v>0</v>
      </c>
      <c r="NF37" s="166">
        <f t="shared" ca="1" si="364"/>
        <v>0</v>
      </c>
      <c r="NG37" s="166">
        <v>0</v>
      </c>
      <c r="NH37" s="166">
        <f t="shared" ca="1" si="365"/>
        <v>0</v>
      </c>
      <c r="NI37" s="166">
        <v>0</v>
      </c>
      <c r="NJ37" s="166">
        <f t="shared" ca="1" si="366"/>
        <v>0</v>
      </c>
      <c r="NK37" s="166">
        <v>0</v>
      </c>
      <c r="NL37" s="166">
        <f t="shared" ca="1" si="367"/>
        <v>0</v>
      </c>
      <c r="NM37" s="166">
        <v>0</v>
      </c>
      <c r="NN37" s="166">
        <f t="shared" ca="1" si="368"/>
        <v>0</v>
      </c>
      <c r="NO37" s="166">
        <f t="shared" ca="1" si="67"/>
        <v>0</v>
      </c>
      <c r="NP37" s="166">
        <v>20</v>
      </c>
      <c r="NQ37" s="166">
        <f t="shared" ca="1" si="369"/>
        <v>9908860</v>
      </c>
      <c r="NR37" s="166">
        <v>0</v>
      </c>
      <c r="NS37" s="166">
        <f t="shared" ca="1" si="370"/>
        <v>0</v>
      </c>
      <c r="NT37" s="166">
        <v>20</v>
      </c>
      <c r="NU37" s="166">
        <f t="shared" ca="1" si="371"/>
        <v>990880</v>
      </c>
      <c r="NV37" s="166">
        <v>0</v>
      </c>
      <c r="NW37" s="166">
        <f t="shared" ca="1" si="372"/>
        <v>0</v>
      </c>
      <c r="NX37" s="166">
        <v>0</v>
      </c>
      <c r="NY37" s="166">
        <f t="shared" ca="1" si="373"/>
        <v>0</v>
      </c>
      <c r="NZ37" s="166">
        <f t="shared" ca="1" si="68"/>
        <v>10899740</v>
      </c>
      <c r="OA37" s="166">
        <v>0</v>
      </c>
      <c r="OB37" s="166">
        <f t="shared" ca="1" si="374"/>
        <v>0</v>
      </c>
      <c r="OC37" s="166"/>
      <c r="OD37" s="166">
        <f t="shared" ca="1" si="375"/>
        <v>0</v>
      </c>
      <c r="OE37" s="166"/>
      <c r="OF37" s="166">
        <f t="shared" ca="1" si="376"/>
        <v>0</v>
      </c>
      <c r="OG37" s="166"/>
      <c r="OH37" s="166">
        <f t="shared" ca="1" si="377"/>
        <v>0</v>
      </c>
      <c r="OI37" s="166">
        <f t="shared" ca="1" si="53"/>
        <v>0</v>
      </c>
      <c r="OJ37" s="166">
        <v>1</v>
      </c>
      <c r="OK37" s="166">
        <f t="shared" ca="1" si="378"/>
        <v>433377</v>
      </c>
      <c r="OL37" s="166">
        <v>1</v>
      </c>
      <c r="OM37" s="166">
        <f t="shared" ca="1" si="379"/>
        <v>43338</v>
      </c>
      <c r="ON37" s="166">
        <f t="shared" ca="1" si="245"/>
        <v>476715</v>
      </c>
      <c r="OO37" s="166">
        <v>30</v>
      </c>
      <c r="OP37" s="166">
        <f t="shared" ca="1" si="380"/>
        <v>14863290</v>
      </c>
      <c r="OQ37" s="166">
        <v>30</v>
      </c>
      <c r="OR37" s="166">
        <f ca="1">OFFSET(OR37,0,-1) * OFFSET(OR37,10 - ROW(OR37),0)-1000</f>
        <v>1485320</v>
      </c>
      <c r="OS37" s="166">
        <f t="shared" ca="1" si="54"/>
        <v>16348610</v>
      </c>
      <c r="OT37" s="166">
        <f ca="1">SUM(ML37,MS37,NB37,NO37,NZ37,OI37,ON37,OS37)</f>
        <v>27725065</v>
      </c>
      <c r="OU37" s="166">
        <v>0</v>
      </c>
      <c r="OV37" s="166">
        <f t="shared" ca="1" si="382"/>
        <v>0</v>
      </c>
      <c r="OW37" s="166">
        <v>0</v>
      </c>
      <c r="OX37" s="166">
        <f t="shared" ca="1" si="383"/>
        <v>0</v>
      </c>
      <c r="OY37" s="166">
        <v>0</v>
      </c>
      <c r="OZ37" s="166">
        <f t="shared" ca="1" si="384"/>
        <v>0</v>
      </c>
      <c r="PA37" s="166">
        <v>0</v>
      </c>
      <c r="PB37" s="166">
        <f t="shared" ca="1" si="385"/>
        <v>0</v>
      </c>
      <c r="PC37" s="166">
        <f t="shared" ca="1" si="55"/>
        <v>0</v>
      </c>
      <c r="PD37" s="166">
        <v>0</v>
      </c>
      <c r="PE37" s="166">
        <f t="shared" ca="1" si="386"/>
        <v>0</v>
      </c>
      <c r="PF37" s="166">
        <v>0</v>
      </c>
      <c r="PG37" s="166">
        <f t="shared" ca="1" si="386"/>
        <v>0</v>
      </c>
      <c r="PH37" s="166">
        <v>0</v>
      </c>
      <c r="PI37" s="166">
        <v>0</v>
      </c>
      <c r="PJ37" s="166">
        <v>0</v>
      </c>
      <c r="PK37" s="166">
        <f t="shared" ca="1" si="387"/>
        <v>0</v>
      </c>
      <c r="PL37" s="166">
        <v>0</v>
      </c>
      <c r="PM37" s="166">
        <f t="shared" ca="1" si="388"/>
        <v>0</v>
      </c>
      <c r="PN37" s="166">
        <f t="shared" ca="1" si="247"/>
        <v>0</v>
      </c>
      <c r="PO37" s="166">
        <v>0</v>
      </c>
      <c r="PP37" s="166">
        <f t="shared" ca="1" si="389"/>
        <v>0</v>
      </c>
      <c r="PQ37" s="166">
        <v>0</v>
      </c>
      <c r="PR37" s="166">
        <f t="shared" ca="1" si="390"/>
        <v>0</v>
      </c>
      <c r="PS37" s="166">
        <v>0</v>
      </c>
      <c r="PT37" s="166">
        <f t="shared" ca="1" si="391"/>
        <v>0</v>
      </c>
      <c r="PU37" s="166">
        <v>0</v>
      </c>
      <c r="PV37" s="166">
        <f t="shared" ca="1" si="392"/>
        <v>0</v>
      </c>
      <c r="PW37" s="166">
        <f t="shared" ca="1" si="71"/>
        <v>0</v>
      </c>
      <c r="PX37" s="166">
        <v>0</v>
      </c>
      <c r="PY37" s="166">
        <f t="shared" ca="1" si="393"/>
        <v>0</v>
      </c>
      <c r="PZ37" s="166">
        <v>0</v>
      </c>
      <c r="QA37" s="166">
        <f t="shared" ca="1" si="393"/>
        <v>0</v>
      </c>
      <c r="QB37" s="166">
        <v>0</v>
      </c>
      <c r="QC37" s="166">
        <f t="shared" ca="1" si="393"/>
        <v>0</v>
      </c>
      <c r="QD37" s="166">
        <v>0</v>
      </c>
      <c r="QE37" s="166">
        <f t="shared" ca="1" si="393"/>
        <v>0</v>
      </c>
      <c r="QF37" s="166">
        <f t="shared" ca="1" si="216"/>
        <v>0</v>
      </c>
      <c r="QG37" s="166">
        <v>0</v>
      </c>
      <c r="QH37" s="166">
        <f t="shared" ca="1" si="394"/>
        <v>0</v>
      </c>
      <c r="QI37" s="166">
        <v>0</v>
      </c>
      <c r="QJ37" s="166">
        <f t="shared" ca="1" si="395"/>
        <v>0</v>
      </c>
      <c r="QK37" s="166">
        <v>0</v>
      </c>
      <c r="QL37" s="166">
        <f t="shared" ca="1" si="396"/>
        <v>0</v>
      </c>
      <c r="QM37" s="166">
        <v>0</v>
      </c>
      <c r="QN37" s="166">
        <f t="shared" ca="1" si="397"/>
        <v>0</v>
      </c>
      <c r="QO37" s="166">
        <v>0</v>
      </c>
      <c r="QP37" s="166">
        <f t="shared" ca="1" si="398"/>
        <v>0</v>
      </c>
      <c r="QQ37" s="166">
        <v>0</v>
      </c>
      <c r="QR37" s="166">
        <f t="shared" ca="1" si="399"/>
        <v>0</v>
      </c>
      <c r="QS37" s="166">
        <f t="shared" ca="1" si="72"/>
        <v>0</v>
      </c>
      <c r="QT37" s="166">
        <v>0</v>
      </c>
      <c r="QU37" s="166">
        <f t="shared" ca="1" si="399"/>
        <v>0</v>
      </c>
      <c r="QV37" s="166">
        <v>0</v>
      </c>
      <c r="QW37" s="166">
        <f t="shared" ca="1" si="399"/>
        <v>0</v>
      </c>
      <c r="QX37" s="166">
        <v>0</v>
      </c>
      <c r="QY37" s="166">
        <f t="shared" ca="1" si="399"/>
        <v>0</v>
      </c>
      <c r="QZ37" s="166">
        <v>0</v>
      </c>
      <c r="RA37" s="166">
        <f t="shared" ca="1" si="400"/>
        <v>0</v>
      </c>
      <c r="RB37" s="166">
        <v>0</v>
      </c>
      <c r="RC37" s="166">
        <f t="shared" ca="1" si="401"/>
        <v>0</v>
      </c>
      <c r="RD37" s="166">
        <v>0</v>
      </c>
      <c r="RE37" s="166">
        <f t="shared" ca="1" si="402"/>
        <v>0</v>
      </c>
      <c r="RF37" s="166">
        <f t="shared" ca="1" si="73"/>
        <v>0</v>
      </c>
      <c r="RG37" s="166">
        <v>0</v>
      </c>
      <c r="RH37" s="166">
        <v>0</v>
      </c>
      <c r="RI37" s="166">
        <v>0</v>
      </c>
      <c r="RJ37" s="166">
        <f t="shared" ca="1" si="403"/>
        <v>0</v>
      </c>
      <c r="RK37" s="166"/>
      <c r="RL37" s="166">
        <f t="shared" ca="1" si="404"/>
        <v>0</v>
      </c>
      <c r="RM37" s="166"/>
      <c r="RN37" s="166">
        <f t="shared" ca="1" si="405"/>
        <v>0</v>
      </c>
      <c r="RO37" s="166">
        <f t="shared" ca="1" si="56"/>
        <v>0</v>
      </c>
      <c r="RP37" s="166">
        <f t="shared" ca="1" si="252"/>
        <v>0</v>
      </c>
      <c r="RQ37" s="166"/>
      <c r="RR37" s="166">
        <f t="shared" ca="1" si="248"/>
        <v>2183960385</v>
      </c>
      <c r="RS37" s="166">
        <f>SUM(E37,G37,I37,T37,V37,X37,Z37,AQ37,AS37,AU37,AW37,BL37,BN37,BP37,BR37,CG37,CI37,CK37,CM37,DP37,DR37,DT37,DV37,EW37,EY37,FG37,FI37,FS37,FU37,GH37,GN37,GP37,GX37,GZ37,HI37,HL37,HN37,HU37,HW37,IL37,IN37,IY37,JA37,JI37,JK37,JN37,JP37,JW37,JZ37,KB37,KI37,KK37,KT37,KV37,LE37,LG37,LS37,LX37,MD37,MF37,MM37,MT37,MV37,NC37,NE37,NP37,NR37,OA37,OC37,OO37,OU37,OW37,PD37,PF37,PO37,PQ37,PX37,PZ37,QG37,QI37,QT37,QV37,RG37,RI37,DL37,DN37,FE37,FQ37,IG37,OJ37)-4</f>
        <v>19140</v>
      </c>
      <c r="RT37" s="166">
        <f t="shared" ca="1" si="406"/>
        <v>15273720</v>
      </c>
      <c r="RU37" s="166">
        <f t="shared" si="231"/>
        <v>16</v>
      </c>
      <c r="RV37" s="166">
        <f t="shared" ca="1" si="407"/>
        <v>229920</v>
      </c>
      <c r="RW37" s="166">
        <f t="shared" ca="1" si="58"/>
        <v>15503640</v>
      </c>
      <c r="RX37" s="166">
        <f t="shared" si="249"/>
        <v>19140</v>
      </c>
      <c r="RY37" s="166">
        <f t="shared" ca="1" si="408"/>
        <v>1416360</v>
      </c>
      <c r="RZ37" s="166">
        <f t="shared" si="234"/>
        <v>16</v>
      </c>
      <c r="SA37" s="166">
        <f t="shared" ca="1" si="409"/>
        <v>21184</v>
      </c>
      <c r="SB37" s="166">
        <f t="shared" ca="1" si="59"/>
        <v>1437544</v>
      </c>
      <c r="SC37" s="166">
        <f t="shared" ca="1" si="60"/>
        <v>2200901569</v>
      </c>
      <c r="SD37" s="166"/>
      <c r="SE37" s="166">
        <f t="shared" ca="1" si="61"/>
        <v>2200901569</v>
      </c>
    </row>
    <row r="38" spans="1:499" s="165" customFormat="1" ht="30">
      <c r="A38" s="165" t="s">
        <v>217</v>
      </c>
      <c r="B38" s="175" t="s">
        <v>1006</v>
      </c>
      <c r="C38" s="166" t="s">
        <v>216</v>
      </c>
      <c r="D38" s="166" t="s">
        <v>205</v>
      </c>
      <c r="E38" s="166">
        <v>0</v>
      </c>
      <c r="F38" s="166">
        <f ca="1">OFFSET(F38,0,-1) * OFFSET(F38,11 - ROW(F38),0)</f>
        <v>0</v>
      </c>
      <c r="G38" s="166"/>
      <c r="H38" s="166">
        <f ca="1">OFFSET(H38,0,-1) * OFFSET(H38,11 - ROW(H38),0)</f>
        <v>0</v>
      </c>
      <c r="I38" s="166"/>
      <c r="J38" s="166">
        <f ca="1">OFFSET(J38,0,-1) * OFFSET(J38,11 - ROW(J38),0)</f>
        <v>0</v>
      </c>
      <c r="K38" s="166"/>
      <c r="L38" s="166">
        <f ca="1">OFFSET(L38,0,-1) * OFFSET(L38,11 - ROW(L38),0)</f>
        <v>0</v>
      </c>
      <c r="M38" s="166"/>
      <c r="N38" s="166">
        <f ca="1">OFFSET(N38,0,-1) * OFFSET(N38,11 - ROW(N38),0)</f>
        <v>0</v>
      </c>
      <c r="O38" s="166">
        <v>0</v>
      </c>
      <c r="P38" s="166">
        <f ca="1">OFFSET(P38,0,-1) * OFFSET(P38,11 - ROW(P38),0)</f>
        <v>0</v>
      </c>
      <c r="Q38" s="166">
        <v>0</v>
      </c>
      <c r="R38" s="166">
        <f ca="1">OFFSET(R38,0,-1) * OFFSET(R38,11 - ROW(R38),0)</f>
        <v>0</v>
      </c>
      <c r="S38" s="166">
        <f t="shared" ca="1" si="38"/>
        <v>0</v>
      </c>
      <c r="T38" s="166">
        <v>0</v>
      </c>
      <c r="U38" s="166">
        <f ca="1">OFFSET(U38,0,-1) * OFFSET(U38,11 - ROW(U38),0)</f>
        <v>0</v>
      </c>
      <c r="V38" s="166">
        <v>0</v>
      </c>
      <c r="W38" s="166">
        <f ca="1">OFFSET(W38,0,-1) * OFFSET(W38,11 - ROW(W38),0)</f>
        <v>0</v>
      </c>
      <c r="X38" s="166">
        <v>0</v>
      </c>
      <c r="Y38" s="166">
        <f ca="1">OFFSET(Y38,0,-1) * OFFSET(Y38,11 - ROW(Y38),0)</f>
        <v>0</v>
      </c>
      <c r="Z38" s="166">
        <v>0</v>
      </c>
      <c r="AA38" s="166">
        <f ca="1">OFFSET(AA38,0,-1) * OFFSET(AA38,11 - ROW(AA38),0)</f>
        <v>0</v>
      </c>
      <c r="AB38" s="166">
        <v>0</v>
      </c>
      <c r="AC38" s="166">
        <f ca="1">OFFSET(AC38,0,-1) * OFFSET(AC38,11 - ROW(AC38),0)</f>
        <v>0</v>
      </c>
      <c r="AD38" s="166">
        <v>0</v>
      </c>
      <c r="AE38" s="166">
        <f ca="1">OFFSET(AE38,0,-1) * OFFSET(AE38,11 - ROW(AE38),0)</f>
        <v>0</v>
      </c>
      <c r="AF38" s="166">
        <v>0</v>
      </c>
      <c r="AG38" s="166">
        <f ca="1">OFFSET(AG38,0,-1) * OFFSET(AG38,11 - ROW(AG38),0)</f>
        <v>0</v>
      </c>
      <c r="AH38" s="166">
        <v>0</v>
      </c>
      <c r="AI38" s="166">
        <f ca="1">OFFSET(AI38,0,-1) * OFFSET(AI38,11 - ROW(AI38),0)</f>
        <v>0</v>
      </c>
      <c r="AJ38" s="166">
        <v>0</v>
      </c>
      <c r="AK38" s="166">
        <f ca="1">OFFSET(AK38,0,-1) * OFFSET(AK38,11 - ROW(AK38),0)</f>
        <v>0</v>
      </c>
      <c r="AL38" s="166">
        <v>0</v>
      </c>
      <c r="AM38" s="166">
        <f ca="1">OFFSET(AM38,0,-1) * OFFSET(AM38,11 - ROW(AM38),0)</f>
        <v>0</v>
      </c>
      <c r="AN38" s="166"/>
      <c r="AO38" s="166">
        <f ca="1">OFFSET(AO38,0,-1) * OFFSET(AO38,11 - ROW(AO38),0)</f>
        <v>0</v>
      </c>
      <c r="AP38" s="166">
        <f t="shared" ca="1" si="250"/>
        <v>0</v>
      </c>
      <c r="AQ38" s="166"/>
      <c r="AR38" s="166">
        <f ca="1">OFFSET(AR38,0,-1) * OFFSET(AR38,11 - ROW(AR38),0)</f>
        <v>0</v>
      </c>
      <c r="AS38" s="166"/>
      <c r="AT38" s="166">
        <f ca="1">OFFSET(AT38,0,-1) * OFFSET(AT38,11 - ROW(AT38),0)</f>
        <v>0</v>
      </c>
      <c r="AU38" s="166"/>
      <c r="AV38" s="166">
        <f ca="1">OFFSET(AV38,0,-1) * OFFSET(AV38,11 - ROW(AV38),0)</f>
        <v>0</v>
      </c>
      <c r="AW38" s="166"/>
      <c r="AX38" s="166">
        <f ca="1">OFFSET(AX38,0,-1) * OFFSET(AX38,11 - ROW(AX38),0)</f>
        <v>0</v>
      </c>
      <c r="AY38" s="166"/>
      <c r="AZ38" s="166">
        <f ca="1">OFFSET(AZ38,0,-1) * OFFSET(AZ38,11 - ROW(AZ38),0)</f>
        <v>0</v>
      </c>
      <c r="BA38" s="166"/>
      <c r="BB38" s="166">
        <f ca="1">OFFSET(BB38,0,-1) * OFFSET(BB38,11 - ROW(BB38),0)</f>
        <v>0</v>
      </c>
      <c r="BC38" s="166"/>
      <c r="BD38" s="166">
        <f ca="1">OFFSET(BD38,0,-1) * OFFSET(BD38,11 - ROW(BD38),0)</f>
        <v>0</v>
      </c>
      <c r="BE38" s="166"/>
      <c r="BF38" s="166">
        <f ca="1">OFFSET(BF38,0,-1) * OFFSET(BF38,11 - ROW(BF38),0)</f>
        <v>0</v>
      </c>
      <c r="BG38" s="166">
        <v>0</v>
      </c>
      <c r="BH38" s="166">
        <v>0</v>
      </c>
      <c r="BI38" s="166">
        <v>0</v>
      </c>
      <c r="BJ38" s="166">
        <f ca="1">OFFSET(BJ38,0,-1) * OFFSET(BJ38,11 - ROW(BJ38),0)</f>
        <v>0</v>
      </c>
      <c r="BK38" s="166">
        <f t="shared" ca="1" si="39"/>
        <v>0</v>
      </c>
      <c r="BL38" s="166">
        <v>0</v>
      </c>
      <c r="BM38" s="166">
        <f ca="1">OFFSET(BM38,0,-1) * OFFSET(BM38,11 - ROW(BM38),0)</f>
        <v>0</v>
      </c>
      <c r="BN38" s="166">
        <v>0</v>
      </c>
      <c r="BO38" s="166">
        <f ca="1">OFFSET(BO38,0,-1) * OFFSET(BO38,11 - ROW(BO38),0)</f>
        <v>0</v>
      </c>
      <c r="BP38" s="166">
        <v>0</v>
      </c>
      <c r="BQ38" s="166">
        <f ca="1">OFFSET(BQ38,0,-1) * OFFSET(BQ38,11 - ROW(BQ38),0)</f>
        <v>0</v>
      </c>
      <c r="BR38" s="166">
        <v>0</v>
      </c>
      <c r="BS38" s="166">
        <f ca="1">OFFSET(BS38,0,-1) * OFFSET(BS38,11 - ROW(BS38),0)</f>
        <v>0</v>
      </c>
      <c r="BT38" s="166">
        <v>0</v>
      </c>
      <c r="BU38" s="166">
        <f ca="1">OFFSET(BU38,0,-1) * OFFSET(BU38,11 - ROW(BU38),0)</f>
        <v>0</v>
      </c>
      <c r="BV38" s="166">
        <v>0</v>
      </c>
      <c r="BW38" s="166">
        <f ca="1">OFFSET(BW38,0,-1) * OFFSET(BW38,11 - ROW(BW38),0)</f>
        <v>0</v>
      </c>
      <c r="BX38" s="166">
        <v>0</v>
      </c>
      <c r="BY38" s="166">
        <f ca="1">OFFSET(BY38,0,-1) * OFFSET(BY38,11 - ROW(BY38),0)</f>
        <v>0</v>
      </c>
      <c r="BZ38" s="166">
        <v>0</v>
      </c>
      <c r="CA38" s="166">
        <f ca="1">OFFSET(CA38,0,-1) * OFFSET(CA38,11 - ROW(CA38),0)</f>
        <v>0</v>
      </c>
      <c r="CB38" s="166">
        <v>0</v>
      </c>
      <c r="CC38" s="166">
        <f ca="1">OFFSET(CC38,0,-1) * OFFSET(CC38,11 - ROW(CC38),0)</f>
        <v>0</v>
      </c>
      <c r="CD38" s="166">
        <v>0</v>
      </c>
      <c r="CE38" s="166">
        <f ca="1">OFFSET(CE38,0,-1) * OFFSET(CE38,11 - ROW(CE38),0)</f>
        <v>0</v>
      </c>
      <c r="CF38" s="166">
        <f t="shared" ca="1" si="103"/>
        <v>0</v>
      </c>
      <c r="CG38" s="166">
        <v>0</v>
      </c>
      <c r="CH38" s="166">
        <f ca="1">OFFSET(CH38,0,-1) * OFFSET(CH38,11 - ROW(CH38),0)</f>
        <v>0</v>
      </c>
      <c r="CI38" s="166">
        <v>0</v>
      </c>
      <c r="CJ38" s="166">
        <f ca="1">OFFSET(CJ38,0,-1) * OFFSET(CJ38,11 - ROW(CJ38),0)</f>
        <v>0</v>
      </c>
      <c r="CK38" s="166">
        <v>0</v>
      </c>
      <c r="CL38" s="166">
        <f ca="1">OFFSET(CL38,0,-1) * OFFSET(CL38,11 - ROW(CL38),0)</f>
        <v>0</v>
      </c>
      <c r="CM38" s="166">
        <v>0</v>
      </c>
      <c r="CN38" s="166">
        <f ca="1">OFFSET(CN38,0,-1) * OFFSET(CN38,11 - ROW(CN38),0)</f>
        <v>0</v>
      </c>
      <c r="CO38" s="166">
        <v>0</v>
      </c>
      <c r="CP38" s="166">
        <f ca="1">OFFSET(CP38,0,-1) * OFFSET(CP38,11 - ROW(CP38),0)</f>
        <v>0</v>
      </c>
      <c r="CQ38" s="166">
        <v>0</v>
      </c>
      <c r="CR38" s="166">
        <f ca="1">OFFSET(CR38,0,-1) * OFFSET(CR38,11 - ROW(CR38),0)</f>
        <v>0</v>
      </c>
      <c r="CS38" s="166">
        <v>0</v>
      </c>
      <c r="CT38" s="166">
        <f ca="1">OFFSET(CT38,0,-1) * OFFSET(CT38,11 - ROW(CT38),0)</f>
        <v>0</v>
      </c>
      <c r="CU38" s="166">
        <v>0</v>
      </c>
      <c r="CV38" s="166">
        <f ca="1">OFFSET(CV38,0,-1) * OFFSET(CV38,11 - ROW(CV38),0)</f>
        <v>0</v>
      </c>
      <c r="CW38" s="166"/>
      <c r="CX38" s="166">
        <f ca="1">OFFSET(CX38,0,-1) * OFFSET(CX38,11 - ROW(CX38),0)</f>
        <v>0</v>
      </c>
      <c r="CY38" s="166"/>
      <c r="CZ38" s="166">
        <f ca="1">OFFSET(CZ38,0,-1) * OFFSET(CZ38,11 - ROW(CZ38),0)</f>
        <v>0</v>
      </c>
      <c r="DA38" s="166"/>
      <c r="DB38" s="166">
        <v>0</v>
      </c>
      <c r="DC38" s="166"/>
      <c r="DD38" s="166">
        <v>0</v>
      </c>
      <c r="DE38" s="166">
        <v>0</v>
      </c>
      <c r="DF38" s="166">
        <f ca="1">OFFSET(DF38,0,-1) * OFFSET(DF38,11 - ROW(DF38),0)</f>
        <v>0</v>
      </c>
      <c r="DG38" s="166">
        <v>0</v>
      </c>
      <c r="DH38" s="166">
        <f ca="1">OFFSET(DH38,0,-1) * OFFSET(DH38,11 - ROW(DH38),0)</f>
        <v>0</v>
      </c>
      <c r="DI38" s="166"/>
      <c r="DJ38" s="166">
        <f ca="1">OFFSET(DJ38,0,-1) * OFFSET(DJ38,11 - ROW(DJ38),0)</f>
        <v>0</v>
      </c>
      <c r="DK38" s="166">
        <f t="shared" ca="1" si="40"/>
        <v>0</v>
      </c>
      <c r="DL38" s="166"/>
      <c r="DM38" s="166">
        <f ca="1">OFFSET(DM38,0,-1) * OFFSET(DM38,11 - ROW(DM38),0)</f>
        <v>0</v>
      </c>
      <c r="DN38" s="166"/>
      <c r="DO38" s="166">
        <f ca="1">OFFSET(DO38,0,-1) * OFFSET(DO38,11 - ROW(DO38),0)</f>
        <v>0</v>
      </c>
      <c r="DP38" s="166">
        <v>2453</v>
      </c>
      <c r="DQ38" s="166">
        <f ca="1">OFFSET(DQ38,0,-1) * OFFSET(DQ38,11 - ROW(DQ38),0)</f>
        <v>321026563</v>
      </c>
      <c r="DR38" s="166">
        <v>0</v>
      </c>
      <c r="DS38" s="166">
        <f ca="1">OFFSET(DS38,0,-1) * OFFSET(DS38,11 - ROW(DS38),0)</f>
        <v>0</v>
      </c>
      <c r="DT38" s="166">
        <v>7550</v>
      </c>
      <c r="DU38" s="166">
        <f ca="1">OFFSET(DU38,0,-1) * OFFSET(DU38,11 - ROW(DU38),0)</f>
        <v>840194200</v>
      </c>
      <c r="DV38" s="166">
        <v>0</v>
      </c>
      <c r="DW38" s="166">
        <f ca="1">OFFSET(DW38,0,-1) * OFFSET(DW38,11 - ROW(DW38),0)</f>
        <v>0</v>
      </c>
      <c r="DX38" s="166"/>
      <c r="DY38" s="166">
        <f ca="1">OFFSET(DY38,0,-1) * OFFSET(DY38,11 - ROW(DY38),0)</f>
        <v>0</v>
      </c>
      <c r="DZ38" s="166"/>
      <c r="EA38" s="166">
        <f ca="1">OFFSET(EA38,0,-1) * OFFSET(EA38,11 - ROW(EA38),0)</f>
        <v>0</v>
      </c>
      <c r="EB38" s="166">
        <v>2453</v>
      </c>
      <c r="EC38" s="166">
        <f ca="1">OFFSET(EC38,0,-1) * OFFSET(EC38,11 - ROW(EC38),0)</f>
        <v>32102411</v>
      </c>
      <c r="ED38" s="166">
        <v>0</v>
      </c>
      <c r="EE38" s="166">
        <f ca="1">OFFSET(EE38,0,-1) * OFFSET(EE38,11 - ROW(EE38),0)</f>
        <v>0</v>
      </c>
      <c r="EF38" s="166">
        <v>7550</v>
      </c>
      <c r="EG38" s="166">
        <f ca="1">OFFSET(EG38,0,-1) * OFFSET(EG38,11 - ROW(EG38),0)</f>
        <v>84016400</v>
      </c>
      <c r="EH38" s="166">
        <v>0</v>
      </c>
      <c r="EI38" s="166">
        <f ca="1">OFFSET(EI38,0,-1) * OFFSET(EI38,11 - ROW(EI38),0)</f>
        <v>0</v>
      </c>
      <c r="EJ38" s="166"/>
      <c r="EK38" s="166">
        <f ca="1">OFFSET(EK38,0,-1) * OFFSET(EK38,11 - ROW(EK38),0)</f>
        <v>0</v>
      </c>
      <c r="EL38" s="166"/>
      <c r="EM38" s="166">
        <f ca="1">OFFSET(EM38,0,-1) * OFFSET(EM38,11 - ROW(EM38),0)</f>
        <v>0</v>
      </c>
      <c r="EN38" s="166"/>
      <c r="EO38" s="166">
        <f ca="1">OFFSET(EO38,0,-1) * OFFSET(EO38,11 - ROW(EO38),0)</f>
        <v>0</v>
      </c>
      <c r="EP38" s="166"/>
      <c r="EQ38" s="166">
        <f ca="1">OFFSET(EQ38,0,-1) * OFFSET(EQ38,11 - ROW(EQ38),0)</f>
        <v>0</v>
      </c>
      <c r="ER38" s="166">
        <v>3</v>
      </c>
      <c r="ES38" s="166">
        <f ca="1">OFFSET(ES38,0,-1) * OFFSET(ES38,11 - ROW(ES38),0)</f>
        <v>8280753</v>
      </c>
      <c r="ET38" s="166">
        <v>3</v>
      </c>
      <c r="EU38" s="166">
        <f ca="1">OFFSET(EU38,0,-1) * OFFSET(EU38,11 - ROW(EU38),0)</f>
        <v>828075</v>
      </c>
      <c r="EV38" s="166">
        <f t="shared" ca="1" si="236"/>
        <v>1286448402</v>
      </c>
      <c r="EW38" s="166">
        <v>0</v>
      </c>
      <c r="EX38" s="166">
        <v>0</v>
      </c>
      <c r="EY38" s="166">
        <v>0</v>
      </c>
      <c r="EZ38" s="166">
        <v>0</v>
      </c>
      <c r="FA38" s="166">
        <v>0</v>
      </c>
      <c r="FB38" s="166">
        <v>0</v>
      </c>
      <c r="FC38" s="166">
        <v>0</v>
      </c>
      <c r="FD38" s="166">
        <v>0</v>
      </c>
      <c r="FE38" s="166"/>
      <c r="FF38" s="166">
        <f ca="1">OFFSET(FF38,0,-1) * OFFSET(FF38,11 - ROW(FF38),0)</f>
        <v>0</v>
      </c>
      <c r="FG38" s="166">
        <v>0</v>
      </c>
      <c r="FH38" s="166">
        <f ca="1">OFFSET(FH38,0,-1) * OFFSET(FH38,11 - ROW(FH38),0)</f>
        <v>0</v>
      </c>
      <c r="FI38" s="166">
        <v>0</v>
      </c>
      <c r="FJ38" s="166">
        <f ca="1">OFFSET(FJ38,0,-1) * OFFSET(FJ38,11 - ROW(FJ38),0)</f>
        <v>0</v>
      </c>
      <c r="FK38" s="166">
        <v>0</v>
      </c>
      <c r="FL38" s="166">
        <f ca="1">OFFSET(FL38,0,-1) * OFFSET(FL38,11 - ROW(FL38),0)</f>
        <v>0</v>
      </c>
      <c r="FM38" s="166">
        <v>0</v>
      </c>
      <c r="FN38" s="166">
        <f ca="1">OFFSET(FN38,0,-1) * OFFSET(FN38,11 - ROW(FN38),0)</f>
        <v>0</v>
      </c>
      <c r="FO38" s="166">
        <v>0</v>
      </c>
      <c r="FP38" s="166">
        <f ca="1">OFFSET(FP38,0,-1) * OFFSET(FP38,11 - ROW(FP38),0)</f>
        <v>0</v>
      </c>
      <c r="FQ38" s="166"/>
      <c r="FR38" s="166">
        <f ca="1">OFFSET(FR38,0,-1) * OFFSET(FR38,11 - ROW(FR38),0)</f>
        <v>0</v>
      </c>
      <c r="FS38" s="166">
        <v>50</v>
      </c>
      <c r="FT38" s="166">
        <f ca="1">OFFSET(FT38,0,-1) * OFFSET(FT38,11 - ROW(FT38),0)</f>
        <v>6543550</v>
      </c>
      <c r="FU38" s="166">
        <v>30</v>
      </c>
      <c r="FV38" s="166">
        <f ca="1">OFFSET(FV38,0,-1) * OFFSET(FV38,11 - ROW(FV38),0)</f>
        <v>3338520</v>
      </c>
      <c r="FW38" s="166"/>
      <c r="FX38" s="166">
        <f ca="1">OFFSET(FX38,0,-1) * OFFSET(FX38,11 - ROW(FX38),0)</f>
        <v>0</v>
      </c>
      <c r="FY38" s="166">
        <v>50</v>
      </c>
      <c r="FZ38" s="166">
        <f ca="1">OFFSET(FZ38,0,-1) * OFFSET(FZ38,11 - ROW(FZ38),0)</f>
        <v>654350</v>
      </c>
      <c r="GA38" s="166">
        <v>30</v>
      </c>
      <c r="GB38" s="166">
        <f ca="1">OFFSET(GB38,0,-1) * OFFSET(GB38,11 - ROW(GB38),0)</f>
        <v>333840</v>
      </c>
      <c r="GC38" s="166">
        <v>50</v>
      </c>
      <c r="GD38" s="166">
        <f ca="1">OFFSET(GD38,0,-1) * OFFSET(GD38,11 - ROW(GD38),0)</f>
        <v>1308700</v>
      </c>
      <c r="GE38" s="166">
        <v>30</v>
      </c>
      <c r="GF38" s="166">
        <f ca="1">OFFSET(GF38,0,-1) * OFFSET(GF38,11 - ROW(GF38),0)</f>
        <v>667710</v>
      </c>
      <c r="GG38" s="166">
        <f t="shared" ca="1" si="237"/>
        <v>12846670</v>
      </c>
      <c r="GH38" s="166"/>
      <c r="GI38" s="166">
        <f ca="1">OFFSET(GI38,0,-1) * OFFSET(GI38,11 - ROW(GI38),0)</f>
        <v>0</v>
      </c>
      <c r="GJ38" s="166"/>
      <c r="GK38" s="166">
        <f ca="1">OFFSET(GK38,0,-1) * OFFSET(GK38,11 - ROW(GK38),0)</f>
        <v>0</v>
      </c>
      <c r="GL38" s="166">
        <f t="shared" ca="1" si="238"/>
        <v>0</v>
      </c>
      <c r="GM38" s="166">
        <f t="shared" ca="1" si="239"/>
        <v>1299295072</v>
      </c>
      <c r="GN38" s="166"/>
      <c r="GO38" s="166">
        <f ca="1">OFFSET(GO38,0,-1) * OFFSET(GO38,11 - ROW(GO38),0)</f>
        <v>0</v>
      </c>
      <c r="GP38" s="166"/>
      <c r="GQ38" s="166">
        <f ca="1">OFFSET(GQ38,0,-1) * OFFSET(GQ38,11 - ROW(GQ38),0)</f>
        <v>0</v>
      </c>
      <c r="GR38" s="166"/>
      <c r="GS38" s="166">
        <f ca="1">OFFSET(GS38,0,-1) * OFFSET(GS38,11 - ROW(GS38),0)</f>
        <v>0</v>
      </c>
      <c r="GT38" s="166"/>
      <c r="GU38" s="166">
        <f ca="1">OFFSET(GU38,0,-1) * OFFSET(GU38,11 - ROW(GU38),0)</f>
        <v>0</v>
      </c>
      <c r="GV38" s="166">
        <f t="shared" ca="1" si="41"/>
        <v>0</v>
      </c>
      <c r="GW38" s="166">
        <f t="shared" ca="1" si="240"/>
        <v>1299295072</v>
      </c>
      <c r="GX38" s="166">
        <v>0</v>
      </c>
      <c r="GY38" s="166">
        <f ca="1">OFFSET(GY38,0,-1) * OFFSET(GY38,11 - ROW(GY38),0)</f>
        <v>0</v>
      </c>
      <c r="GZ38" s="166">
        <v>0</v>
      </c>
      <c r="HA38" s="166">
        <f ca="1">OFFSET(HA38,0,-1) * OFFSET(HA38,11 - ROW(HA38),0)</f>
        <v>0</v>
      </c>
      <c r="HB38" s="166">
        <v>0</v>
      </c>
      <c r="HC38" s="166">
        <v>0</v>
      </c>
      <c r="HD38" s="166"/>
      <c r="HE38" s="166">
        <f ca="1">OFFSET(HE38,0,-1) * OFFSET(HE38,11 - ROW(HE38),0)</f>
        <v>0</v>
      </c>
      <c r="HF38" s="166"/>
      <c r="HG38" s="166">
        <f ca="1">OFFSET(HG38,0,-1) * OFFSET(HG38,11 - ROW(HG38),0)</f>
        <v>0</v>
      </c>
      <c r="HH38" s="166">
        <f t="shared" ca="1" si="62"/>
        <v>0</v>
      </c>
      <c r="HI38" s="166">
        <v>0</v>
      </c>
      <c r="HJ38" s="166">
        <f ca="1">OFFSET(HJ38,0,-1) * OFFSET(HJ38,11 - ROW(HJ38),0)</f>
        <v>0</v>
      </c>
      <c r="HK38" s="166">
        <f t="shared" ca="1" si="42"/>
        <v>0</v>
      </c>
      <c r="HL38" s="166">
        <v>0</v>
      </c>
      <c r="HM38" s="166">
        <f ca="1">OFFSET(HM38,0,-1) * OFFSET(HM38,11 - ROW(HM38),0)</f>
        <v>0</v>
      </c>
      <c r="HN38" s="166">
        <v>0</v>
      </c>
      <c r="HO38" s="166">
        <f ca="1">OFFSET(HO38,0,-1) * OFFSET(HO38,11 - ROW(HO38),0)</f>
        <v>0</v>
      </c>
      <c r="HP38" s="166">
        <v>0</v>
      </c>
      <c r="HQ38" s="166">
        <f ca="1">OFFSET(HQ38,0,-1) * OFFSET(HQ38,11 - ROW(HQ38),0)</f>
        <v>0</v>
      </c>
      <c r="HR38" s="166">
        <v>0</v>
      </c>
      <c r="HS38" s="166">
        <f ca="1">OFFSET(HS38,0,-1) * OFFSET(HS38,11 - ROW(HS38),0)</f>
        <v>0</v>
      </c>
      <c r="HT38" s="166">
        <f t="shared" ca="1" si="43"/>
        <v>0</v>
      </c>
      <c r="HU38" s="166">
        <v>0</v>
      </c>
      <c r="HV38" s="166">
        <f ca="1">OFFSET(HV38,0,-1) * OFFSET(HV38,11 - ROW(HV38),0)</f>
        <v>0</v>
      </c>
      <c r="HW38" s="166">
        <v>0</v>
      </c>
      <c r="HX38" s="166">
        <f ca="1">OFFSET(HX38,0,-1) * OFFSET(HX38,11 - ROW(HX38),0)</f>
        <v>0</v>
      </c>
      <c r="HY38" s="166">
        <v>0</v>
      </c>
      <c r="HZ38" s="166">
        <f ca="1">OFFSET(HZ38,0,-1) * OFFSET(HZ38,11 - ROW(HZ38),0)</f>
        <v>0</v>
      </c>
      <c r="IA38" s="166">
        <v>0</v>
      </c>
      <c r="IB38" s="166">
        <f ca="1">OFFSET(IB38,0,-1) * OFFSET(IB38,11 - ROW(IB38),0)</f>
        <v>0</v>
      </c>
      <c r="IC38" s="166">
        <v>0</v>
      </c>
      <c r="ID38" s="166">
        <f ca="1">OFFSET(ID38,0,-1) * OFFSET(ID38,11 - ROW(ID38),0)</f>
        <v>0</v>
      </c>
      <c r="IE38" s="166">
        <v>0</v>
      </c>
      <c r="IF38" s="166">
        <f ca="1">OFFSET(IF38,0,-1) * OFFSET(IF38,11 - ROW(IF38),0)</f>
        <v>0</v>
      </c>
      <c r="IG38" s="166">
        <v>0</v>
      </c>
      <c r="IH38" s="166">
        <f ca="1">OFFSET(IH38,0,-1) * OFFSET(IH38,11 - ROW(IH38),0)</f>
        <v>0</v>
      </c>
      <c r="II38" s="166">
        <v>0</v>
      </c>
      <c r="IJ38" s="166">
        <f ca="1">OFFSET(IJ38,0,-1) * OFFSET(IJ38,11 - ROW(IJ38),0)</f>
        <v>0</v>
      </c>
      <c r="IK38" s="166">
        <f t="shared" ca="1" si="241"/>
        <v>0</v>
      </c>
      <c r="IL38" s="166">
        <v>0</v>
      </c>
      <c r="IM38" s="166">
        <f ca="1">OFFSET(IM38,0,-1) * OFFSET(IM38,11 - ROW(IM38),0)</f>
        <v>0</v>
      </c>
      <c r="IN38" s="166">
        <v>0</v>
      </c>
      <c r="IO38" s="166">
        <f ca="1">OFFSET(IO38,0,-1) * OFFSET(IO38,11 - ROW(IO38),0)</f>
        <v>0</v>
      </c>
      <c r="IP38" s="166">
        <v>0</v>
      </c>
      <c r="IQ38" s="166">
        <f ca="1">OFFSET(IQ38,0,-1) * OFFSET(IQ38,11 - ROW(IQ38),0)</f>
        <v>0</v>
      </c>
      <c r="IR38" s="166">
        <v>0</v>
      </c>
      <c r="IS38" s="166">
        <f ca="1">OFFSET(IS38,0,-1) * OFFSET(IS38,11 - ROW(IS38),0)</f>
        <v>0</v>
      </c>
      <c r="IT38" s="166"/>
      <c r="IU38" s="166">
        <f ca="1">OFFSET(IU38,0,-1) * OFFSET(IU38,11 - ROW(IU38),0)</f>
        <v>0</v>
      </c>
      <c r="IV38" s="166"/>
      <c r="IW38" s="166">
        <f ca="1">OFFSET(IW38,0,-1) * OFFSET(IW38,11 - ROW(IW38),0)</f>
        <v>0</v>
      </c>
      <c r="IX38" s="166">
        <f t="shared" ca="1" si="44"/>
        <v>0</v>
      </c>
      <c r="IY38" s="166"/>
      <c r="IZ38" s="166">
        <f ca="1">OFFSET(IZ38,0,-1) * OFFSET(IZ38,11 - ROW(IZ38),0)</f>
        <v>0</v>
      </c>
      <c r="JA38" s="166"/>
      <c r="JB38" s="166">
        <f ca="1">OFFSET(JB38,0,-1) * OFFSET(JB38,11 - ROW(JB38),0)</f>
        <v>0</v>
      </c>
      <c r="JC38" s="166"/>
      <c r="JD38" s="166">
        <f ca="1">OFFSET(JD38,0,-1) * OFFSET(JD38,11 - ROW(JD38),0)</f>
        <v>0</v>
      </c>
      <c r="JE38" s="166"/>
      <c r="JF38" s="166">
        <f ca="1">OFFSET(JF38,0,-1) * OFFSET(JF38,11 - ROW(JF38),0)</f>
        <v>0</v>
      </c>
      <c r="JG38" s="166">
        <f t="shared" ca="1" si="45"/>
        <v>0</v>
      </c>
      <c r="JH38" s="166">
        <f t="shared" ca="1" si="142"/>
        <v>0</v>
      </c>
      <c r="JI38" s="166"/>
      <c r="JJ38" s="166">
        <f ca="1">OFFSET(JJ38,0,-1) * OFFSET(JJ38,11 - ROW(JJ38),0)</f>
        <v>0</v>
      </c>
      <c r="JK38" s="166"/>
      <c r="JL38" s="166">
        <f ca="1">OFFSET(JL38,0,-1) * OFFSET(JL38,11 - ROW(JL38),0)</f>
        <v>0</v>
      </c>
      <c r="JM38" s="166">
        <f t="shared" ca="1" si="63"/>
        <v>0</v>
      </c>
      <c r="JN38" s="166">
        <v>0</v>
      </c>
      <c r="JO38" s="166">
        <f ca="1">OFFSET(JO38,0,-1) * OFFSET(JO38,11 - ROW(JO38),0)</f>
        <v>0</v>
      </c>
      <c r="JP38" s="166">
        <v>0</v>
      </c>
      <c r="JQ38" s="166">
        <f ca="1">OFFSET(JQ38,0,-1) * OFFSET(JQ38,11 - ROW(JQ38),0)</f>
        <v>0</v>
      </c>
      <c r="JR38" s="166"/>
      <c r="JS38" s="166">
        <f ca="1">OFFSET(JS38,0,-1) * OFFSET(JS38,11 - ROW(JS38),0)</f>
        <v>0</v>
      </c>
      <c r="JT38" s="166">
        <v>0</v>
      </c>
      <c r="JU38" s="166">
        <f ca="1">OFFSET(JU38,0,-1) * OFFSET(JU38,11 - ROW(JU38),0)</f>
        <v>0</v>
      </c>
      <c r="JV38" s="166">
        <f t="shared" ca="1" si="46"/>
        <v>0</v>
      </c>
      <c r="JW38" s="166">
        <v>0</v>
      </c>
      <c r="JX38" s="166">
        <f ca="1">OFFSET(JX38,0,-1) * OFFSET(JX38,11 - ROW(JX38),0)</f>
        <v>0</v>
      </c>
      <c r="JY38" s="166">
        <f t="shared" ca="1" si="47"/>
        <v>0</v>
      </c>
      <c r="JZ38" s="166">
        <v>0</v>
      </c>
      <c r="KA38" s="166">
        <f ca="1">OFFSET(KA38,0,-1) * OFFSET(KA38,11 - ROW(KA38),0)</f>
        <v>0</v>
      </c>
      <c r="KB38" s="166">
        <v>0</v>
      </c>
      <c r="KC38" s="166">
        <f ca="1">OFFSET(KC38,0,-1) * OFFSET(KC38,11 - ROW(KC38),0)</f>
        <v>0</v>
      </c>
      <c r="KD38" s="166">
        <v>0</v>
      </c>
      <c r="KE38" s="166">
        <f ca="1">OFFSET(KE38,0,-1) * OFFSET(KE38,11 - ROW(KE38),0)</f>
        <v>0</v>
      </c>
      <c r="KF38" s="166">
        <v>0</v>
      </c>
      <c r="KG38" s="166">
        <f ca="1">OFFSET(KG38,0,-1) * OFFSET(KG38,11 - ROW(KG38),0)</f>
        <v>0</v>
      </c>
      <c r="KH38" s="166">
        <f t="shared" ca="1" si="48"/>
        <v>0</v>
      </c>
      <c r="KI38" s="166">
        <v>0</v>
      </c>
      <c r="KJ38" s="166">
        <f ca="1">OFFSET(KJ38,0,-1) * OFFSET(KJ38,11 - ROW(KJ38),0)</f>
        <v>0</v>
      </c>
      <c r="KK38" s="166">
        <v>0</v>
      </c>
      <c r="KL38" s="166">
        <f ca="1">OFFSET(KL38,0,-1) * OFFSET(KL38,11 - ROW(KL38),0)</f>
        <v>0</v>
      </c>
      <c r="KM38" s="166">
        <v>0</v>
      </c>
      <c r="KN38" s="166">
        <f ca="1">OFFSET(KN38,0,-1) * OFFSET(KN38,11 - ROW(KN38),0)</f>
        <v>0</v>
      </c>
      <c r="KO38" s="166">
        <v>0</v>
      </c>
      <c r="KP38" s="166">
        <f ca="1">OFFSET(KP38,0,-1) * OFFSET(KP38,11 - ROW(KP38),0)</f>
        <v>0</v>
      </c>
      <c r="KQ38" s="166">
        <v>0</v>
      </c>
      <c r="KR38" s="166">
        <f ca="1">OFFSET(KR38,0,-1) * OFFSET(KR38,11 - ROW(KR38),0)</f>
        <v>0</v>
      </c>
      <c r="KS38" s="166">
        <f t="shared" ca="1" si="251"/>
        <v>0</v>
      </c>
      <c r="KT38" s="166">
        <v>1368</v>
      </c>
      <c r="KU38" s="166">
        <f ca="1">OFFSET(KU38,0,-1) * OFFSET(KU38,11 - ROW(KU38),0)</f>
        <v>438086952</v>
      </c>
      <c r="KV38" s="166">
        <v>0</v>
      </c>
      <c r="KW38" s="166">
        <f ca="1">OFFSET(KW38,0,-1) * OFFSET(KW38,11 - ROW(KW38),0)</f>
        <v>0</v>
      </c>
      <c r="KX38" s="166">
        <v>1368</v>
      </c>
      <c r="KY38" s="166">
        <f ca="1">OFFSET(KY38,0,-1) * OFFSET(KY38,11 - ROW(KY38),0)</f>
        <v>43808832</v>
      </c>
      <c r="KZ38" s="166">
        <v>0</v>
      </c>
      <c r="LA38" s="166">
        <f ca="1">OFFSET(LA38,0,-1) * OFFSET(LA38,11 - ROW(LA38),0)</f>
        <v>0</v>
      </c>
      <c r="LB38" s="166"/>
      <c r="LC38" s="166">
        <f ca="1">OFFSET(LC38,0,-1) * OFFSET(LC38,11 - ROW(LC38),0)</f>
        <v>0</v>
      </c>
      <c r="LD38" s="166">
        <f t="shared" ca="1" si="49"/>
        <v>481895784</v>
      </c>
      <c r="LE38" s="166">
        <v>0</v>
      </c>
      <c r="LF38" s="166">
        <f ca="1">OFFSET(LF38,0,-1) * OFFSET(LF38,11 - ROW(LF38),0)</f>
        <v>0</v>
      </c>
      <c r="LG38" s="166">
        <v>0</v>
      </c>
      <c r="LH38" s="166">
        <f ca="1">OFFSET(LH38,0,-1) * OFFSET(LH38,11 - ROW(LH38),0)</f>
        <v>0</v>
      </c>
      <c r="LI38" s="166">
        <v>0</v>
      </c>
      <c r="LJ38" s="166">
        <f ca="1">OFFSET(LJ38,0,-1) * OFFSET(LJ38,11 - ROW(LJ38),0)</f>
        <v>0</v>
      </c>
      <c r="LK38" s="166">
        <v>0</v>
      </c>
      <c r="LL38" s="166">
        <f ca="1">OFFSET(LL38,0,-1) * OFFSET(LL38,11 - ROW(LL38),0)</f>
        <v>0</v>
      </c>
      <c r="LM38" s="166">
        <f t="shared" ca="1" si="50"/>
        <v>0</v>
      </c>
      <c r="LN38" s="166">
        <v>0</v>
      </c>
      <c r="LO38" s="166">
        <f ca="1">OFFSET(LO38,0,-1) * OFFSET(LO38,11 - ROW(LO38),0)</f>
        <v>0</v>
      </c>
      <c r="LP38" s="166">
        <v>0</v>
      </c>
      <c r="LQ38" s="166">
        <f ca="1">OFFSET(LQ38,0,-1) * OFFSET(LQ38,11 - ROW(LQ38),0)</f>
        <v>0</v>
      </c>
      <c r="LR38" s="166">
        <f t="shared" ca="1" si="242"/>
        <v>0</v>
      </c>
      <c r="LS38" s="166">
        <v>0</v>
      </c>
      <c r="LT38" s="166">
        <f ca="1">OFFSET(LT38,0,-1) * OFFSET(LT38,11 - ROW(LT38),0)</f>
        <v>0</v>
      </c>
      <c r="LU38" s="166">
        <v>0</v>
      </c>
      <c r="LV38" s="166">
        <f ca="1">OFFSET(LV38,0,-1) * OFFSET(LV38,11 - ROW(LV38),0)</f>
        <v>0</v>
      </c>
      <c r="LW38" s="166">
        <f t="shared" ca="1" si="64"/>
        <v>0</v>
      </c>
      <c r="LX38" s="166">
        <v>0</v>
      </c>
      <c r="LY38" s="166">
        <f ca="1">OFFSET(LY38,0,-1) * OFFSET(LY38,11 - ROW(LY38),0)</f>
        <v>0</v>
      </c>
      <c r="LZ38" s="166">
        <v>0</v>
      </c>
      <c r="MA38" s="166">
        <f ca="1">OFFSET(MA38,0,-1) * OFFSET(MA38,11 - ROW(MA38),0)</f>
        <v>0</v>
      </c>
      <c r="MB38" s="166">
        <f t="shared" ca="1" si="243"/>
        <v>0</v>
      </c>
      <c r="MC38" s="166">
        <f t="shared" ca="1" si="244"/>
        <v>481895784</v>
      </c>
      <c r="MD38" s="166">
        <v>0</v>
      </c>
      <c r="ME38" s="166">
        <f ca="1">OFFSET(ME38,0,-1) * OFFSET(ME38,11 - ROW(ME38),0)</f>
        <v>0</v>
      </c>
      <c r="MF38" s="166"/>
      <c r="MG38" s="166">
        <f ca="1">OFFSET(MG38,0,-1) * OFFSET(MG38,11 - ROW(MG38),0)</f>
        <v>0</v>
      </c>
      <c r="MH38" s="166">
        <v>0</v>
      </c>
      <c r="MI38" s="166">
        <f ca="1">OFFSET(MI38,0,-1) * OFFSET(MI38,11 - ROW(MI38),0)</f>
        <v>0</v>
      </c>
      <c r="MJ38" s="166"/>
      <c r="MK38" s="166">
        <f ca="1">OFFSET(MK38,0,-1) * OFFSET(MK38,11 - ROW(MK38),0)</f>
        <v>0</v>
      </c>
      <c r="ML38" s="166">
        <f t="shared" ca="1" si="51"/>
        <v>0</v>
      </c>
      <c r="MM38" s="166">
        <v>0</v>
      </c>
      <c r="MN38" s="166">
        <f ca="1">OFFSET(MN38,0,-1) * OFFSET(MN38,11 - ROW(MN38),0)</f>
        <v>0</v>
      </c>
      <c r="MO38" s="166">
        <v>0</v>
      </c>
      <c r="MP38" s="166">
        <f ca="1">OFFSET(MP38,0,-1) * OFFSET(MP38,11 - ROW(MP38),0)</f>
        <v>0</v>
      </c>
      <c r="MQ38" s="166"/>
      <c r="MR38" s="166">
        <f ca="1">OFFSET(MR38,0,-1) * OFFSET(MR38,11 - ROW(MR38),0)</f>
        <v>0</v>
      </c>
      <c r="MS38" s="166">
        <f t="shared" ca="1" si="52"/>
        <v>0</v>
      </c>
      <c r="MT38" s="166">
        <v>0</v>
      </c>
      <c r="MU38" s="166">
        <f ca="1">OFFSET(MU38,0,-1) * OFFSET(MU38,11 - ROW(MU38),0)</f>
        <v>0</v>
      </c>
      <c r="MV38" s="166">
        <v>0</v>
      </c>
      <c r="MW38" s="166">
        <f ca="1">OFFSET(MW38,0,-1) * OFFSET(MW38,11 - ROW(MW38),0)</f>
        <v>0</v>
      </c>
      <c r="MX38" s="166">
        <v>0</v>
      </c>
      <c r="MY38" s="166">
        <f ca="1">OFFSET(MY38,0,-1) * OFFSET(MY38,11 - ROW(MY38),0)</f>
        <v>0</v>
      </c>
      <c r="MZ38" s="166"/>
      <c r="NA38" s="166">
        <f ca="1">OFFSET(NA38,0,-1) * OFFSET(NA38,11 - ROW(NA38),0)</f>
        <v>0</v>
      </c>
      <c r="NB38" s="166">
        <f t="shared" ca="1" si="66"/>
        <v>0</v>
      </c>
      <c r="NC38" s="166">
        <v>0</v>
      </c>
      <c r="ND38" s="166">
        <f ca="1">OFFSET(ND38,0,-1) * OFFSET(ND38,11 - ROW(ND38),0)</f>
        <v>0</v>
      </c>
      <c r="NE38" s="166">
        <v>0</v>
      </c>
      <c r="NF38" s="166">
        <f ca="1">OFFSET(NF38,0,-1) * OFFSET(NF38,11 - ROW(NF38),0)</f>
        <v>0</v>
      </c>
      <c r="NG38" s="166">
        <v>0</v>
      </c>
      <c r="NH38" s="166">
        <f ca="1">OFFSET(NH38,0,-1) * OFFSET(NH38,11 - ROW(NH38),0)</f>
        <v>0</v>
      </c>
      <c r="NI38" s="166">
        <v>0</v>
      </c>
      <c r="NJ38" s="166">
        <f ca="1">OFFSET(NJ38,0,-1) * OFFSET(NJ38,11 - ROW(NJ38),0)</f>
        <v>0</v>
      </c>
      <c r="NK38" s="166">
        <v>0</v>
      </c>
      <c r="NL38" s="166">
        <f ca="1">OFFSET(NL38,0,-1) * OFFSET(NL38,11 - ROW(NL38),0)</f>
        <v>0</v>
      </c>
      <c r="NM38" s="166">
        <v>0</v>
      </c>
      <c r="NN38" s="166">
        <f ca="1">OFFSET(NN38,0,-1) * OFFSET(NN38,11 - ROW(NN38),0)</f>
        <v>0</v>
      </c>
      <c r="NO38" s="166">
        <f t="shared" ca="1" si="67"/>
        <v>0</v>
      </c>
      <c r="NP38" s="166">
        <v>28</v>
      </c>
      <c r="NQ38" s="166">
        <f ca="1">OFFSET(NQ38,0,-1) * OFFSET(NQ38,11 - ROW(NQ38),0)</f>
        <v>17952508</v>
      </c>
      <c r="NR38" s="166">
        <v>0</v>
      </c>
      <c r="NS38" s="166">
        <f ca="1">OFFSET(NS38,0,-1) * OFFSET(NS38,11 - ROW(NS38),0)</f>
        <v>0</v>
      </c>
      <c r="NT38" s="166">
        <v>28</v>
      </c>
      <c r="NU38" s="166">
        <f ca="1">OFFSET(NU38,0,-1) * OFFSET(NU38,11 - ROW(NU38),0)</f>
        <v>1795248</v>
      </c>
      <c r="NV38" s="166">
        <v>0</v>
      </c>
      <c r="NW38" s="166">
        <f ca="1">OFFSET(NW38,0,-1) * OFFSET(NW38,11 - ROW(NW38),0)</f>
        <v>0</v>
      </c>
      <c r="NX38" s="166">
        <v>0</v>
      </c>
      <c r="NY38" s="166">
        <f ca="1">OFFSET(NY38,0,-1) * OFFSET(NY38,11 - ROW(NY38),0)</f>
        <v>0</v>
      </c>
      <c r="NZ38" s="166">
        <f t="shared" ca="1" si="68"/>
        <v>19747756</v>
      </c>
      <c r="OA38" s="166">
        <v>0</v>
      </c>
      <c r="OB38" s="166">
        <f ca="1">OFFSET(OB38,0,-1) * OFFSET(OB38,11 - ROW(OB38),0)</f>
        <v>0</v>
      </c>
      <c r="OC38" s="166"/>
      <c r="OD38" s="166">
        <f ca="1">OFFSET(OD38,0,-1) * OFFSET(OD38,11 - ROW(OD38),0)</f>
        <v>0</v>
      </c>
      <c r="OE38" s="166"/>
      <c r="OF38" s="166">
        <f ca="1">OFFSET(OF38,0,-1) * OFFSET(OF38,11 - ROW(OF38),0)</f>
        <v>0</v>
      </c>
      <c r="OG38" s="166"/>
      <c r="OH38" s="166">
        <f ca="1">OFFSET(OH38,0,-1) * OFFSET(OH38,11 - ROW(OH38),0)</f>
        <v>0</v>
      </c>
      <c r="OI38" s="166">
        <f t="shared" ca="1" si="53"/>
        <v>0</v>
      </c>
      <c r="OJ38" s="166">
        <v>0</v>
      </c>
      <c r="OK38" s="166">
        <f ca="1">OFFSET(OK38,0,-1) * OFFSET(OK38,11 - ROW(OK38),0)</f>
        <v>0</v>
      </c>
      <c r="OL38" s="166"/>
      <c r="OM38" s="166">
        <f ca="1">OFFSET(OM38,0,-1) * OFFSET(OM38,11 - ROW(OM38),0)</f>
        <v>0</v>
      </c>
      <c r="ON38" s="166">
        <f t="shared" ca="1" si="245"/>
        <v>0</v>
      </c>
      <c r="OO38" s="166">
        <v>0</v>
      </c>
      <c r="OP38" s="166">
        <f ca="1">OFFSET(OP38,0,-1) * OFFSET(OP38,11 - ROW(OP38),0)</f>
        <v>0</v>
      </c>
      <c r="OQ38" s="166">
        <v>0</v>
      </c>
      <c r="OR38" s="166">
        <f ca="1">OFFSET(OR38,0,-1) * OFFSET(OR38,11 - ROW(OR38),0)</f>
        <v>0</v>
      </c>
      <c r="OS38" s="166">
        <f t="shared" ca="1" si="54"/>
        <v>0</v>
      </c>
      <c r="OT38" s="166">
        <f t="shared" ca="1" si="246"/>
        <v>19747756</v>
      </c>
      <c r="OU38" s="166">
        <v>0</v>
      </c>
      <c r="OV38" s="166">
        <f ca="1">OFFSET(OV38,0,-1) * OFFSET(OV38,11 - ROW(OV38),0)</f>
        <v>0</v>
      </c>
      <c r="OW38" s="166">
        <v>0</v>
      </c>
      <c r="OX38" s="166">
        <f ca="1">OFFSET(OX38,0,-1) * OFFSET(OX38,11 - ROW(OX38),0)</f>
        <v>0</v>
      </c>
      <c r="OY38" s="166">
        <v>0</v>
      </c>
      <c r="OZ38" s="166">
        <f ca="1">OFFSET(OZ38,0,-1) * OFFSET(OZ38,11 - ROW(OZ38),0)</f>
        <v>0</v>
      </c>
      <c r="PA38" s="166">
        <v>0</v>
      </c>
      <c r="PB38" s="166">
        <f ca="1">OFFSET(PB38,0,-1) * OFFSET(PB38,11 - ROW(PB38),0)</f>
        <v>0</v>
      </c>
      <c r="PC38" s="166">
        <f t="shared" ca="1" si="55"/>
        <v>0</v>
      </c>
      <c r="PD38" s="166">
        <v>0</v>
      </c>
      <c r="PE38" s="166">
        <f ca="1">OFFSET(PE38,0,-1) * OFFSET(PE38,11 - ROW(PE38),0)</f>
        <v>0</v>
      </c>
      <c r="PF38" s="166">
        <v>0</v>
      </c>
      <c r="PG38" s="166">
        <f ca="1">OFFSET(PG38,0,-1) * OFFSET(PG38,11 - ROW(PG38),0)</f>
        <v>0</v>
      </c>
      <c r="PH38" s="166">
        <v>0</v>
      </c>
      <c r="PI38" s="166">
        <v>0</v>
      </c>
      <c r="PJ38" s="166">
        <v>0</v>
      </c>
      <c r="PK38" s="166">
        <f ca="1">OFFSET(PK38,0,-1) * OFFSET(PK38,11 - ROW(PK38),0)</f>
        <v>0</v>
      </c>
      <c r="PL38" s="166">
        <v>0</v>
      </c>
      <c r="PM38" s="166">
        <f ca="1">OFFSET(PM38,0,-1) * OFFSET(PM38,11 - ROW(PM38),0)</f>
        <v>0</v>
      </c>
      <c r="PN38" s="166">
        <f t="shared" ca="1" si="247"/>
        <v>0</v>
      </c>
      <c r="PO38" s="166">
        <v>0</v>
      </c>
      <c r="PP38" s="166">
        <f ca="1">OFFSET(PP38,0,-1) * OFFSET(PP38,11 - ROW(PP38),0)</f>
        <v>0</v>
      </c>
      <c r="PQ38" s="166">
        <v>0</v>
      </c>
      <c r="PR38" s="166">
        <f ca="1">OFFSET(PR38,0,-1) * OFFSET(PR38,11 - ROW(PR38),0)</f>
        <v>0</v>
      </c>
      <c r="PS38" s="166">
        <v>0</v>
      </c>
      <c r="PT38" s="166">
        <f ca="1">OFFSET(PT38,0,-1) * OFFSET(PT38,11 - ROW(PT38),0)</f>
        <v>0</v>
      </c>
      <c r="PU38" s="166">
        <v>0</v>
      </c>
      <c r="PV38" s="166">
        <f ca="1">OFFSET(PV38,0,-1) * OFFSET(PV38,11 - ROW(PV38),0)</f>
        <v>0</v>
      </c>
      <c r="PW38" s="166">
        <f t="shared" ca="1" si="71"/>
        <v>0</v>
      </c>
      <c r="PX38" s="166">
        <v>0</v>
      </c>
      <c r="PY38" s="166">
        <f ca="1">OFFSET(PY38,0,-1) * OFFSET(PY38,11 - ROW(PY38),0)</f>
        <v>0</v>
      </c>
      <c r="PZ38" s="166">
        <v>0</v>
      </c>
      <c r="QA38" s="166">
        <f ca="1">OFFSET(QA38,0,-1) * OFFSET(QA38,11 - ROW(QA38),0)</f>
        <v>0</v>
      </c>
      <c r="QB38" s="166">
        <v>0</v>
      </c>
      <c r="QC38" s="166">
        <f ca="1">OFFSET(QC38,0,-1) * OFFSET(QC38,11 - ROW(QC38),0)</f>
        <v>0</v>
      </c>
      <c r="QD38" s="166">
        <v>0</v>
      </c>
      <c r="QE38" s="166">
        <f ca="1">OFFSET(QE38,0,-1) * OFFSET(QE38,11 - ROW(QE38),0)</f>
        <v>0</v>
      </c>
      <c r="QF38" s="166">
        <f t="shared" ca="1" si="216"/>
        <v>0</v>
      </c>
      <c r="QG38" s="166">
        <v>0</v>
      </c>
      <c r="QH38" s="166">
        <f ca="1">OFFSET(QH38,0,-1) * OFFSET(QH38,11 - ROW(QH38),0)</f>
        <v>0</v>
      </c>
      <c r="QI38" s="166">
        <v>0</v>
      </c>
      <c r="QJ38" s="166">
        <f ca="1">OFFSET(QJ38,0,-1) * OFFSET(QJ38,11 - ROW(QJ38),0)</f>
        <v>0</v>
      </c>
      <c r="QK38" s="166">
        <v>0</v>
      </c>
      <c r="QL38" s="166">
        <f ca="1">OFFSET(QL38,0,-1) * OFFSET(QL38,11 - ROW(QL38),0)</f>
        <v>0</v>
      </c>
      <c r="QM38" s="166">
        <v>0</v>
      </c>
      <c r="QN38" s="166">
        <f ca="1">OFFSET(QN38,0,-1) * OFFSET(QN38,11 - ROW(QN38),0)</f>
        <v>0</v>
      </c>
      <c r="QO38" s="166">
        <v>0</v>
      </c>
      <c r="QP38" s="166">
        <f ca="1">OFFSET(QP38,0,-1) * OFFSET(QP38,11 - ROW(QP38),0)</f>
        <v>0</v>
      </c>
      <c r="QQ38" s="166">
        <v>0</v>
      </c>
      <c r="QR38" s="166">
        <f ca="1">OFFSET(QR38,0,-1) * OFFSET(QR38,11 - ROW(QR38),0)</f>
        <v>0</v>
      </c>
      <c r="QS38" s="166">
        <f t="shared" ca="1" si="72"/>
        <v>0</v>
      </c>
      <c r="QT38" s="166">
        <v>0</v>
      </c>
      <c r="QU38" s="166">
        <f ca="1">OFFSET(QU38,0,-1) * OFFSET(QU38,11 - ROW(QU38),0)</f>
        <v>0</v>
      </c>
      <c r="QV38" s="166">
        <v>0</v>
      </c>
      <c r="QW38" s="166">
        <f ca="1">OFFSET(QW38,0,-1) * OFFSET(QW38,11 - ROW(QW38),0)</f>
        <v>0</v>
      </c>
      <c r="QX38" s="166">
        <v>0</v>
      </c>
      <c r="QY38" s="166">
        <f ca="1">OFFSET(QY38,0,-1) * OFFSET(QY38,11 - ROW(QY38),0)</f>
        <v>0</v>
      </c>
      <c r="QZ38" s="166">
        <v>0</v>
      </c>
      <c r="RA38" s="166">
        <f ca="1">OFFSET(RA38,0,-1) * OFFSET(RA38,11 - ROW(RA38),0)</f>
        <v>0</v>
      </c>
      <c r="RB38" s="166">
        <v>0</v>
      </c>
      <c r="RC38" s="166">
        <f ca="1">OFFSET(RC38,0,-1) * OFFSET(RC38,11 - ROW(RC38),0)</f>
        <v>0</v>
      </c>
      <c r="RD38" s="166">
        <v>0</v>
      </c>
      <c r="RE38" s="166">
        <f ca="1">OFFSET(RE38,0,-1) * OFFSET(RE38,11 - ROW(RE38),0)</f>
        <v>0</v>
      </c>
      <c r="RF38" s="166">
        <f t="shared" ca="1" si="73"/>
        <v>0</v>
      </c>
      <c r="RG38" s="166">
        <v>0</v>
      </c>
      <c r="RH38" s="166">
        <v>0</v>
      </c>
      <c r="RI38" s="166">
        <v>0</v>
      </c>
      <c r="RJ38" s="166">
        <f ca="1">OFFSET(RJ38,0,-1) * OFFSET(RJ38,11 - ROW(RJ38),0)</f>
        <v>0</v>
      </c>
      <c r="RK38" s="166"/>
      <c r="RL38" s="166">
        <f ca="1">OFFSET(RL38,0,-1) * OFFSET(RL38,11 - ROW(RL38),0)</f>
        <v>0</v>
      </c>
      <c r="RM38" s="166"/>
      <c r="RN38" s="166">
        <f ca="1">OFFSET(RN38,0,-1) * OFFSET(RN38,11 - ROW(RN38),0)</f>
        <v>0</v>
      </c>
      <c r="RO38" s="166">
        <f t="shared" ca="1" si="56"/>
        <v>0</v>
      </c>
      <c r="RP38" s="166">
        <f t="shared" ca="1" si="252"/>
        <v>0</v>
      </c>
      <c r="RQ38" s="166"/>
      <c r="RR38" s="166">
        <f t="shared" ca="1" si="248"/>
        <v>1800938612</v>
      </c>
      <c r="RS38" s="166">
        <f t="shared" ref="RS38:RS43" si="410">SUM(E38,G38,I38,T38,V38,X38,Z38,AQ38,AS38,AU38,AW38,BL38,BN38,BP38,BR38,CG38,CI38,CK38,CM38,DP38,DR38,DT38,DV38,EW38,EY38,FG38,FI38,FS38,FU38,GH38,GN38,GP38,GX38,GZ38,HI38,HL38,HN38,HU38,HW38,IL38,IN38,IY38,JA38,JI38,JK38,JN38,JP38,JW38,JZ38,KB38,KI38,KK38,KT38,KV38,LE38,LG38,LS38,LX38,MD38,MF38,MM38,MT38,MV38,NC38,NE38,NP38,NR38,OA38,OC38,OO38,OU38,OW38,PD38,PF38,PO38,PQ38,PX38,PZ38,QG38,QI38,QT38,QV38,RG38,RI38,DL38,DN38,FE38,FQ38,IG38,LN38,OJ38)</f>
        <v>11479</v>
      </c>
      <c r="RT38" s="166">
        <f ca="1">OFFSET(RT38,0,-1) * OFFSET(RT38,11 - ROW(RT38),0)</f>
        <v>9160242</v>
      </c>
      <c r="RU38" s="166">
        <f t="shared" si="231"/>
        <v>3</v>
      </c>
      <c r="RV38" s="166">
        <f ca="1">OFFSET(RV38,0,-1) * OFFSET(RV38,11 - ROW(RV38),0)</f>
        <v>43110</v>
      </c>
      <c r="RW38" s="166">
        <f t="shared" ca="1" si="58"/>
        <v>9203352</v>
      </c>
      <c r="RX38" s="166">
        <f t="shared" si="249"/>
        <v>11479</v>
      </c>
      <c r="RY38" s="166">
        <f ca="1">OFFSET(RY38,0,-1) * OFFSET(RY38,11 - ROW(RY38),0)</f>
        <v>849446</v>
      </c>
      <c r="RZ38" s="166">
        <f t="shared" si="234"/>
        <v>3</v>
      </c>
      <c r="SA38" s="166">
        <f ca="1">OFFSET(SA38,0,-1) * OFFSET(SA38,11 - ROW(SA38),0)</f>
        <v>3972</v>
      </c>
      <c r="SB38" s="166">
        <f t="shared" ca="1" si="59"/>
        <v>853418</v>
      </c>
      <c r="SC38" s="166">
        <f t="shared" ca="1" si="60"/>
        <v>1810995382</v>
      </c>
      <c r="SD38" s="166"/>
      <c r="SE38" s="166">
        <f t="shared" ca="1" si="61"/>
        <v>1810995382</v>
      </c>
    </row>
    <row r="39" spans="1:499" s="165" customFormat="1" ht="30">
      <c r="A39" s="165" t="s">
        <v>218</v>
      </c>
      <c r="B39" s="175" t="s">
        <v>1007</v>
      </c>
      <c r="C39" s="166" t="s">
        <v>216</v>
      </c>
      <c r="D39" s="166" t="s">
        <v>195</v>
      </c>
      <c r="E39" s="166">
        <v>0</v>
      </c>
      <c r="F39" s="166">
        <f ca="1">OFFSET(F39,0,-1) * OFFSET(F39,10 - ROW(F39),0)</f>
        <v>0</v>
      </c>
      <c r="G39" s="166"/>
      <c r="H39" s="166">
        <f ca="1">OFFSET(H39,0,-1) * OFFSET(H39,10 - ROW(H39),0)</f>
        <v>0</v>
      </c>
      <c r="I39" s="166"/>
      <c r="J39" s="166">
        <f ca="1">OFFSET(J39,0,-1) * OFFSET(J39,10 - ROW(J39),0)</f>
        <v>0</v>
      </c>
      <c r="K39" s="166"/>
      <c r="L39" s="166">
        <f ca="1">OFFSET(L39,0,-1) * OFFSET(L39,10 - ROW(L39),0)</f>
        <v>0</v>
      </c>
      <c r="M39" s="166"/>
      <c r="N39" s="166">
        <f ca="1">OFFSET(N39,0,-1) * OFFSET(N39,10 - ROW(N39),0)</f>
        <v>0</v>
      </c>
      <c r="O39" s="166">
        <v>0</v>
      </c>
      <c r="P39" s="166">
        <f ca="1">OFFSET(P39,0,-1) * OFFSET(P39,10 - ROW(P39),0)</f>
        <v>0</v>
      </c>
      <c r="Q39" s="166">
        <v>0</v>
      </c>
      <c r="R39" s="166">
        <f ca="1">OFFSET(R39,0,-1) * OFFSET(R39,10 - ROW(R39),0)</f>
        <v>0</v>
      </c>
      <c r="S39" s="166">
        <f t="shared" ca="1" si="38"/>
        <v>0</v>
      </c>
      <c r="T39" s="166">
        <v>0</v>
      </c>
      <c r="U39" s="166">
        <f ca="1">OFFSET(U39,0,-1) * OFFSET(U39,10 - ROW(U39),0)</f>
        <v>0</v>
      </c>
      <c r="V39" s="166">
        <v>0</v>
      </c>
      <c r="W39" s="166">
        <f ca="1">OFFSET(W39,0,-1) * OFFSET(W39,10 - ROW(W39),0)</f>
        <v>0</v>
      </c>
      <c r="X39" s="166">
        <v>0</v>
      </c>
      <c r="Y39" s="166">
        <f ca="1">OFFSET(Y39,0,-1) * OFFSET(Y39,10 - ROW(Y39),0)</f>
        <v>0</v>
      </c>
      <c r="Z39" s="166">
        <v>0</v>
      </c>
      <c r="AA39" s="166">
        <f ca="1">OFFSET(AA39,0,-1) * OFFSET(AA39,10 - ROW(AA39),0)</f>
        <v>0</v>
      </c>
      <c r="AB39" s="166">
        <v>0</v>
      </c>
      <c r="AC39" s="166">
        <f ca="1">OFFSET(AC39,0,-1) * OFFSET(AC39,10 - ROW(AC39),0)</f>
        <v>0</v>
      </c>
      <c r="AD39" s="166">
        <v>0</v>
      </c>
      <c r="AE39" s="166">
        <f ca="1">OFFSET(AE39,0,-1) * OFFSET(AE39,10 - ROW(AE39),0)</f>
        <v>0</v>
      </c>
      <c r="AF39" s="166">
        <v>0</v>
      </c>
      <c r="AG39" s="166">
        <f ca="1">OFFSET(AG39,0,-1) * OFFSET(AG39,10 - ROW(AG39),0)</f>
        <v>0</v>
      </c>
      <c r="AH39" s="166">
        <v>0</v>
      </c>
      <c r="AI39" s="166">
        <f ca="1">OFFSET(AI39,0,-1) * OFFSET(AI39,10 - ROW(AI39),0)</f>
        <v>0</v>
      </c>
      <c r="AJ39" s="166">
        <v>0</v>
      </c>
      <c r="AK39" s="166">
        <f ca="1">OFFSET(AK39,0,-1) * OFFSET(AK39,10 - ROW(AK39),0)</f>
        <v>0</v>
      </c>
      <c r="AL39" s="166">
        <v>0</v>
      </c>
      <c r="AM39" s="166">
        <f ca="1">OFFSET(AM39,0,-1) * OFFSET(AM39,10 - ROW(AM39),0)</f>
        <v>0</v>
      </c>
      <c r="AN39" s="166"/>
      <c r="AO39" s="166">
        <f ca="1">OFFSET(AO39,0,-1) * OFFSET(AO39,10 - ROW(AO39),0)</f>
        <v>0</v>
      </c>
      <c r="AP39" s="166">
        <f t="shared" ca="1" si="250"/>
        <v>0</v>
      </c>
      <c r="AQ39" s="166"/>
      <c r="AR39" s="166">
        <f ca="1">OFFSET(AR39,0,-1) * OFFSET(AR39,10 - ROW(AR39),0)</f>
        <v>0</v>
      </c>
      <c r="AS39" s="166"/>
      <c r="AT39" s="166">
        <f ca="1">OFFSET(AT39,0,-1) * OFFSET(AT39,10 - ROW(AT39),0)</f>
        <v>0</v>
      </c>
      <c r="AU39" s="166"/>
      <c r="AV39" s="166">
        <f ca="1">OFFSET(AV39,0,-1) * OFFSET(AV39,10 - ROW(AV39),0)</f>
        <v>0</v>
      </c>
      <c r="AW39" s="166"/>
      <c r="AX39" s="166">
        <f ca="1">OFFSET(AX39,0,-1) * OFFSET(AX39,10 - ROW(AX39),0)</f>
        <v>0</v>
      </c>
      <c r="AY39" s="166"/>
      <c r="AZ39" s="166">
        <f ca="1">OFFSET(AZ39,0,-1) * OFFSET(AZ39,10 - ROW(AZ39),0)</f>
        <v>0</v>
      </c>
      <c r="BA39" s="166"/>
      <c r="BB39" s="166">
        <f ca="1">OFFSET(BB39,0,-1) * OFFSET(BB39,10 - ROW(BB39),0)</f>
        <v>0</v>
      </c>
      <c r="BC39" s="166"/>
      <c r="BD39" s="166">
        <f ca="1">OFFSET(BD39,0,-1) * OFFSET(BD39,10 - ROW(BD39),0)</f>
        <v>0</v>
      </c>
      <c r="BE39" s="166"/>
      <c r="BF39" s="166">
        <f ca="1">OFFSET(BF39,0,-1) * OFFSET(BF39,10 - ROW(BF39),0)</f>
        <v>0</v>
      </c>
      <c r="BG39" s="166">
        <v>0</v>
      </c>
      <c r="BH39" s="166">
        <v>0</v>
      </c>
      <c r="BI39" s="166">
        <v>0</v>
      </c>
      <c r="BJ39" s="166">
        <f ca="1">OFFSET(BJ39,0,-1) * OFFSET(BJ39,10 - ROW(BJ39),0)</f>
        <v>0</v>
      </c>
      <c r="BK39" s="166">
        <f t="shared" ca="1" si="39"/>
        <v>0</v>
      </c>
      <c r="BL39" s="166">
        <v>0</v>
      </c>
      <c r="BM39" s="166">
        <f ca="1">OFFSET(BM39,0,-1) * OFFSET(BM39,10 - ROW(BM39),0)</f>
        <v>0</v>
      </c>
      <c r="BN39" s="166">
        <v>0</v>
      </c>
      <c r="BO39" s="166">
        <f ca="1">OFFSET(BO39,0,-1) * OFFSET(BO39,10 - ROW(BO39),0)</f>
        <v>0</v>
      </c>
      <c r="BP39" s="166">
        <v>0</v>
      </c>
      <c r="BQ39" s="166">
        <f ca="1">OFFSET(BQ39,0,-1) * OFFSET(BQ39,10 - ROW(BQ39),0)</f>
        <v>0</v>
      </c>
      <c r="BR39" s="166">
        <v>0</v>
      </c>
      <c r="BS39" s="166">
        <f ca="1">OFFSET(BS39,0,-1) * OFFSET(BS39,10 - ROW(BS39),0)</f>
        <v>0</v>
      </c>
      <c r="BT39" s="166">
        <v>0</v>
      </c>
      <c r="BU39" s="166">
        <f ca="1">OFFSET(BU39,0,-1) * OFFSET(BU39,10 - ROW(BU39),0)</f>
        <v>0</v>
      </c>
      <c r="BV39" s="166">
        <v>0</v>
      </c>
      <c r="BW39" s="166">
        <f ca="1">OFFSET(BW39,0,-1) * OFFSET(BW39,10 - ROW(BW39),0)</f>
        <v>0</v>
      </c>
      <c r="BX39" s="166">
        <v>0</v>
      </c>
      <c r="BY39" s="166">
        <f ca="1">OFFSET(BY39,0,-1) * OFFSET(BY39,10 - ROW(BY39),0)</f>
        <v>0</v>
      </c>
      <c r="BZ39" s="166">
        <v>0</v>
      </c>
      <c r="CA39" s="166">
        <f ca="1">OFFSET(CA39,0,-1) * OFFSET(CA39,10 - ROW(CA39),0)</f>
        <v>0</v>
      </c>
      <c r="CB39" s="166">
        <v>0</v>
      </c>
      <c r="CC39" s="166">
        <f ca="1">OFFSET(CC39,0,-1) * OFFSET(CC39,10 - ROW(CC39),0)</f>
        <v>0</v>
      </c>
      <c r="CD39" s="166">
        <v>0</v>
      </c>
      <c r="CE39" s="166">
        <f ca="1">OFFSET(CE39,0,-1) * OFFSET(CE39,10 - ROW(CE39),0)</f>
        <v>0</v>
      </c>
      <c r="CF39" s="166">
        <f t="shared" ca="1" si="103"/>
        <v>0</v>
      </c>
      <c r="CG39" s="166">
        <v>0</v>
      </c>
      <c r="CH39" s="166">
        <f ca="1">OFFSET(CH39,0,-1) * OFFSET(CH39,10 - ROW(CH39),0)</f>
        <v>0</v>
      </c>
      <c r="CI39" s="166">
        <v>0</v>
      </c>
      <c r="CJ39" s="166">
        <f ca="1">OFFSET(CJ39,0,-1) * OFFSET(CJ39,10 - ROW(CJ39),0)</f>
        <v>0</v>
      </c>
      <c r="CK39" s="166">
        <v>0</v>
      </c>
      <c r="CL39" s="166">
        <f ca="1">OFFSET(CL39,0,-1) * OFFSET(CL39,10 - ROW(CL39),0)</f>
        <v>0</v>
      </c>
      <c r="CM39" s="166">
        <v>0</v>
      </c>
      <c r="CN39" s="166">
        <f ca="1">OFFSET(CN39,0,-1) * OFFSET(CN39,10 - ROW(CN39),0)</f>
        <v>0</v>
      </c>
      <c r="CO39" s="166">
        <v>0</v>
      </c>
      <c r="CP39" s="166">
        <f ca="1">OFFSET(CP39,0,-1) * OFFSET(CP39,10 - ROW(CP39),0)</f>
        <v>0</v>
      </c>
      <c r="CQ39" s="166">
        <v>0</v>
      </c>
      <c r="CR39" s="166">
        <f ca="1">OFFSET(CR39,0,-1) * OFFSET(CR39,10 - ROW(CR39),0)</f>
        <v>0</v>
      </c>
      <c r="CS39" s="166">
        <v>0</v>
      </c>
      <c r="CT39" s="166">
        <f ca="1">OFFSET(CT39,0,-1) * OFFSET(CT39,10 - ROW(CT39),0)</f>
        <v>0</v>
      </c>
      <c r="CU39" s="166">
        <v>0</v>
      </c>
      <c r="CV39" s="166">
        <f ca="1">OFFSET(CV39,0,-1) * OFFSET(CV39,10 - ROW(CV39),0)</f>
        <v>0</v>
      </c>
      <c r="CW39" s="166"/>
      <c r="CX39" s="166">
        <f ca="1">OFFSET(CX39,0,-1) * OFFSET(CX39,10 - ROW(CX39),0)</f>
        <v>0</v>
      </c>
      <c r="CY39" s="166"/>
      <c r="CZ39" s="166">
        <f ca="1">OFFSET(CZ39,0,-1) * OFFSET(CZ39,10 - ROW(CZ39),0)</f>
        <v>0</v>
      </c>
      <c r="DA39" s="166"/>
      <c r="DB39" s="166">
        <v>0</v>
      </c>
      <c r="DC39" s="166"/>
      <c r="DD39" s="166">
        <v>0</v>
      </c>
      <c r="DE39" s="166">
        <v>0</v>
      </c>
      <c r="DF39" s="166">
        <f ca="1">OFFSET(DF39,0,-1) * OFFSET(DF39,10 - ROW(DF39),0)</f>
        <v>0</v>
      </c>
      <c r="DG39" s="166">
        <v>0</v>
      </c>
      <c r="DH39" s="166">
        <f ca="1">OFFSET(DH39,0,-1) * OFFSET(DH39,10 - ROW(DH39),0)</f>
        <v>0</v>
      </c>
      <c r="DI39" s="166"/>
      <c r="DJ39" s="166">
        <f ca="1">OFFSET(DJ39,0,-1) * OFFSET(DJ39,10 - ROW(DJ39),0)</f>
        <v>0</v>
      </c>
      <c r="DK39" s="166">
        <f t="shared" ca="1" si="40"/>
        <v>0</v>
      </c>
      <c r="DL39" s="166"/>
      <c r="DM39" s="166">
        <f ca="1">OFFSET(DM39,0,-1) * OFFSET(DM39,10 - ROW(DM39),0)</f>
        <v>0</v>
      </c>
      <c r="DN39" s="166"/>
      <c r="DO39" s="166">
        <f ca="1">OFFSET(DO39,0,-1) * OFFSET(DO39,10 - ROW(DO39),0)</f>
        <v>0</v>
      </c>
      <c r="DP39" s="166">
        <v>1156</v>
      </c>
      <c r="DQ39" s="166">
        <f ca="1">OFFSET(DQ39,0,-1) * OFFSET(DQ39,10 - ROW(DQ39),0)</f>
        <v>116903968</v>
      </c>
      <c r="DR39" s="166">
        <v>0</v>
      </c>
      <c r="DS39" s="166">
        <f ca="1">OFFSET(DS39,0,-1) * OFFSET(DS39,10 - ROW(DS39),0)</f>
        <v>0</v>
      </c>
      <c r="DT39" s="166">
        <v>3142</v>
      </c>
      <c r="DU39" s="166">
        <f ca="1">OFFSET(DU39,0,-1) * OFFSET(DU39,10 - ROW(DU39),0)</f>
        <v>270186864</v>
      </c>
      <c r="DV39" s="166">
        <v>0</v>
      </c>
      <c r="DW39" s="166">
        <f ca="1">OFFSET(DW39,0,-1) * OFFSET(DW39,10 - ROW(DW39),0)</f>
        <v>0</v>
      </c>
      <c r="DX39" s="166"/>
      <c r="DY39" s="166">
        <f ca="1">OFFSET(DY39,0,-1) * OFFSET(DY39,10 - ROW(DY39),0)</f>
        <v>0</v>
      </c>
      <c r="DZ39" s="166"/>
      <c r="EA39" s="166">
        <f ca="1">OFFSET(EA39,0,-1) * OFFSET(EA39,10 - ROW(EA39),0)</f>
        <v>0</v>
      </c>
      <c r="EB39" s="166">
        <v>1156</v>
      </c>
      <c r="EC39" s="166">
        <f ca="1">OFFSET(EC39,0,-1) * OFFSET(EC39,10 - ROW(EC39),0)</f>
        <v>11690628</v>
      </c>
      <c r="ED39" s="166">
        <v>0</v>
      </c>
      <c r="EE39" s="166">
        <f ca="1">OFFSET(EE39,0,-1) * OFFSET(EE39,10 - ROW(EE39),0)</f>
        <v>0</v>
      </c>
      <c r="EF39" s="166">
        <v>3142</v>
      </c>
      <c r="EG39" s="166">
        <f ca="1">OFFSET(EG39,0,-1) * OFFSET(EG39,10 - ROW(EG39),0)</f>
        <v>27018058</v>
      </c>
      <c r="EH39" s="166">
        <v>0</v>
      </c>
      <c r="EI39" s="166">
        <f ca="1">OFFSET(EI39,0,-1) * OFFSET(EI39,10 - ROW(EI39),0)</f>
        <v>0</v>
      </c>
      <c r="EJ39" s="166"/>
      <c r="EK39" s="166">
        <f ca="1">OFFSET(EK39,0,-1) * OFFSET(EK39,10 - ROW(EK39),0)</f>
        <v>0</v>
      </c>
      <c r="EL39" s="166"/>
      <c r="EM39" s="166">
        <f ca="1">OFFSET(EM39,0,-1) * OFFSET(EM39,10 - ROW(EM39),0)</f>
        <v>0</v>
      </c>
      <c r="EN39" s="166"/>
      <c r="EO39" s="166">
        <f ca="1">OFFSET(EO39,0,-1) * OFFSET(EO39,10 - ROW(EO39),0)</f>
        <v>0</v>
      </c>
      <c r="EP39" s="166"/>
      <c r="EQ39" s="166">
        <f ca="1">OFFSET(EQ39,0,-1) * OFFSET(EQ39,10 - ROW(EQ39),0)</f>
        <v>0</v>
      </c>
      <c r="ER39" s="166">
        <v>0</v>
      </c>
      <c r="ES39" s="166">
        <f ca="1">OFFSET(ES39,0,-1) * OFFSET(ES39,10 - ROW(ES39),0)</f>
        <v>0</v>
      </c>
      <c r="ET39" s="166">
        <v>0</v>
      </c>
      <c r="EU39" s="166">
        <f ca="1">OFFSET(EU39,0,-1) * OFFSET(EU39,10 - ROW(EU39),0)</f>
        <v>0</v>
      </c>
      <c r="EV39" s="166">
        <f t="shared" ca="1" si="236"/>
        <v>425799518</v>
      </c>
      <c r="EW39" s="166">
        <v>0</v>
      </c>
      <c r="EX39" s="166">
        <v>0</v>
      </c>
      <c r="EY39" s="166">
        <v>0</v>
      </c>
      <c r="EZ39" s="166">
        <v>0</v>
      </c>
      <c r="FA39" s="166">
        <v>0</v>
      </c>
      <c r="FB39" s="166">
        <v>0</v>
      </c>
      <c r="FC39" s="166">
        <v>0</v>
      </c>
      <c r="FD39" s="166">
        <v>0</v>
      </c>
      <c r="FE39" s="166"/>
      <c r="FF39" s="166">
        <f ca="1">OFFSET(FF39,0,-1) * OFFSET(FF39,10 - ROW(FF39),0)</f>
        <v>0</v>
      </c>
      <c r="FG39" s="166">
        <v>0</v>
      </c>
      <c r="FH39" s="166">
        <v>0</v>
      </c>
      <c r="FI39" s="166">
        <v>0</v>
      </c>
      <c r="FJ39" s="166">
        <v>0</v>
      </c>
      <c r="FK39" s="166">
        <v>0</v>
      </c>
      <c r="FL39" s="166">
        <v>0</v>
      </c>
      <c r="FM39" s="166">
        <v>0</v>
      </c>
      <c r="FN39" s="166">
        <f ca="1">OFFSET(FN39,0,-1) * OFFSET(FN39,10 - ROW(FN39),0)</f>
        <v>0</v>
      </c>
      <c r="FO39" s="166">
        <v>0</v>
      </c>
      <c r="FP39" s="166">
        <f ca="1">OFFSET(FP39,0,-1) * OFFSET(FP39,10 - ROW(FP39),0)</f>
        <v>0</v>
      </c>
      <c r="FQ39" s="166"/>
      <c r="FR39" s="166">
        <f ca="1">OFFSET(FR39,0,-1) * OFFSET(FR39,10 - ROW(FR39),0)</f>
        <v>0</v>
      </c>
      <c r="FS39" s="166">
        <v>0</v>
      </c>
      <c r="FT39" s="166">
        <f ca="1">OFFSET(FT39,0,-1) * OFFSET(FT39,10 - ROW(FT39),0)</f>
        <v>0</v>
      </c>
      <c r="FU39" s="166">
        <v>47</v>
      </c>
      <c r="FV39" s="166">
        <f ca="1">OFFSET(FV39,0,-1) * OFFSET(FV39,10 - ROW(FV39),0)</f>
        <v>4041624</v>
      </c>
      <c r="FW39" s="166"/>
      <c r="FX39" s="166">
        <f ca="1">OFFSET(FX39,0,-1) * OFFSET(FX39,10 - ROW(FX39),0)</f>
        <v>0</v>
      </c>
      <c r="FY39" s="166">
        <v>0</v>
      </c>
      <c r="FZ39" s="166">
        <f ca="1">OFFSET(FZ39,0,-1) * OFFSET(FZ39,10 - ROW(FZ39),0)</f>
        <v>0</v>
      </c>
      <c r="GA39" s="166">
        <v>47</v>
      </c>
      <c r="GB39" s="166">
        <f ca="1">OFFSET(GB39,0,-1) * OFFSET(GB39,10 - ROW(GB39),0)</f>
        <v>404153</v>
      </c>
      <c r="GC39" s="166">
        <v>0</v>
      </c>
      <c r="GD39" s="166">
        <f ca="1">OFFSET(GD39,0,-1) * OFFSET(GD39,10 - ROW(GD39),0)</f>
        <v>0</v>
      </c>
      <c r="GE39" s="166">
        <v>0</v>
      </c>
      <c r="GF39" s="166">
        <f ca="1">OFFSET(GF39,0,-1) * OFFSET(GF39,10 - ROW(GF39),0)</f>
        <v>0</v>
      </c>
      <c r="GG39" s="166">
        <f t="shared" ca="1" si="237"/>
        <v>4445777</v>
      </c>
      <c r="GH39" s="166"/>
      <c r="GI39" s="166">
        <f ca="1">OFFSET(GI39,0,-1) * OFFSET(GI39,10 - ROW(GI39),0)</f>
        <v>0</v>
      </c>
      <c r="GJ39" s="166"/>
      <c r="GK39" s="166">
        <f ca="1">OFFSET(GK39,0,-1) * OFFSET(GK39,10 - ROW(GK39),0)</f>
        <v>0</v>
      </c>
      <c r="GL39" s="166">
        <f t="shared" ca="1" si="238"/>
        <v>0</v>
      </c>
      <c r="GM39" s="166">
        <f t="shared" ca="1" si="239"/>
        <v>430245295</v>
      </c>
      <c r="GN39" s="166"/>
      <c r="GO39" s="166">
        <f ca="1">OFFSET(GO39,0,-1) * OFFSET(GO39,10 - ROW(GO39),0)</f>
        <v>0</v>
      </c>
      <c r="GP39" s="166"/>
      <c r="GQ39" s="166">
        <f ca="1">OFFSET(GQ39,0,-1) * OFFSET(GQ39,10 - ROW(GQ39),0)</f>
        <v>0</v>
      </c>
      <c r="GR39" s="166"/>
      <c r="GS39" s="166">
        <f ca="1">OFFSET(GS39,0,-1) * OFFSET(GS39,10 - ROW(GS39),0)</f>
        <v>0</v>
      </c>
      <c r="GT39" s="166"/>
      <c r="GU39" s="166">
        <f ca="1">OFFSET(GU39,0,-1) * OFFSET(GU39,10 - ROW(GU39),0)</f>
        <v>0</v>
      </c>
      <c r="GV39" s="166">
        <f t="shared" ca="1" si="41"/>
        <v>0</v>
      </c>
      <c r="GW39" s="166">
        <f t="shared" ca="1" si="240"/>
        <v>430245295</v>
      </c>
      <c r="GX39" s="166">
        <v>0</v>
      </c>
      <c r="GY39" s="166">
        <f ca="1">OFFSET(GY39,0,-1) * OFFSET(GY39,10 - ROW(GY39),0)</f>
        <v>0</v>
      </c>
      <c r="GZ39" s="166">
        <v>0</v>
      </c>
      <c r="HA39" s="166">
        <f ca="1">OFFSET(HA39,0,-1) * OFFSET(HA39,10 - ROW(HA39),0)</f>
        <v>0</v>
      </c>
      <c r="HB39" s="166">
        <v>0</v>
      </c>
      <c r="HC39" s="166">
        <v>0</v>
      </c>
      <c r="HD39" s="166"/>
      <c r="HE39" s="166">
        <f ca="1">OFFSET(HE39,0,-1) * OFFSET(HE39,10 - ROW(HE39),0)</f>
        <v>0</v>
      </c>
      <c r="HF39" s="166"/>
      <c r="HG39" s="166">
        <f ca="1">OFFSET(HG39,0,-1) * OFFSET(HG39,10 - ROW(HG39),0)</f>
        <v>0</v>
      </c>
      <c r="HH39" s="166">
        <f t="shared" ca="1" si="62"/>
        <v>0</v>
      </c>
      <c r="HI39" s="166">
        <v>0</v>
      </c>
      <c r="HJ39" s="166">
        <f ca="1">OFFSET(HJ39,0,-1) * OFFSET(HJ39,10 - ROW(HJ39),0)</f>
        <v>0</v>
      </c>
      <c r="HK39" s="166">
        <f t="shared" ca="1" si="42"/>
        <v>0</v>
      </c>
      <c r="HL39" s="166">
        <v>0</v>
      </c>
      <c r="HM39" s="166">
        <f ca="1">OFFSET(HM39,0,-1) * OFFSET(HM39,10 - ROW(HM39),0)</f>
        <v>0</v>
      </c>
      <c r="HN39" s="166">
        <v>0</v>
      </c>
      <c r="HO39" s="166">
        <f ca="1">OFFSET(HO39,0,-1) * OFFSET(HO39,10 - ROW(HO39),0)</f>
        <v>0</v>
      </c>
      <c r="HP39" s="166">
        <v>0</v>
      </c>
      <c r="HQ39" s="166">
        <f ca="1">OFFSET(HQ39,0,-1) * OFFSET(HQ39,10 - ROW(HQ39),0)</f>
        <v>0</v>
      </c>
      <c r="HR39" s="166">
        <v>0</v>
      </c>
      <c r="HS39" s="166">
        <f ca="1">OFFSET(HS39,0,-1) * OFFSET(HS39,10 - ROW(HS39),0)</f>
        <v>0</v>
      </c>
      <c r="HT39" s="166">
        <f t="shared" ca="1" si="43"/>
        <v>0</v>
      </c>
      <c r="HU39" s="166">
        <v>0</v>
      </c>
      <c r="HV39" s="166">
        <f ca="1">OFFSET(HV39,0,-1) * OFFSET(HV39,10 - ROW(HV39),0)</f>
        <v>0</v>
      </c>
      <c r="HW39" s="166">
        <v>0</v>
      </c>
      <c r="HX39" s="166">
        <f ca="1">OFFSET(HX39,0,-1) * OFFSET(HX39,10 - ROW(HX39),0)</f>
        <v>0</v>
      </c>
      <c r="HY39" s="166">
        <v>0</v>
      </c>
      <c r="HZ39" s="166">
        <f ca="1">OFFSET(HZ39,0,-1) * OFFSET(HZ39,10 - ROW(HZ39),0)</f>
        <v>0</v>
      </c>
      <c r="IA39" s="166">
        <v>0</v>
      </c>
      <c r="IB39" s="166">
        <f ca="1">OFFSET(IB39,0,-1) * OFFSET(IB39,10 - ROW(IB39),0)</f>
        <v>0</v>
      </c>
      <c r="IC39" s="166">
        <v>0</v>
      </c>
      <c r="ID39" s="166">
        <f ca="1">OFFSET(ID39,0,-1) * OFFSET(ID39,10 - ROW(ID39),0)</f>
        <v>0</v>
      </c>
      <c r="IE39" s="166">
        <v>0</v>
      </c>
      <c r="IF39" s="166">
        <f ca="1">OFFSET(IF39,0,-1) * OFFSET(IF39,10 - ROW(IF39),0)</f>
        <v>0</v>
      </c>
      <c r="IG39" s="166">
        <v>0</v>
      </c>
      <c r="IH39" s="166">
        <f ca="1">OFFSET(IH39,0,-1) * OFFSET(IH39,10 - ROW(IH39),0)</f>
        <v>0</v>
      </c>
      <c r="II39" s="166">
        <v>0</v>
      </c>
      <c r="IJ39" s="166">
        <f ca="1">OFFSET(IJ39,0,-1) * OFFSET(IJ39,10 - ROW(IJ39),0)</f>
        <v>0</v>
      </c>
      <c r="IK39" s="166">
        <f t="shared" ca="1" si="241"/>
        <v>0</v>
      </c>
      <c r="IL39" s="166">
        <v>0</v>
      </c>
      <c r="IM39" s="166">
        <f ca="1">OFFSET(IM39,0,-1) * OFFSET(IM39,10 - ROW(IM39),0)</f>
        <v>0</v>
      </c>
      <c r="IN39" s="166">
        <v>0</v>
      </c>
      <c r="IO39" s="166">
        <f ca="1">OFFSET(IO39,0,-1) * OFFSET(IO39,10 - ROW(IO39),0)</f>
        <v>0</v>
      </c>
      <c r="IP39" s="166">
        <v>0</v>
      </c>
      <c r="IQ39" s="166">
        <f ca="1">OFFSET(IQ39,0,-1) * OFFSET(IQ39,10 - ROW(IQ39),0)</f>
        <v>0</v>
      </c>
      <c r="IR39" s="166">
        <v>0</v>
      </c>
      <c r="IS39" s="166">
        <f ca="1">OFFSET(IS39,0,-1) * OFFSET(IS39,10 - ROW(IS39),0)</f>
        <v>0</v>
      </c>
      <c r="IT39" s="166"/>
      <c r="IU39" s="166">
        <f ca="1">OFFSET(IU39,0,-1) * OFFSET(IU39,10 - ROW(IU39),0)</f>
        <v>0</v>
      </c>
      <c r="IV39" s="166"/>
      <c r="IW39" s="166">
        <f ca="1">OFFSET(IW39,0,-1) * OFFSET(IW39,10 - ROW(IW39),0)</f>
        <v>0</v>
      </c>
      <c r="IX39" s="166">
        <f t="shared" ca="1" si="44"/>
        <v>0</v>
      </c>
      <c r="IY39" s="166"/>
      <c r="IZ39" s="166">
        <f ca="1">OFFSET(IZ39,0,-1) * OFFSET(IZ39,10 - ROW(IZ39),0)</f>
        <v>0</v>
      </c>
      <c r="JA39" s="166"/>
      <c r="JB39" s="166">
        <f ca="1">OFFSET(JB39,0,-1) * OFFSET(JB39,10 - ROW(JB39),0)</f>
        <v>0</v>
      </c>
      <c r="JC39" s="166"/>
      <c r="JD39" s="166">
        <f ca="1">OFFSET(JD39,0,-1) * OFFSET(JD39,10 - ROW(JD39),0)</f>
        <v>0</v>
      </c>
      <c r="JE39" s="166"/>
      <c r="JF39" s="166">
        <f ca="1">OFFSET(JF39,0,-1) * OFFSET(JF39,10 - ROW(JF39),0)</f>
        <v>0</v>
      </c>
      <c r="JG39" s="166">
        <f t="shared" ca="1" si="45"/>
        <v>0</v>
      </c>
      <c r="JH39" s="166">
        <f t="shared" ca="1" si="142"/>
        <v>0</v>
      </c>
      <c r="JI39" s="166"/>
      <c r="JJ39" s="166">
        <f ca="1">OFFSET(JJ39,0,-1) * OFFSET(JJ39,10 - ROW(JJ39),0)</f>
        <v>0</v>
      </c>
      <c r="JK39" s="166"/>
      <c r="JL39" s="166">
        <f ca="1">OFFSET(JL39,0,-1) * OFFSET(JL39,10 - ROW(JL39),0)</f>
        <v>0</v>
      </c>
      <c r="JM39" s="166">
        <f t="shared" ca="1" si="63"/>
        <v>0</v>
      </c>
      <c r="JN39" s="166">
        <v>0</v>
      </c>
      <c r="JO39" s="166">
        <f ca="1">OFFSET(JO39,0,-1) * OFFSET(JO39,10 - ROW(JO39),0)</f>
        <v>0</v>
      </c>
      <c r="JP39" s="166">
        <v>0</v>
      </c>
      <c r="JQ39" s="166">
        <f ca="1">OFFSET(JQ39,0,-1) * OFFSET(JQ39,10 - ROW(JQ39),0)</f>
        <v>0</v>
      </c>
      <c r="JR39" s="166"/>
      <c r="JS39" s="166">
        <f ca="1">OFFSET(JS39,0,-1) * OFFSET(JS39,10 - ROW(JS39),0)</f>
        <v>0</v>
      </c>
      <c r="JT39" s="166">
        <v>0</v>
      </c>
      <c r="JU39" s="166">
        <f ca="1">OFFSET(JU39,0,-1) * OFFSET(JU39,10 - ROW(JU39),0)</f>
        <v>0</v>
      </c>
      <c r="JV39" s="166">
        <f t="shared" ca="1" si="46"/>
        <v>0</v>
      </c>
      <c r="JW39" s="166">
        <v>0</v>
      </c>
      <c r="JX39" s="166">
        <f ca="1">OFFSET(JX39,0,-1) * OFFSET(JX39,10 - ROW(JX39),0)</f>
        <v>0</v>
      </c>
      <c r="JY39" s="166">
        <f t="shared" ca="1" si="47"/>
        <v>0</v>
      </c>
      <c r="JZ39" s="166">
        <v>0</v>
      </c>
      <c r="KA39" s="166">
        <f ca="1">OFFSET(KA39,0,-1) * OFFSET(KA39,10 - ROW(KA39),0)</f>
        <v>0</v>
      </c>
      <c r="KB39" s="166">
        <v>0</v>
      </c>
      <c r="KC39" s="166">
        <f ca="1">OFFSET(KC39,0,-1) * OFFSET(KC39,10 - ROW(KC39),0)</f>
        <v>0</v>
      </c>
      <c r="KD39" s="166">
        <v>0</v>
      </c>
      <c r="KE39" s="166">
        <f ca="1">OFFSET(KE39,0,-1) * OFFSET(KE39,10 - ROW(KE39),0)</f>
        <v>0</v>
      </c>
      <c r="KF39" s="166">
        <v>0</v>
      </c>
      <c r="KG39" s="166">
        <f ca="1">OFFSET(KG39,0,-1) * OFFSET(KG39,10 - ROW(KG39),0)</f>
        <v>0</v>
      </c>
      <c r="KH39" s="166">
        <f t="shared" ca="1" si="48"/>
        <v>0</v>
      </c>
      <c r="KI39" s="166">
        <v>0</v>
      </c>
      <c r="KJ39" s="166">
        <f ca="1">OFFSET(KJ39,0,-1) * OFFSET(KJ39,10 - ROW(KJ39),0)</f>
        <v>0</v>
      </c>
      <c r="KK39" s="166">
        <v>0</v>
      </c>
      <c r="KL39" s="166">
        <f ca="1">OFFSET(KL39,0,-1) * OFFSET(KL39,10 - ROW(KL39),0)</f>
        <v>0</v>
      </c>
      <c r="KM39" s="166">
        <v>0</v>
      </c>
      <c r="KN39" s="166">
        <f ca="1">OFFSET(KN39,0,-1) * OFFSET(KN39,10 - ROW(KN39),0)</f>
        <v>0</v>
      </c>
      <c r="KO39" s="166">
        <v>0</v>
      </c>
      <c r="KP39" s="166">
        <f ca="1">OFFSET(KP39,0,-1) * OFFSET(KP39,10 - ROW(KP39),0)</f>
        <v>0</v>
      </c>
      <c r="KQ39" s="166">
        <v>0</v>
      </c>
      <c r="KR39" s="166">
        <f ca="1">OFFSET(KR39,0,-1) * OFFSET(KR39,10 - ROW(KR39),0)</f>
        <v>0</v>
      </c>
      <c r="KS39" s="166">
        <f t="shared" ca="1" si="251"/>
        <v>0</v>
      </c>
      <c r="KT39" s="166">
        <v>182</v>
      </c>
      <c r="KU39" s="166">
        <f ca="1">OFFSET(KU39,0,-1) * OFFSET(KU39,10 - ROW(KU39),0)</f>
        <v>45037174</v>
      </c>
      <c r="KV39" s="166">
        <v>0</v>
      </c>
      <c r="KW39" s="166">
        <f ca="1">OFFSET(KW39,0,-1) * OFFSET(KW39,10 - ROW(KW39),0)</f>
        <v>0</v>
      </c>
      <c r="KX39" s="166">
        <v>182</v>
      </c>
      <c r="KY39" s="166">
        <f ca="1">OFFSET(KY39,0,-1) * OFFSET(KY39,10 - ROW(KY39),0)</f>
        <v>4503772</v>
      </c>
      <c r="KZ39" s="166">
        <v>0</v>
      </c>
      <c r="LA39" s="166">
        <f ca="1">OFFSET(LA39,0,-1) * OFFSET(LA39,10 - ROW(LA39),0)</f>
        <v>0</v>
      </c>
      <c r="LB39" s="166"/>
      <c r="LC39" s="166">
        <f ca="1">OFFSET(LC39,0,-1) * OFFSET(LC39,10 - ROW(LC39),0)</f>
        <v>0</v>
      </c>
      <c r="LD39" s="166">
        <f t="shared" ca="1" si="49"/>
        <v>49540946</v>
      </c>
      <c r="LE39" s="166">
        <v>0</v>
      </c>
      <c r="LF39" s="166">
        <f ca="1">OFFSET(LF39,0,-1) * OFFSET(LF39,10 - ROW(LF39),0)</f>
        <v>0</v>
      </c>
      <c r="LG39" s="166">
        <v>0</v>
      </c>
      <c r="LH39" s="166">
        <f ca="1">OFFSET(LH39,0,-1) * OFFSET(LH39,10 - ROW(LH39),0)</f>
        <v>0</v>
      </c>
      <c r="LI39" s="166">
        <v>0</v>
      </c>
      <c r="LJ39" s="166">
        <f ca="1">OFFSET(LJ39,0,-1) * OFFSET(LJ39,10 - ROW(LJ39),0)</f>
        <v>0</v>
      </c>
      <c r="LK39" s="166">
        <v>0</v>
      </c>
      <c r="LL39" s="166">
        <f ca="1">OFFSET(LL39,0,-1) * OFFSET(LL39,10 - ROW(LL39),0)</f>
        <v>0</v>
      </c>
      <c r="LM39" s="166">
        <f t="shared" ca="1" si="50"/>
        <v>0</v>
      </c>
      <c r="LN39" s="166">
        <v>0</v>
      </c>
      <c r="LO39" s="166">
        <f ca="1">OFFSET(LO39,0,-1) * OFFSET(LO39,10 - ROW(LO39),0)</f>
        <v>0</v>
      </c>
      <c r="LP39" s="166">
        <v>0</v>
      </c>
      <c r="LQ39" s="166">
        <f ca="1">OFFSET(LQ39,0,-1) * OFFSET(LQ39,10 - ROW(LQ39),0)</f>
        <v>0</v>
      </c>
      <c r="LR39" s="166">
        <f t="shared" ca="1" si="242"/>
        <v>0</v>
      </c>
      <c r="LS39" s="166">
        <v>0</v>
      </c>
      <c r="LT39" s="166">
        <f ca="1">OFFSET(LT39,0,-1) * OFFSET(LT39,10 - ROW(LT39),0)</f>
        <v>0</v>
      </c>
      <c r="LU39" s="166">
        <v>0</v>
      </c>
      <c r="LV39" s="166">
        <f ca="1">OFFSET(LV39,0,-1) * OFFSET(LV39,10 - ROW(LV39),0)</f>
        <v>0</v>
      </c>
      <c r="LW39" s="166">
        <f t="shared" ca="1" si="64"/>
        <v>0</v>
      </c>
      <c r="LX39" s="166">
        <v>0</v>
      </c>
      <c r="LY39" s="166">
        <f ca="1">OFFSET(LY39,0,-1) * OFFSET(LY39,10 - ROW(LY39),0)</f>
        <v>0</v>
      </c>
      <c r="LZ39" s="166">
        <v>0</v>
      </c>
      <c r="MA39" s="166">
        <f ca="1">OFFSET(MA39,0,-1) * OFFSET(MA39,10 - ROW(MA39),0)</f>
        <v>0</v>
      </c>
      <c r="MB39" s="166">
        <f t="shared" ca="1" si="243"/>
        <v>0</v>
      </c>
      <c r="MC39" s="166">
        <f t="shared" ca="1" si="244"/>
        <v>49540946</v>
      </c>
      <c r="MD39" s="166">
        <v>0</v>
      </c>
      <c r="ME39" s="166">
        <f ca="1">OFFSET(ME39,0,-1) * OFFSET(ME39,10 - ROW(ME39),0)</f>
        <v>0</v>
      </c>
      <c r="MF39" s="166"/>
      <c r="MG39" s="166">
        <f ca="1">OFFSET(MG39,0,-1) * OFFSET(MG39,10 - ROW(MG39),0)</f>
        <v>0</v>
      </c>
      <c r="MH39" s="166">
        <v>0</v>
      </c>
      <c r="MI39" s="166">
        <f ca="1">OFFSET(MI39,0,-1) * OFFSET(MI39,10 - ROW(MI39),0)</f>
        <v>0</v>
      </c>
      <c r="MJ39" s="166"/>
      <c r="MK39" s="166">
        <f ca="1">OFFSET(MK39,0,-1) * OFFSET(MK39,10 - ROW(MK39),0)</f>
        <v>0</v>
      </c>
      <c r="ML39" s="166">
        <f t="shared" ca="1" si="51"/>
        <v>0</v>
      </c>
      <c r="MM39" s="166">
        <v>0</v>
      </c>
      <c r="MN39" s="166">
        <f ca="1">OFFSET(MN39,0,-1) * OFFSET(MN39,10 - ROW(MN39),0)</f>
        <v>0</v>
      </c>
      <c r="MO39" s="166">
        <v>0</v>
      </c>
      <c r="MP39" s="166">
        <f ca="1">OFFSET(MP39,0,-1) * OFFSET(MP39,10 - ROW(MP39),0)</f>
        <v>0</v>
      </c>
      <c r="MQ39" s="166"/>
      <c r="MR39" s="166">
        <f ca="1">OFFSET(MR39,0,-1) * OFFSET(MR39,10 - ROW(MR39),0)</f>
        <v>0</v>
      </c>
      <c r="MS39" s="166">
        <f t="shared" ca="1" si="52"/>
        <v>0</v>
      </c>
      <c r="MT39" s="166">
        <v>0</v>
      </c>
      <c r="MU39" s="166">
        <f ca="1">OFFSET(MU39,0,-1) * OFFSET(MU39,10 - ROW(MU39),0)</f>
        <v>0</v>
      </c>
      <c r="MV39" s="166">
        <v>0</v>
      </c>
      <c r="MW39" s="166">
        <f ca="1">OFFSET(MW39,0,-1) * OFFSET(MW39,10 - ROW(MW39),0)</f>
        <v>0</v>
      </c>
      <c r="MX39" s="166">
        <v>0</v>
      </c>
      <c r="MY39" s="166">
        <f ca="1">OFFSET(MY39,0,-1) * OFFSET(MY39,10 - ROW(MY39),0)</f>
        <v>0</v>
      </c>
      <c r="MZ39" s="166"/>
      <c r="NA39" s="166">
        <f ca="1">OFFSET(NA39,0,-1) * OFFSET(NA39,10 - ROW(NA39),0)</f>
        <v>0</v>
      </c>
      <c r="NB39" s="166">
        <f t="shared" ca="1" si="66"/>
        <v>0</v>
      </c>
      <c r="NC39" s="166">
        <v>0</v>
      </c>
      <c r="ND39" s="166">
        <f ca="1">OFFSET(ND39,0,-1) * OFFSET(ND39,10 - ROW(ND39),0)</f>
        <v>0</v>
      </c>
      <c r="NE39" s="166">
        <v>0</v>
      </c>
      <c r="NF39" s="166">
        <f ca="1">OFFSET(NF39,0,-1) * OFFSET(NF39,10 - ROW(NF39),0)</f>
        <v>0</v>
      </c>
      <c r="NG39" s="166">
        <v>0</v>
      </c>
      <c r="NH39" s="166">
        <f ca="1">OFFSET(NH39,0,-1) * OFFSET(NH39,10 - ROW(NH39),0)</f>
        <v>0</v>
      </c>
      <c r="NI39" s="166">
        <v>0</v>
      </c>
      <c r="NJ39" s="166">
        <f ca="1">OFFSET(NJ39,0,-1) * OFFSET(NJ39,10 - ROW(NJ39),0)</f>
        <v>0</v>
      </c>
      <c r="NK39" s="166">
        <v>0</v>
      </c>
      <c r="NL39" s="166">
        <f ca="1">OFFSET(NL39,0,-1) * OFFSET(NL39,10 - ROW(NL39),0)</f>
        <v>0</v>
      </c>
      <c r="NM39" s="166">
        <v>0</v>
      </c>
      <c r="NN39" s="166">
        <f ca="1">OFFSET(NN39,0,-1) * OFFSET(NN39,10 - ROW(NN39),0)</f>
        <v>0</v>
      </c>
      <c r="NO39" s="166">
        <f t="shared" ca="1" si="67"/>
        <v>0</v>
      </c>
      <c r="NP39" s="166">
        <v>11</v>
      </c>
      <c r="NQ39" s="166">
        <f ca="1">OFFSET(NQ39,0,-1) * OFFSET(NQ39,10 - ROW(NQ39),0)</f>
        <v>5449873</v>
      </c>
      <c r="NR39" s="166">
        <v>0</v>
      </c>
      <c r="NS39" s="166">
        <f ca="1">OFFSET(NS39,0,-1) * OFFSET(NS39,10 - ROW(NS39),0)</f>
        <v>0</v>
      </c>
      <c r="NT39" s="166">
        <v>11</v>
      </c>
      <c r="NU39" s="166">
        <f ca="1">OFFSET(NU39,0,-1) * OFFSET(NU39,10 - ROW(NU39),0)</f>
        <v>544984</v>
      </c>
      <c r="NV39" s="166">
        <v>0</v>
      </c>
      <c r="NW39" s="166">
        <f ca="1">OFFSET(NW39,0,-1) * OFFSET(NW39,10 - ROW(NW39),0)</f>
        <v>0</v>
      </c>
      <c r="NX39" s="166">
        <v>0</v>
      </c>
      <c r="NY39" s="166">
        <f ca="1">OFFSET(NY39,0,-1) * OFFSET(NY39,10 - ROW(NY39),0)</f>
        <v>0</v>
      </c>
      <c r="NZ39" s="166">
        <f t="shared" ca="1" si="68"/>
        <v>5994857</v>
      </c>
      <c r="OA39" s="166">
        <v>0</v>
      </c>
      <c r="OB39" s="166">
        <f ca="1">OFFSET(OB39,0,-1) * OFFSET(OB39,10 - ROW(OB39),0)</f>
        <v>0</v>
      </c>
      <c r="OC39" s="166"/>
      <c r="OD39" s="166">
        <f ca="1">OFFSET(OD39,0,-1) * OFFSET(OD39,10 - ROW(OD39),0)</f>
        <v>0</v>
      </c>
      <c r="OE39" s="166"/>
      <c r="OF39" s="166">
        <f ca="1">OFFSET(OF39,0,-1) * OFFSET(OF39,10 - ROW(OF39),0)</f>
        <v>0</v>
      </c>
      <c r="OG39" s="166"/>
      <c r="OH39" s="166">
        <f ca="1">OFFSET(OH39,0,-1) * OFFSET(OH39,10 - ROW(OH39),0)</f>
        <v>0</v>
      </c>
      <c r="OI39" s="166">
        <f t="shared" ca="1" si="53"/>
        <v>0</v>
      </c>
      <c r="OJ39" s="166">
        <v>0</v>
      </c>
      <c r="OK39" s="166">
        <f ca="1">OFFSET(OK39,0,-1) * OFFSET(OK39,10 - ROW(OK39),0)</f>
        <v>0</v>
      </c>
      <c r="OL39" s="166"/>
      <c r="OM39" s="166">
        <f ca="1">OFFSET(OM39,0,-1) * OFFSET(OM39,10 - ROW(OM39),0)</f>
        <v>0</v>
      </c>
      <c r="ON39" s="166">
        <f t="shared" ca="1" si="245"/>
        <v>0</v>
      </c>
      <c r="OO39" s="166">
        <v>0</v>
      </c>
      <c r="OP39" s="166">
        <f ca="1">OFFSET(OP39,0,-1) * OFFSET(OP39,10 - ROW(OP39),0)</f>
        <v>0</v>
      </c>
      <c r="OQ39" s="166">
        <v>0</v>
      </c>
      <c r="OR39" s="166">
        <f ca="1">OFFSET(OR39,0,-1) * OFFSET(OR39,10 - ROW(OR39),0)</f>
        <v>0</v>
      </c>
      <c r="OS39" s="166">
        <f t="shared" ca="1" si="54"/>
        <v>0</v>
      </c>
      <c r="OT39" s="166">
        <f t="shared" ca="1" si="246"/>
        <v>5994857</v>
      </c>
      <c r="OU39" s="166">
        <v>0</v>
      </c>
      <c r="OV39" s="166">
        <f ca="1">OFFSET(OV39,0,-1) * OFFSET(OV39,10 - ROW(OV39),0)</f>
        <v>0</v>
      </c>
      <c r="OW39" s="166">
        <v>0</v>
      </c>
      <c r="OX39" s="166">
        <f ca="1">OFFSET(OX39,0,-1) * OFFSET(OX39,10 - ROW(OX39),0)</f>
        <v>0</v>
      </c>
      <c r="OY39" s="166">
        <v>0</v>
      </c>
      <c r="OZ39" s="166">
        <f ca="1">OFFSET(OZ39,0,-1) * OFFSET(OZ39,10 - ROW(OZ39),0)</f>
        <v>0</v>
      </c>
      <c r="PA39" s="166">
        <v>0</v>
      </c>
      <c r="PB39" s="166">
        <f ca="1">OFFSET(PB39,0,-1) * OFFSET(PB39,10 - ROW(PB39),0)</f>
        <v>0</v>
      </c>
      <c r="PC39" s="166">
        <f t="shared" ca="1" si="55"/>
        <v>0</v>
      </c>
      <c r="PD39" s="166">
        <v>0</v>
      </c>
      <c r="PE39" s="166">
        <f ca="1">OFFSET(PE39,0,-1) * OFFSET(PE39,10 - ROW(PE39),0)</f>
        <v>0</v>
      </c>
      <c r="PF39" s="166">
        <v>0</v>
      </c>
      <c r="PG39" s="166">
        <f ca="1">OFFSET(PG39,0,-1) * OFFSET(PG39,10 - ROW(PG39),0)</f>
        <v>0</v>
      </c>
      <c r="PH39" s="166">
        <v>0</v>
      </c>
      <c r="PI39" s="166">
        <v>0</v>
      </c>
      <c r="PJ39" s="166">
        <v>0</v>
      </c>
      <c r="PK39" s="166">
        <f ca="1">OFFSET(PK39,0,-1) * OFFSET(PK39,10 - ROW(PK39),0)</f>
        <v>0</v>
      </c>
      <c r="PL39" s="166">
        <v>0</v>
      </c>
      <c r="PM39" s="166">
        <f ca="1">OFFSET(PM39,0,-1) * OFFSET(PM39,10 - ROW(PM39),0)</f>
        <v>0</v>
      </c>
      <c r="PN39" s="166">
        <f t="shared" ca="1" si="247"/>
        <v>0</v>
      </c>
      <c r="PO39" s="166">
        <v>0</v>
      </c>
      <c r="PP39" s="166">
        <f ca="1">OFFSET(PP39,0,-1) * OFFSET(PP39,10 - ROW(PP39),0)</f>
        <v>0</v>
      </c>
      <c r="PQ39" s="166">
        <v>0</v>
      </c>
      <c r="PR39" s="166">
        <f ca="1">OFFSET(PR39,0,-1) * OFFSET(PR39,10 - ROW(PR39),0)</f>
        <v>0</v>
      </c>
      <c r="PS39" s="166">
        <v>0</v>
      </c>
      <c r="PT39" s="166">
        <f ca="1">OFFSET(PT39,0,-1) * OFFSET(PT39,10 - ROW(PT39),0)</f>
        <v>0</v>
      </c>
      <c r="PU39" s="166">
        <v>0</v>
      </c>
      <c r="PV39" s="166">
        <f ca="1">OFFSET(PV39,0,-1) * OFFSET(PV39,10 - ROW(PV39),0)</f>
        <v>0</v>
      </c>
      <c r="PW39" s="166">
        <f t="shared" ca="1" si="71"/>
        <v>0</v>
      </c>
      <c r="PX39" s="166">
        <v>0</v>
      </c>
      <c r="PY39" s="166">
        <f ca="1">OFFSET(PY39,0,-1) * OFFSET(PY39,10 - ROW(PY39),0)</f>
        <v>0</v>
      </c>
      <c r="PZ39" s="166">
        <v>0</v>
      </c>
      <c r="QA39" s="166">
        <f ca="1">OFFSET(QA39,0,-1) * OFFSET(QA39,10 - ROW(QA39),0)</f>
        <v>0</v>
      </c>
      <c r="QB39" s="166">
        <v>0</v>
      </c>
      <c r="QC39" s="166">
        <f ca="1">OFFSET(QC39,0,-1) * OFFSET(QC39,10 - ROW(QC39),0)</f>
        <v>0</v>
      </c>
      <c r="QD39" s="166">
        <v>0</v>
      </c>
      <c r="QE39" s="166">
        <f ca="1">OFFSET(QE39,0,-1) * OFFSET(QE39,10 - ROW(QE39),0)</f>
        <v>0</v>
      </c>
      <c r="QF39" s="166">
        <f t="shared" ca="1" si="216"/>
        <v>0</v>
      </c>
      <c r="QG39" s="166">
        <v>0</v>
      </c>
      <c r="QH39" s="166">
        <f ca="1">OFFSET(QH39,0,-1) * OFFSET(QH39,10 - ROW(QH39),0)</f>
        <v>0</v>
      </c>
      <c r="QI39" s="166">
        <v>0</v>
      </c>
      <c r="QJ39" s="166">
        <f ca="1">OFFSET(QJ39,0,-1) * OFFSET(QJ39,10 - ROW(QJ39),0)</f>
        <v>0</v>
      </c>
      <c r="QK39" s="166">
        <v>0</v>
      </c>
      <c r="QL39" s="166">
        <f ca="1">OFFSET(QL39,0,-1) * OFFSET(QL39,10 - ROW(QL39),0)</f>
        <v>0</v>
      </c>
      <c r="QM39" s="166">
        <v>0</v>
      </c>
      <c r="QN39" s="166">
        <f ca="1">OFFSET(QN39,0,-1) * OFFSET(QN39,10 - ROW(QN39),0)</f>
        <v>0</v>
      </c>
      <c r="QO39" s="166">
        <v>0</v>
      </c>
      <c r="QP39" s="166">
        <f ca="1">OFFSET(QP39,0,-1) * OFFSET(QP39,10 - ROW(QP39),0)</f>
        <v>0</v>
      </c>
      <c r="QQ39" s="166">
        <v>0</v>
      </c>
      <c r="QR39" s="166">
        <f ca="1">OFFSET(QR39,0,-1) * OFFSET(QR39,10 - ROW(QR39),0)</f>
        <v>0</v>
      </c>
      <c r="QS39" s="166">
        <f t="shared" ca="1" si="72"/>
        <v>0</v>
      </c>
      <c r="QT39" s="166">
        <v>0</v>
      </c>
      <c r="QU39" s="166">
        <f ca="1">OFFSET(QU39,0,-1) * OFFSET(QU39,10 - ROW(QU39),0)</f>
        <v>0</v>
      </c>
      <c r="QV39" s="166">
        <v>0</v>
      </c>
      <c r="QW39" s="166">
        <f ca="1">OFFSET(QW39,0,-1) * OFFSET(QW39,10 - ROW(QW39),0)</f>
        <v>0</v>
      </c>
      <c r="QX39" s="166">
        <v>0</v>
      </c>
      <c r="QY39" s="166">
        <f ca="1">OFFSET(QY39,0,-1) * OFFSET(QY39,10 - ROW(QY39),0)</f>
        <v>0</v>
      </c>
      <c r="QZ39" s="166">
        <v>0</v>
      </c>
      <c r="RA39" s="166">
        <f ca="1">OFFSET(RA39,0,-1) * OFFSET(RA39,10 - ROW(RA39),0)</f>
        <v>0</v>
      </c>
      <c r="RB39" s="166">
        <v>0</v>
      </c>
      <c r="RC39" s="166">
        <f ca="1">OFFSET(RC39,0,-1) * OFFSET(RC39,10 - ROW(RC39),0)</f>
        <v>0</v>
      </c>
      <c r="RD39" s="166">
        <v>0</v>
      </c>
      <c r="RE39" s="166">
        <f ca="1">OFFSET(RE39,0,-1) * OFFSET(RE39,10 - ROW(RE39),0)</f>
        <v>0</v>
      </c>
      <c r="RF39" s="166">
        <f t="shared" ca="1" si="73"/>
        <v>0</v>
      </c>
      <c r="RG39" s="166">
        <v>0</v>
      </c>
      <c r="RH39" s="166">
        <v>0</v>
      </c>
      <c r="RI39" s="166">
        <v>0</v>
      </c>
      <c r="RJ39" s="166">
        <f ca="1">OFFSET(RJ39,0,-1) * OFFSET(RJ39,10 - ROW(RJ39),0)</f>
        <v>0</v>
      </c>
      <c r="RK39" s="166"/>
      <c r="RL39" s="166">
        <f ca="1">OFFSET(RL39,0,-1) * OFFSET(RL39,10 - ROW(RL39),0)</f>
        <v>0</v>
      </c>
      <c r="RM39" s="166"/>
      <c r="RN39" s="166">
        <f ca="1">OFFSET(RN39,0,-1) * OFFSET(RN39,10 - ROW(RN39),0)</f>
        <v>0</v>
      </c>
      <c r="RO39" s="166">
        <f t="shared" ca="1" si="56"/>
        <v>0</v>
      </c>
      <c r="RP39" s="166">
        <f t="shared" ca="1" si="252"/>
        <v>0</v>
      </c>
      <c r="RQ39" s="166"/>
      <c r="RR39" s="166">
        <f t="shared" ca="1" si="248"/>
        <v>485781098</v>
      </c>
      <c r="RS39" s="166">
        <f t="shared" si="410"/>
        <v>4538</v>
      </c>
      <c r="RT39" s="166">
        <f ca="1">OFFSET(RT39,0,-1) * OFFSET(RT39,10 - ROW(RT39),0)</f>
        <v>3621324</v>
      </c>
      <c r="RU39" s="166">
        <f t="shared" si="231"/>
        <v>0</v>
      </c>
      <c r="RV39" s="166">
        <f ca="1">OFFSET(RV39,0,-1) * OFFSET(RV39,10 - ROW(RV39),0)</f>
        <v>0</v>
      </c>
      <c r="RW39" s="166">
        <f t="shared" ca="1" si="58"/>
        <v>3621324</v>
      </c>
      <c r="RX39" s="166">
        <f t="shared" si="249"/>
        <v>4538</v>
      </c>
      <c r="RY39" s="166">
        <f ca="1">OFFSET(RY39,0,-1) * OFFSET(RY39,10 - ROW(RY39),0)</f>
        <v>335812</v>
      </c>
      <c r="RZ39" s="166">
        <f t="shared" si="234"/>
        <v>0</v>
      </c>
      <c r="SA39" s="166">
        <f ca="1">OFFSET(SA39,0,-1) * OFFSET(SA39,10 - ROW(SA39),0)</f>
        <v>0</v>
      </c>
      <c r="SB39" s="166">
        <f t="shared" ca="1" si="59"/>
        <v>335812</v>
      </c>
      <c r="SC39" s="166">
        <f t="shared" ca="1" si="60"/>
        <v>489738234</v>
      </c>
      <c r="SD39" s="166"/>
      <c r="SE39" s="166">
        <f t="shared" ca="1" si="61"/>
        <v>489738234</v>
      </c>
    </row>
    <row r="40" spans="1:499" s="165" customFormat="1" ht="30">
      <c r="A40" s="165" t="s">
        <v>219</v>
      </c>
      <c r="B40" s="175" t="s">
        <v>1008</v>
      </c>
      <c r="C40" s="166" t="s">
        <v>216</v>
      </c>
      <c r="D40" s="166" t="s">
        <v>195</v>
      </c>
      <c r="E40" s="166">
        <v>0</v>
      </c>
      <c r="F40" s="166">
        <f ca="1">OFFSET(F40,0,-1) * OFFSET(F40,10 - ROW(F40),0)</f>
        <v>0</v>
      </c>
      <c r="G40" s="166"/>
      <c r="H40" s="166">
        <f ca="1">OFFSET(H40,0,-1) * OFFSET(H40,10 - ROW(H40),0)</f>
        <v>0</v>
      </c>
      <c r="I40" s="166"/>
      <c r="J40" s="166">
        <f ca="1">OFFSET(J40,0,-1) * OFFSET(J40,10 - ROW(J40),0)</f>
        <v>0</v>
      </c>
      <c r="K40" s="166"/>
      <c r="L40" s="166">
        <f ca="1">OFFSET(L40,0,-1) * OFFSET(L40,10 - ROW(L40),0)</f>
        <v>0</v>
      </c>
      <c r="M40" s="166"/>
      <c r="N40" s="166">
        <f ca="1">OFFSET(N40,0,-1) * OFFSET(N40,10 - ROW(N40),0)</f>
        <v>0</v>
      </c>
      <c r="O40" s="166">
        <v>0</v>
      </c>
      <c r="P40" s="166">
        <f ca="1">OFFSET(P40,0,-1) * OFFSET(P40,10 - ROW(P40),0)</f>
        <v>0</v>
      </c>
      <c r="Q40" s="166">
        <v>0</v>
      </c>
      <c r="R40" s="166">
        <f ca="1">OFFSET(R40,0,-1) * OFFSET(R40,10 - ROW(R40),0)</f>
        <v>0</v>
      </c>
      <c r="S40" s="166">
        <f t="shared" ca="1" si="38"/>
        <v>0</v>
      </c>
      <c r="T40" s="166">
        <v>0</v>
      </c>
      <c r="U40" s="166">
        <f ca="1">OFFSET(U40,0,-1) * OFFSET(U40,10 - ROW(U40),0)</f>
        <v>0</v>
      </c>
      <c r="V40" s="166">
        <v>0</v>
      </c>
      <c r="W40" s="166">
        <f ca="1">OFFSET(W40,0,-1) * OFFSET(W40,10 - ROW(W40),0)</f>
        <v>0</v>
      </c>
      <c r="X40" s="166">
        <v>0</v>
      </c>
      <c r="Y40" s="166">
        <f ca="1">OFFSET(Y40,0,-1) * OFFSET(Y40,10 - ROW(Y40),0)</f>
        <v>0</v>
      </c>
      <c r="Z40" s="166">
        <v>0</v>
      </c>
      <c r="AA40" s="166">
        <f ca="1">OFFSET(AA40,0,-1) * OFFSET(AA40,10 - ROW(AA40),0)</f>
        <v>0</v>
      </c>
      <c r="AB40" s="166">
        <v>0</v>
      </c>
      <c r="AC40" s="166">
        <f ca="1">OFFSET(AC40,0,-1) * OFFSET(AC40,10 - ROW(AC40),0)</f>
        <v>0</v>
      </c>
      <c r="AD40" s="166">
        <v>0</v>
      </c>
      <c r="AE40" s="166">
        <f ca="1">OFFSET(AE40,0,-1) * OFFSET(AE40,10 - ROW(AE40),0)</f>
        <v>0</v>
      </c>
      <c r="AF40" s="166">
        <v>0</v>
      </c>
      <c r="AG40" s="166">
        <f ca="1">OFFSET(AG40,0,-1) * OFFSET(AG40,10 - ROW(AG40),0)</f>
        <v>0</v>
      </c>
      <c r="AH40" s="166">
        <v>0</v>
      </c>
      <c r="AI40" s="166">
        <f ca="1">OFFSET(AI40,0,-1) * OFFSET(AI40,10 - ROW(AI40),0)</f>
        <v>0</v>
      </c>
      <c r="AJ40" s="166">
        <v>0</v>
      </c>
      <c r="AK40" s="166">
        <f ca="1">OFFSET(AK40,0,-1) * OFFSET(AK40,10 - ROW(AK40),0)</f>
        <v>0</v>
      </c>
      <c r="AL40" s="166">
        <v>0</v>
      </c>
      <c r="AM40" s="166">
        <f ca="1">OFFSET(AM40,0,-1) * OFFSET(AM40,10 - ROW(AM40),0)</f>
        <v>0</v>
      </c>
      <c r="AN40" s="166"/>
      <c r="AO40" s="166">
        <f ca="1">OFFSET(AO40,0,-1) * OFFSET(AO40,10 - ROW(AO40),0)</f>
        <v>0</v>
      </c>
      <c r="AP40" s="166">
        <f t="shared" ca="1" si="250"/>
        <v>0</v>
      </c>
      <c r="AQ40" s="166"/>
      <c r="AR40" s="166">
        <f ca="1">OFFSET(AR40,0,-1) * OFFSET(AR40,10 - ROW(AR40),0)</f>
        <v>0</v>
      </c>
      <c r="AS40" s="166"/>
      <c r="AT40" s="166">
        <f ca="1">OFFSET(AT40,0,-1) * OFFSET(AT40,10 - ROW(AT40),0)</f>
        <v>0</v>
      </c>
      <c r="AU40" s="166"/>
      <c r="AV40" s="166">
        <f ca="1">OFFSET(AV40,0,-1) * OFFSET(AV40,10 - ROW(AV40),0)</f>
        <v>0</v>
      </c>
      <c r="AW40" s="166"/>
      <c r="AX40" s="166">
        <f ca="1">OFFSET(AX40,0,-1) * OFFSET(AX40,10 - ROW(AX40),0)</f>
        <v>0</v>
      </c>
      <c r="AY40" s="166"/>
      <c r="AZ40" s="166">
        <f ca="1">OFFSET(AZ40,0,-1) * OFFSET(AZ40,10 - ROW(AZ40),0)</f>
        <v>0</v>
      </c>
      <c r="BA40" s="166"/>
      <c r="BB40" s="166">
        <f ca="1">OFFSET(BB40,0,-1) * OFFSET(BB40,10 - ROW(BB40),0)</f>
        <v>0</v>
      </c>
      <c r="BC40" s="166"/>
      <c r="BD40" s="166">
        <f ca="1">OFFSET(BD40,0,-1) * OFFSET(BD40,10 - ROW(BD40),0)</f>
        <v>0</v>
      </c>
      <c r="BE40" s="166"/>
      <c r="BF40" s="166">
        <f ca="1">OFFSET(BF40,0,-1) * OFFSET(BF40,10 - ROW(BF40),0)</f>
        <v>0</v>
      </c>
      <c r="BG40" s="166">
        <v>0</v>
      </c>
      <c r="BH40" s="166">
        <v>0</v>
      </c>
      <c r="BI40" s="166">
        <v>0</v>
      </c>
      <c r="BJ40" s="166">
        <f ca="1">OFFSET(BJ40,0,-1) * OFFSET(BJ40,10 - ROW(BJ40),0)</f>
        <v>0</v>
      </c>
      <c r="BK40" s="166">
        <f t="shared" ca="1" si="39"/>
        <v>0</v>
      </c>
      <c r="BL40" s="166">
        <v>0</v>
      </c>
      <c r="BM40" s="166">
        <f ca="1">OFFSET(BM40,0,-1) * OFFSET(BM40,10 - ROW(BM40),0)</f>
        <v>0</v>
      </c>
      <c r="BN40" s="166">
        <v>0</v>
      </c>
      <c r="BO40" s="166">
        <f ca="1">OFFSET(BO40,0,-1) * OFFSET(BO40,10 - ROW(BO40),0)</f>
        <v>0</v>
      </c>
      <c r="BP40" s="166">
        <v>0</v>
      </c>
      <c r="BQ40" s="166">
        <f ca="1">OFFSET(BQ40,0,-1) * OFFSET(BQ40,10 - ROW(BQ40),0)</f>
        <v>0</v>
      </c>
      <c r="BR40" s="166">
        <v>0</v>
      </c>
      <c r="BS40" s="166">
        <f ca="1">OFFSET(BS40,0,-1) * OFFSET(BS40,10 - ROW(BS40),0)</f>
        <v>0</v>
      </c>
      <c r="BT40" s="166">
        <v>0</v>
      </c>
      <c r="BU40" s="166">
        <f ca="1">OFFSET(BU40,0,-1) * OFFSET(BU40,10 - ROW(BU40),0)</f>
        <v>0</v>
      </c>
      <c r="BV40" s="166">
        <v>0</v>
      </c>
      <c r="BW40" s="166">
        <f ca="1">OFFSET(BW40,0,-1) * OFFSET(BW40,10 - ROW(BW40),0)</f>
        <v>0</v>
      </c>
      <c r="BX40" s="166">
        <v>0</v>
      </c>
      <c r="BY40" s="166">
        <f ca="1">OFFSET(BY40,0,-1) * OFFSET(BY40,10 - ROW(BY40),0)</f>
        <v>0</v>
      </c>
      <c r="BZ40" s="166">
        <v>0</v>
      </c>
      <c r="CA40" s="166">
        <f ca="1">OFFSET(CA40,0,-1) * OFFSET(CA40,10 - ROW(CA40),0)</f>
        <v>0</v>
      </c>
      <c r="CB40" s="166">
        <v>0</v>
      </c>
      <c r="CC40" s="166">
        <f ca="1">OFFSET(CC40,0,-1) * OFFSET(CC40,10 - ROW(CC40),0)</f>
        <v>0</v>
      </c>
      <c r="CD40" s="166">
        <v>0</v>
      </c>
      <c r="CE40" s="166">
        <f ca="1">OFFSET(CE40,0,-1) * OFFSET(CE40,10 - ROW(CE40),0)</f>
        <v>0</v>
      </c>
      <c r="CF40" s="166">
        <f t="shared" ca="1" si="103"/>
        <v>0</v>
      </c>
      <c r="CG40" s="166">
        <v>0</v>
      </c>
      <c r="CH40" s="166">
        <f ca="1">OFFSET(CH40,0,-1) * OFFSET(CH40,10 - ROW(CH40),0)</f>
        <v>0</v>
      </c>
      <c r="CI40" s="166">
        <v>0</v>
      </c>
      <c r="CJ40" s="166">
        <f ca="1">OFFSET(CJ40,0,-1) * OFFSET(CJ40,10 - ROW(CJ40),0)</f>
        <v>0</v>
      </c>
      <c r="CK40" s="166">
        <v>0</v>
      </c>
      <c r="CL40" s="166">
        <f ca="1">OFFSET(CL40,0,-1) * OFFSET(CL40,10 - ROW(CL40),0)</f>
        <v>0</v>
      </c>
      <c r="CM40" s="166">
        <v>0</v>
      </c>
      <c r="CN40" s="166">
        <f ca="1">OFFSET(CN40,0,-1) * OFFSET(CN40,10 - ROW(CN40),0)</f>
        <v>0</v>
      </c>
      <c r="CO40" s="166">
        <v>0</v>
      </c>
      <c r="CP40" s="166">
        <f ca="1">OFFSET(CP40,0,-1) * OFFSET(CP40,10 - ROW(CP40),0)</f>
        <v>0</v>
      </c>
      <c r="CQ40" s="166">
        <v>0</v>
      </c>
      <c r="CR40" s="166">
        <f ca="1">OFFSET(CR40,0,-1) * OFFSET(CR40,10 - ROW(CR40),0)</f>
        <v>0</v>
      </c>
      <c r="CS40" s="166">
        <v>0</v>
      </c>
      <c r="CT40" s="166">
        <f ca="1">OFFSET(CT40,0,-1) * OFFSET(CT40,10 - ROW(CT40),0)</f>
        <v>0</v>
      </c>
      <c r="CU40" s="166">
        <v>0</v>
      </c>
      <c r="CV40" s="166">
        <f ca="1">OFFSET(CV40,0,-1) * OFFSET(CV40,10 - ROW(CV40),0)</f>
        <v>0</v>
      </c>
      <c r="CW40" s="166"/>
      <c r="CX40" s="166">
        <f ca="1">OFFSET(CX40,0,-1) * OFFSET(CX40,10 - ROW(CX40),0)</f>
        <v>0</v>
      </c>
      <c r="CY40" s="166"/>
      <c r="CZ40" s="166">
        <f ca="1">OFFSET(CZ40,0,-1) * OFFSET(CZ40,10 - ROW(CZ40),0)</f>
        <v>0</v>
      </c>
      <c r="DA40" s="166"/>
      <c r="DB40" s="166">
        <v>0</v>
      </c>
      <c r="DC40" s="166"/>
      <c r="DD40" s="166">
        <v>0</v>
      </c>
      <c r="DE40" s="166">
        <v>0</v>
      </c>
      <c r="DF40" s="166">
        <f ca="1">OFFSET(DF40,0,-1) * OFFSET(DF40,10 - ROW(DF40),0)</f>
        <v>0</v>
      </c>
      <c r="DG40" s="166">
        <v>0</v>
      </c>
      <c r="DH40" s="166">
        <f ca="1">OFFSET(DH40,0,-1) * OFFSET(DH40,10 - ROW(DH40),0)</f>
        <v>0</v>
      </c>
      <c r="DI40" s="166"/>
      <c r="DJ40" s="166">
        <f ca="1">OFFSET(DJ40,0,-1) * OFFSET(DJ40,10 - ROW(DJ40),0)</f>
        <v>0</v>
      </c>
      <c r="DK40" s="166">
        <f t="shared" ca="1" si="40"/>
        <v>0</v>
      </c>
      <c r="DL40" s="166"/>
      <c r="DM40" s="166">
        <f ca="1">OFFSET(DM40,0,-1) * OFFSET(DM40,10 - ROW(DM40),0)</f>
        <v>0</v>
      </c>
      <c r="DN40" s="166"/>
      <c r="DO40" s="166">
        <f ca="1">OFFSET(DO40,0,-1) * OFFSET(DO40,10 - ROW(DO40),0)</f>
        <v>0</v>
      </c>
      <c r="DP40" s="166">
        <v>423</v>
      </c>
      <c r="DQ40" s="166">
        <f ca="1">OFFSET(DQ40,0,-1) * OFFSET(DQ40,10 - ROW(DQ40),0)</f>
        <v>42777144</v>
      </c>
      <c r="DR40" s="166">
        <v>0</v>
      </c>
      <c r="DS40" s="166">
        <f ca="1">OFFSET(DS40,0,-1) * OFFSET(DS40,10 - ROW(DS40),0)</f>
        <v>0</v>
      </c>
      <c r="DT40" s="166">
        <v>1153</v>
      </c>
      <c r="DU40" s="166">
        <f ca="1">OFFSET(DU40,0,-1) * OFFSET(DU40,10 - ROW(DU40),0)</f>
        <v>99148776</v>
      </c>
      <c r="DV40" s="166">
        <v>0</v>
      </c>
      <c r="DW40" s="166">
        <f ca="1">OFFSET(DW40,0,-1) * OFFSET(DW40,10 - ROW(DW40),0)</f>
        <v>0</v>
      </c>
      <c r="DX40" s="166"/>
      <c r="DY40" s="166">
        <f ca="1">OFFSET(DY40,0,-1) * OFFSET(DY40,10 - ROW(DY40),0)</f>
        <v>0</v>
      </c>
      <c r="DZ40" s="166"/>
      <c r="EA40" s="166">
        <f ca="1">OFFSET(EA40,0,-1) * OFFSET(EA40,10 - ROW(EA40),0)</f>
        <v>0</v>
      </c>
      <c r="EB40" s="166">
        <v>423</v>
      </c>
      <c r="EC40" s="166">
        <f ca="1">OFFSET(EC40,0,-1) * OFFSET(EC40,10 - ROW(EC40),0)</f>
        <v>4277799</v>
      </c>
      <c r="ED40" s="166">
        <v>0</v>
      </c>
      <c r="EE40" s="166">
        <f ca="1">OFFSET(EE40,0,-1) * OFFSET(EE40,10 - ROW(EE40),0)</f>
        <v>0</v>
      </c>
      <c r="EF40" s="166">
        <v>1153</v>
      </c>
      <c r="EG40" s="166">
        <f ca="1">OFFSET(EG40,0,-1) * OFFSET(EG40,10 - ROW(EG40),0)</f>
        <v>9914647</v>
      </c>
      <c r="EH40" s="166">
        <v>0</v>
      </c>
      <c r="EI40" s="166">
        <f ca="1">OFFSET(EI40,0,-1) * OFFSET(EI40,10 - ROW(EI40),0)</f>
        <v>0</v>
      </c>
      <c r="EJ40" s="166"/>
      <c r="EK40" s="166">
        <f ca="1">OFFSET(EK40,0,-1) * OFFSET(EK40,10 - ROW(EK40),0)</f>
        <v>0</v>
      </c>
      <c r="EL40" s="166"/>
      <c r="EM40" s="166">
        <f ca="1">OFFSET(EM40,0,-1) * OFFSET(EM40,10 - ROW(EM40),0)</f>
        <v>0</v>
      </c>
      <c r="EN40" s="166"/>
      <c r="EO40" s="166">
        <f ca="1">OFFSET(EO40,0,-1) * OFFSET(EO40,10 - ROW(EO40),0)</f>
        <v>0</v>
      </c>
      <c r="EP40" s="166"/>
      <c r="EQ40" s="166">
        <f ca="1">OFFSET(EQ40,0,-1) * OFFSET(EQ40,10 - ROW(EQ40),0)</f>
        <v>0</v>
      </c>
      <c r="ER40" s="166">
        <v>0</v>
      </c>
      <c r="ES40" s="166">
        <f ca="1">OFFSET(ES40,0,-1) * OFFSET(ES40,10 - ROW(ES40),0)</f>
        <v>0</v>
      </c>
      <c r="ET40" s="166">
        <v>0</v>
      </c>
      <c r="EU40" s="166">
        <f ca="1">OFFSET(EU40,0,-1) * OFFSET(EU40,10 - ROW(EU40),0)</f>
        <v>0</v>
      </c>
      <c r="EV40" s="166">
        <f t="shared" ca="1" si="236"/>
        <v>156118366</v>
      </c>
      <c r="EW40" s="166">
        <v>0</v>
      </c>
      <c r="EX40" s="166">
        <v>0</v>
      </c>
      <c r="EY40" s="166">
        <v>0</v>
      </c>
      <c r="EZ40" s="166">
        <v>0</v>
      </c>
      <c r="FA40" s="166">
        <v>0</v>
      </c>
      <c r="FB40" s="166">
        <v>0</v>
      </c>
      <c r="FC40" s="166">
        <v>0</v>
      </c>
      <c r="FD40" s="166">
        <v>0</v>
      </c>
      <c r="FE40" s="166"/>
      <c r="FF40" s="166">
        <f ca="1">OFFSET(FF40,0,-1) * OFFSET(FF40,10 - ROW(FF40),0)</f>
        <v>0</v>
      </c>
      <c r="FG40" s="166">
        <v>0</v>
      </c>
      <c r="FH40" s="166">
        <v>0</v>
      </c>
      <c r="FI40" s="166">
        <v>0</v>
      </c>
      <c r="FJ40" s="166">
        <v>0</v>
      </c>
      <c r="FK40" s="166">
        <v>0</v>
      </c>
      <c r="FL40" s="166">
        <v>0</v>
      </c>
      <c r="FM40" s="166">
        <v>0</v>
      </c>
      <c r="FN40" s="166">
        <f ca="1">OFFSET(FN40,0,-1) * OFFSET(FN40,10 - ROW(FN40),0)</f>
        <v>0</v>
      </c>
      <c r="FO40" s="166">
        <v>0</v>
      </c>
      <c r="FP40" s="166">
        <f ca="1">OFFSET(FP40,0,-1) * OFFSET(FP40,10 - ROW(FP40),0)</f>
        <v>0</v>
      </c>
      <c r="FQ40" s="166"/>
      <c r="FR40" s="166">
        <f ca="1">OFFSET(FR40,0,-1) * OFFSET(FR40,10 - ROW(FR40),0)</f>
        <v>0</v>
      </c>
      <c r="FS40" s="166">
        <v>0</v>
      </c>
      <c r="FT40" s="166">
        <v>0</v>
      </c>
      <c r="FU40" s="166">
        <v>0</v>
      </c>
      <c r="FV40" s="166">
        <v>0</v>
      </c>
      <c r="FW40" s="166">
        <v>0</v>
      </c>
      <c r="FX40" s="166">
        <v>0</v>
      </c>
      <c r="FY40" s="166">
        <v>0</v>
      </c>
      <c r="FZ40" s="166">
        <v>0</v>
      </c>
      <c r="GA40" s="166">
        <v>0</v>
      </c>
      <c r="GB40" s="166">
        <v>0</v>
      </c>
      <c r="GC40" s="166">
        <v>0</v>
      </c>
      <c r="GD40" s="166">
        <v>0</v>
      </c>
      <c r="GE40" s="166">
        <v>0</v>
      </c>
      <c r="GF40" s="166">
        <f ca="1">OFFSET(GF40,0,-1) * OFFSET(GF40,10 - ROW(GF40),0)</f>
        <v>0</v>
      </c>
      <c r="GG40" s="166">
        <f t="shared" ca="1" si="237"/>
        <v>0</v>
      </c>
      <c r="GH40" s="166"/>
      <c r="GI40" s="166">
        <f ca="1">OFFSET(GI40,0,-1) * OFFSET(GI40,10 - ROW(GI40),0)</f>
        <v>0</v>
      </c>
      <c r="GJ40" s="166"/>
      <c r="GK40" s="166">
        <f ca="1">OFFSET(GK40,0,-1) * OFFSET(GK40,10 - ROW(GK40),0)</f>
        <v>0</v>
      </c>
      <c r="GL40" s="166">
        <f t="shared" ca="1" si="238"/>
        <v>0</v>
      </c>
      <c r="GM40" s="166">
        <f t="shared" ca="1" si="239"/>
        <v>156118366</v>
      </c>
      <c r="GN40" s="166"/>
      <c r="GO40" s="166">
        <f ca="1">OFFSET(GO40,0,-1) * OFFSET(GO40,10 - ROW(GO40),0)</f>
        <v>0</v>
      </c>
      <c r="GP40" s="166"/>
      <c r="GQ40" s="166">
        <f ca="1">OFFSET(GQ40,0,-1) * OFFSET(GQ40,10 - ROW(GQ40),0)</f>
        <v>0</v>
      </c>
      <c r="GR40" s="166"/>
      <c r="GS40" s="166">
        <f ca="1">OFFSET(GS40,0,-1) * OFFSET(GS40,10 - ROW(GS40),0)</f>
        <v>0</v>
      </c>
      <c r="GT40" s="166"/>
      <c r="GU40" s="166">
        <f ca="1">OFFSET(GU40,0,-1) * OFFSET(GU40,10 - ROW(GU40),0)</f>
        <v>0</v>
      </c>
      <c r="GV40" s="166">
        <f t="shared" ca="1" si="41"/>
        <v>0</v>
      </c>
      <c r="GW40" s="166">
        <f t="shared" ca="1" si="240"/>
        <v>156118366</v>
      </c>
      <c r="GX40" s="166">
        <v>0</v>
      </c>
      <c r="GY40" s="166">
        <f ca="1">OFFSET(GY40,0,-1) * OFFSET(GY40,10 - ROW(GY40),0)</f>
        <v>0</v>
      </c>
      <c r="GZ40" s="166">
        <v>0</v>
      </c>
      <c r="HA40" s="166">
        <f ca="1">OFFSET(HA40,0,-1) * OFFSET(HA40,10 - ROW(HA40),0)</f>
        <v>0</v>
      </c>
      <c r="HB40" s="166">
        <v>0</v>
      </c>
      <c r="HC40" s="166">
        <v>0</v>
      </c>
      <c r="HD40" s="166"/>
      <c r="HE40" s="166">
        <f ca="1">OFFSET(HE40,0,-1) * OFFSET(HE40,10 - ROW(HE40),0)</f>
        <v>0</v>
      </c>
      <c r="HF40" s="166"/>
      <c r="HG40" s="166">
        <f ca="1">OFFSET(HG40,0,-1) * OFFSET(HG40,10 - ROW(HG40),0)</f>
        <v>0</v>
      </c>
      <c r="HH40" s="166">
        <f t="shared" ca="1" si="62"/>
        <v>0</v>
      </c>
      <c r="HI40" s="166">
        <v>0</v>
      </c>
      <c r="HJ40" s="166">
        <f ca="1">OFFSET(HJ40,0,-1) * OFFSET(HJ40,10 - ROW(HJ40),0)</f>
        <v>0</v>
      </c>
      <c r="HK40" s="166">
        <f t="shared" ca="1" si="42"/>
        <v>0</v>
      </c>
      <c r="HL40" s="166">
        <v>0</v>
      </c>
      <c r="HM40" s="166">
        <f ca="1">OFFSET(HM40,0,-1) * OFFSET(HM40,10 - ROW(HM40),0)</f>
        <v>0</v>
      </c>
      <c r="HN40" s="166">
        <v>0</v>
      </c>
      <c r="HO40" s="166">
        <f ca="1">OFFSET(HO40,0,-1) * OFFSET(HO40,10 - ROW(HO40),0)</f>
        <v>0</v>
      </c>
      <c r="HP40" s="166">
        <v>0</v>
      </c>
      <c r="HQ40" s="166">
        <f ca="1">OFFSET(HQ40,0,-1) * OFFSET(HQ40,10 - ROW(HQ40),0)</f>
        <v>0</v>
      </c>
      <c r="HR40" s="166">
        <v>0</v>
      </c>
      <c r="HS40" s="166">
        <f ca="1">OFFSET(HS40,0,-1) * OFFSET(HS40,10 - ROW(HS40),0)</f>
        <v>0</v>
      </c>
      <c r="HT40" s="166">
        <f t="shared" ca="1" si="43"/>
        <v>0</v>
      </c>
      <c r="HU40" s="166">
        <v>0</v>
      </c>
      <c r="HV40" s="166">
        <f ca="1">OFFSET(HV40,0,-1) * OFFSET(HV40,10 - ROW(HV40),0)</f>
        <v>0</v>
      </c>
      <c r="HW40" s="166">
        <v>0</v>
      </c>
      <c r="HX40" s="166">
        <f ca="1">OFFSET(HX40,0,-1) * OFFSET(HX40,10 - ROW(HX40),0)</f>
        <v>0</v>
      </c>
      <c r="HY40" s="166">
        <v>0</v>
      </c>
      <c r="HZ40" s="166">
        <f ca="1">OFFSET(HZ40,0,-1) * OFFSET(HZ40,10 - ROW(HZ40),0)</f>
        <v>0</v>
      </c>
      <c r="IA40" s="166">
        <v>0</v>
      </c>
      <c r="IB40" s="166">
        <f ca="1">OFFSET(IB40,0,-1) * OFFSET(IB40,10 - ROW(IB40),0)</f>
        <v>0</v>
      </c>
      <c r="IC40" s="166">
        <v>0</v>
      </c>
      <c r="ID40" s="166">
        <f ca="1">OFFSET(ID40,0,-1) * OFFSET(ID40,10 - ROW(ID40),0)</f>
        <v>0</v>
      </c>
      <c r="IE40" s="166">
        <v>0</v>
      </c>
      <c r="IF40" s="166">
        <f ca="1">OFFSET(IF40,0,-1) * OFFSET(IF40,10 - ROW(IF40),0)</f>
        <v>0</v>
      </c>
      <c r="IG40" s="166">
        <v>0</v>
      </c>
      <c r="IH40" s="166">
        <f ca="1">OFFSET(IH40,0,-1) * OFFSET(IH40,10 - ROW(IH40),0)</f>
        <v>0</v>
      </c>
      <c r="II40" s="166">
        <v>0</v>
      </c>
      <c r="IJ40" s="166">
        <f ca="1">OFFSET(IJ40,0,-1) * OFFSET(IJ40,10 - ROW(IJ40),0)</f>
        <v>0</v>
      </c>
      <c r="IK40" s="166">
        <f t="shared" ca="1" si="241"/>
        <v>0</v>
      </c>
      <c r="IL40" s="166">
        <v>215</v>
      </c>
      <c r="IM40" s="166">
        <f ca="1">OFFSET(IM40,0,-1) * OFFSET(IM40,10 - ROW(IM40),0)</f>
        <v>44382880</v>
      </c>
      <c r="IN40" s="166">
        <v>0</v>
      </c>
      <c r="IO40" s="166">
        <f ca="1">OFFSET(IO40,0,-1) * OFFSET(IO40,10 - ROW(IO40),0)</f>
        <v>0</v>
      </c>
      <c r="IP40" s="166">
        <v>215</v>
      </c>
      <c r="IQ40" s="166">
        <f ca="1">OFFSET(IQ40,0,-1) * OFFSET(IQ40,10 - ROW(IQ40),0)</f>
        <v>4438245</v>
      </c>
      <c r="IR40" s="166">
        <v>0</v>
      </c>
      <c r="IS40" s="166">
        <f ca="1">OFFSET(IS40,0,-1) * OFFSET(IS40,10 - ROW(IS40),0)</f>
        <v>0</v>
      </c>
      <c r="IT40" s="166"/>
      <c r="IU40" s="166">
        <f ca="1">OFFSET(IU40,0,-1) * OFFSET(IU40,10 - ROW(IU40),0)</f>
        <v>0</v>
      </c>
      <c r="IV40" s="166"/>
      <c r="IW40" s="166">
        <f ca="1">OFFSET(IW40,0,-1) * OFFSET(IW40,10 - ROW(IW40),0)</f>
        <v>0</v>
      </c>
      <c r="IX40" s="166">
        <f t="shared" ca="1" si="44"/>
        <v>48821125</v>
      </c>
      <c r="IY40" s="166"/>
      <c r="IZ40" s="166">
        <f ca="1">OFFSET(IZ40,0,-1) * OFFSET(IZ40,10 - ROW(IZ40),0)</f>
        <v>0</v>
      </c>
      <c r="JA40" s="166"/>
      <c r="JB40" s="166">
        <f ca="1">OFFSET(JB40,0,-1) * OFFSET(JB40,10 - ROW(JB40),0)</f>
        <v>0</v>
      </c>
      <c r="JC40" s="166"/>
      <c r="JD40" s="166">
        <f ca="1">OFFSET(JD40,0,-1) * OFFSET(JD40,10 - ROW(JD40),0)</f>
        <v>0</v>
      </c>
      <c r="JE40" s="166"/>
      <c r="JF40" s="166">
        <f ca="1">OFFSET(JF40,0,-1) * OFFSET(JF40,10 - ROW(JF40),0)</f>
        <v>0</v>
      </c>
      <c r="JG40" s="166">
        <f t="shared" ca="1" si="45"/>
        <v>0</v>
      </c>
      <c r="JH40" s="166">
        <f t="shared" ca="1" si="142"/>
        <v>48821125</v>
      </c>
      <c r="JI40" s="166"/>
      <c r="JJ40" s="166">
        <f ca="1">OFFSET(JJ40,0,-1) * OFFSET(JJ40,10 - ROW(JJ40),0)</f>
        <v>0</v>
      </c>
      <c r="JK40" s="166"/>
      <c r="JL40" s="166">
        <f ca="1">OFFSET(JL40,0,-1) * OFFSET(JL40,10 - ROW(JL40),0)</f>
        <v>0</v>
      </c>
      <c r="JM40" s="166">
        <f t="shared" ca="1" si="63"/>
        <v>0</v>
      </c>
      <c r="JN40" s="166">
        <v>0</v>
      </c>
      <c r="JO40" s="166">
        <f ca="1">OFFSET(JO40,0,-1) * OFFSET(JO40,10 - ROW(JO40),0)</f>
        <v>0</v>
      </c>
      <c r="JP40" s="166">
        <v>0</v>
      </c>
      <c r="JQ40" s="166">
        <f ca="1">OFFSET(JQ40,0,-1) * OFFSET(JQ40,10 - ROW(JQ40),0)</f>
        <v>0</v>
      </c>
      <c r="JR40" s="166"/>
      <c r="JS40" s="166">
        <f ca="1">OFFSET(JS40,0,-1) * OFFSET(JS40,10 - ROW(JS40),0)</f>
        <v>0</v>
      </c>
      <c r="JT40" s="166">
        <v>0</v>
      </c>
      <c r="JU40" s="166">
        <f ca="1">OFFSET(JU40,0,-1) * OFFSET(JU40,10 - ROW(JU40),0)</f>
        <v>0</v>
      </c>
      <c r="JV40" s="166">
        <f t="shared" ca="1" si="46"/>
        <v>0</v>
      </c>
      <c r="JW40" s="166">
        <v>0</v>
      </c>
      <c r="JX40" s="166">
        <f ca="1">OFFSET(JX40,0,-1) * OFFSET(JX40,10 - ROW(JX40),0)</f>
        <v>0</v>
      </c>
      <c r="JY40" s="166">
        <f t="shared" ca="1" si="47"/>
        <v>0</v>
      </c>
      <c r="JZ40" s="166">
        <v>0</v>
      </c>
      <c r="KA40" s="166">
        <f ca="1">OFFSET(KA40,0,-1) * OFFSET(KA40,10 - ROW(KA40),0)</f>
        <v>0</v>
      </c>
      <c r="KB40" s="166">
        <v>0</v>
      </c>
      <c r="KC40" s="166">
        <f ca="1">OFFSET(KC40,0,-1) * OFFSET(KC40,10 - ROW(KC40),0)</f>
        <v>0</v>
      </c>
      <c r="KD40" s="166">
        <v>0</v>
      </c>
      <c r="KE40" s="166">
        <f ca="1">OFFSET(KE40,0,-1) * OFFSET(KE40,10 - ROW(KE40),0)</f>
        <v>0</v>
      </c>
      <c r="KF40" s="166">
        <v>0</v>
      </c>
      <c r="KG40" s="166">
        <f ca="1">OFFSET(KG40,0,-1) * OFFSET(KG40,10 - ROW(KG40),0)</f>
        <v>0</v>
      </c>
      <c r="KH40" s="166">
        <f t="shared" ca="1" si="48"/>
        <v>0</v>
      </c>
      <c r="KI40" s="166">
        <v>0</v>
      </c>
      <c r="KJ40" s="166">
        <f ca="1">OFFSET(KJ40,0,-1) * OFFSET(KJ40,10 - ROW(KJ40),0)</f>
        <v>0</v>
      </c>
      <c r="KK40" s="166">
        <v>0</v>
      </c>
      <c r="KL40" s="166">
        <f ca="1">OFFSET(KL40,0,-1) * OFFSET(KL40,10 - ROW(KL40),0)</f>
        <v>0</v>
      </c>
      <c r="KM40" s="166">
        <v>0</v>
      </c>
      <c r="KN40" s="166">
        <f ca="1">OFFSET(KN40,0,-1) * OFFSET(KN40,10 - ROW(KN40),0)</f>
        <v>0</v>
      </c>
      <c r="KO40" s="166">
        <v>0</v>
      </c>
      <c r="KP40" s="166">
        <f ca="1">OFFSET(KP40,0,-1) * OFFSET(KP40,10 - ROW(KP40),0)</f>
        <v>0</v>
      </c>
      <c r="KQ40" s="166">
        <v>0</v>
      </c>
      <c r="KR40" s="166">
        <f ca="1">OFFSET(KR40,0,-1) * OFFSET(KR40,10 - ROW(KR40),0)</f>
        <v>0</v>
      </c>
      <c r="KS40" s="166">
        <f t="shared" ca="1" si="251"/>
        <v>0</v>
      </c>
      <c r="KT40" s="166">
        <v>109</v>
      </c>
      <c r="KU40" s="166">
        <f ca="1">OFFSET(KU40,0,-1) * OFFSET(KU40,10 - ROW(KU40),0)</f>
        <v>26972813</v>
      </c>
      <c r="KV40" s="166">
        <v>0</v>
      </c>
      <c r="KW40" s="166">
        <f ca="1">OFFSET(KW40,0,-1) * OFFSET(KW40,10 - ROW(KW40),0)</f>
        <v>0</v>
      </c>
      <c r="KX40" s="166">
        <v>109</v>
      </c>
      <c r="KY40" s="166">
        <f ca="1">OFFSET(KY40,0,-1) * OFFSET(KY40,10 - ROW(KY40),0)</f>
        <v>2697314</v>
      </c>
      <c r="KZ40" s="166">
        <v>0</v>
      </c>
      <c r="LA40" s="166">
        <f ca="1">OFFSET(LA40,0,-1) * OFFSET(LA40,10 - ROW(LA40),0)</f>
        <v>0</v>
      </c>
      <c r="LB40" s="166"/>
      <c r="LC40" s="166">
        <f ca="1">OFFSET(LC40,0,-1) * OFFSET(LC40,10 - ROW(LC40),0)</f>
        <v>0</v>
      </c>
      <c r="LD40" s="166">
        <f t="shared" ca="1" si="49"/>
        <v>29670127</v>
      </c>
      <c r="LE40" s="166">
        <v>0</v>
      </c>
      <c r="LF40" s="166">
        <f ca="1">OFFSET(LF40,0,-1) * OFFSET(LF40,10 - ROW(LF40),0)</f>
        <v>0</v>
      </c>
      <c r="LG40" s="166">
        <v>0</v>
      </c>
      <c r="LH40" s="166">
        <f ca="1">OFFSET(LH40,0,-1) * OFFSET(LH40,10 - ROW(LH40),0)</f>
        <v>0</v>
      </c>
      <c r="LI40" s="166">
        <v>0</v>
      </c>
      <c r="LJ40" s="166">
        <f ca="1">OFFSET(LJ40,0,-1) * OFFSET(LJ40,10 - ROW(LJ40),0)</f>
        <v>0</v>
      </c>
      <c r="LK40" s="166">
        <v>0</v>
      </c>
      <c r="LL40" s="166">
        <f ca="1">OFFSET(LL40,0,-1) * OFFSET(LL40,10 - ROW(LL40),0)</f>
        <v>0</v>
      </c>
      <c r="LM40" s="166">
        <f t="shared" ca="1" si="50"/>
        <v>0</v>
      </c>
      <c r="LN40" s="166">
        <v>0</v>
      </c>
      <c r="LO40" s="166">
        <f ca="1">OFFSET(LO40,0,-1) * OFFSET(LO40,10 - ROW(LO40),0)</f>
        <v>0</v>
      </c>
      <c r="LP40" s="166">
        <v>0</v>
      </c>
      <c r="LQ40" s="166">
        <f ca="1">OFFSET(LQ40,0,-1) * OFFSET(LQ40,10 - ROW(LQ40),0)</f>
        <v>0</v>
      </c>
      <c r="LR40" s="166">
        <f t="shared" ca="1" si="242"/>
        <v>0</v>
      </c>
      <c r="LS40" s="166">
        <v>0</v>
      </c>
      <c r="LT40" s="166">
        <f ca="1">OFFSET(LT40,0,-1) * OFFSET(LT40,10 - ROW(LT40),0)</f>
        <v>0</v>
      </c>
      <c r="LU40" s="166">
        <v>0</v>
      </c>
      <c r="LV40" s="166">
        <f ca="1">OFFSET(LV40,0,-1) * OFFSET(LV40,10 - ROW(LV40),0)</f>
        <v>0</v>
      </c>
      <c r="LW40" s="166">
        <f t="shared" ca="1" si="64"/>
        <v>0</v>
      </c>
      <c r="LX40" s="166">
        <v>0</v>
      </c>
      <c r="LY40" s="166">
        <f ca="1">OFFSET(LY40,0,-1) * OFFSET(LY40,10 - ROW(LY40),0)</f>
        <v>0</v>
      </c>
      <c r="LZ40" s="166">
        <v>0</v>
      </c>
      <c r="MA40" s="166">
        <f ca="1">OFFSET(MA40,0,-1) * OFFSET(MA40,10 - ROW(MA40),0)</f>
        <v>0</v>
      </c>
      <c r="MB40" s="166">
        <f t="shared" ca="1" si="243"/>
        <v>0</v>
      </c>
      <c r="MC40" s="166">
        <f t="shared" ca="1" si="244"/>
        <v>29670127</v>
      </c>
      <c r="MD40" s="166">
        <v>0</v>
      </c>
      <c r="ME40" s="166">
        <f ca="1">OFFSET(ME40,0,-1) * OFFSET(ME40,10 - ROW(ME40),0)</f>
        <v>0</v>
      </c>
      <c r="MF40" s="166"/>
      <c r="MG40" s="166">
        <f ca="1">OFFSET(MG40,0,-1) * OFFSET(MG40,10 - ROW(MG40),0)</f>
        <v>0</v>
      </c>
      <c r="MH40" s="166">
        <v>0</v>
      </c>
      <c r="MI40" s="166">
        <f ca="1">OFFSET(MI40,0,-1) * OFFSET(MI40,10 - ROW(MI40),0)</f>
        <v>0</v>
      </c>
      <c r="MJ40" s="166"/>
      <c r="MK40" s="166">
        <f ca="1">OFFSET(MK40,0,-1) * OFFSET(MK40,10 - ROW(MK40),0)</f>
        <v>0</v>
      </c>
      <c r="ML40" s="166">
        <f t="shared" ca="1" si="51"/>
        <v>0</v>
      </c>
      <c r="MM40" s="166">
        <v>0</v>
      </c>
      <c r="MN40" s="166">
        <f ca="1">OFFSET(MN40,0,-1) * OFFSET(MN40,10 - ROW(MN40),0)</f>
        <v>0</v>
      </c>
      <c r="MO40" s="166">
        <v>0</v>
      </c>
      <c r="MP40" s="166">
        <f ca="1">OFFSET(MP40,0,-1) * OFFSET(MP40,10 - ROW(MP40),0)</f>
        <v>0</v>
      </c>
      <c r="MQ40" s="166"/>
      <c r="MR40" s="166">
        <f ca="1">OFFSET(MR40,0,-1) * OFFSET(MR40,10 - ROW(MR40),0)</f>
        <v>0</v>
      </c>
      <c r="MS40" s="166">
        <f t="shared" ca="1" si="52"/>
        <v>0</v>
      </c>
      <c r="MT40" s="166">
        <v>0</v>
      </c>
      <c r="MU40" s="166">
        <f ca="1">OFFSET(MU40,0,-1) * OFFSET(MU40,10 - ROW(MU40),0)</f>
        <v>0</v>
      </c>
      <c r="MV40" s="166">
        <v>0</v>
      </c>
      <c r="MW40" s="166">
        <f ca="1">OFFSET(MW40,0,-1) * OFFSET(MW40,10 - ROW(MW40),0)</f>
        <v>0</v>
      </c>
      <c r="MX40" s="166">
        <v>0</v>
      </c>
      <c r="MY40" s="166">
        <f ca="1">OFFSET(MY40,0,-1) * OFFSET(MY40,10 - ROW(MY40),0)</f>
        <v>0</v>
      </c>
      <c r="MZ40" s="166"/>
      <c r="NA40" s="166">
        <f ca="1">OFFSET(NA40,0,-1) * OFFSET(NA40,10 - ROW(NA40),0)</f>
        <v>0</v>
      </c>
      <c r="NB40" s="166">
        <f t="shared" ca="1" si="66"/>
        <v>0</v>
      </c>
      <c r="NC40" s="166">
        <v>0</v>
      </c>
      <c r="ND40" s="166">
        <f ca="1">OFFSET(ND40,0,-1) * OFFSET(ND40,10 - ROW(ND40),0)</f>
        <v>0</v>
      </c>
      <c r="NE40" s="166">
        <v>0</v>
      </c>
      <c r="NF40" s="166">
        <f ca="1">OFFSET(NF40,0,-1) * OFFSET(NF40,10 - ROW(NF40),0)</f>
        <v>0</v>
      </c>
      <c r="NG40" s="166">
        <v>0</v>
      </c>
      <c r="NH40" s="166">
        <f ca="1">OFFSET(NH40,0,-1) * OFFSET(NH40,10 - ROW(NH40),0)</f>
        <v>0</v>
      </c>
      <c r="NI40" s="166">
        <v>0</v>
      </c>
      <c r="NJ40" s="166">
        <f ca="1">OFFSET(NJ40,0,-1) * OFFSET(NJ40,10 - ROW(NJ40),0)</f>
        <v>0</v>
      </c>
      <c r="NK40" s="166">
        <v>0</v>
      </c>
      <c r="NL40" s="166">
        <f ca="1">OFFSET(NL40,0,-1) * OFFSET(NL40,10 - ROW(NL40),0)</f>
        <v>0</v>
      </c>
      <c r="NM40" s="166">
        <v>0</v>
      </c>
      <c r="NN40" s="166">
        <f ca="1">OFFSET(NN40,0,-1) * OFFSET(NN40,10 - ROW(NN40),0)</f>
        <v>0</v>
      </c>
      <c r="NO40" s="166">
        <f t="shared" ca="1" si="67"/>
        <v>0</v>
      </c>
      <c r="NP40" s="166">
        <v>54</v>
      </c>
      <c r="NQ40" s="166">
        <f ca="1">OFFSET(NQ40,0,-1) * OFFSET(NQ40,10 - ROW(NQ40),0)</f>
        <v>26753922</v>
      </c>
      <c r="NR40" s="166">
        <v>0</v>
      </c>
      <c r="NS40" s="166">
        <f ca="1">OFFSET(NS40,0,-1) * OFFSET(NS40,10 - ROW(NS40),0)</f>
        <v>0</v>
      </c>
      <c r="NT40" s="166">
        <v>54</v>
      </c>
      <c r="NU40" s="166">
        <f ca="1">OFFSET(NU40,0,-1) * OFFSET(NU40,10 - ROW(NU40),0)</f>
        <v>2675376</v>
      </c>
      <c r="NV40" s="166">
        <v>0</v>
      </c>
      <c r="NW40" s="166">
        <f ca="1">OFFSET(NW40,0,-1) * OFFSET(NW40,10 - ROW(NW40),0)</f>
        <v>0</v>
      </c>
      <c r="NX40" s="166">
        <v>0</v>
      </c>
      <c r="NY40" s="166">
        <f ca="1">OFFSET(NY40,0,-1) * OFFSET(NY40,10 - ROW(NY40),0)</f>
        <v>0</v>
      </c>
      <c r="NZ40" s="166">
        <f t="shared" ca="1" si="68"/>
        <v>29429298</v>
      </c>
      <c r="OA40" s="166">
        <v>0</v>
      </c>
      <c r="OB40" s="166">
        <f ca="1">OFFSET(OB40,0,-1) * OFFSET(OB40,10 - ROW(OB40),0)</f>
        <v>0</v>
      </c>
      <c r="OC40" s="166"/>
      <c r="OD40" s="166">
        <f ca="1">OFFSET(OD40,0,-1) * OFFSET(OD40,10 - ROW(OD40),0)</f>
        <v>0</v>
      </c>
      <c r="OE40" s="166"/>
      <c r="OF40" s="166">
        <f ca="1">OFFSET(OF40,0,-1) * OFFSET(OF40,10 - ROW(OF40),0)</f>
        <v>0</v>
      </c>
      <c r="OG40" s="166"/>
      <c r="OH40" s="166">
        <f ca="1">OFFSET(OH40,0,-1) * OFFSET(OH40,10 - ROW(OH40),0)</f>
        <v>0</v>
      </c>
      <c r="OI40" s="166">
        <f t="shared" ca="1" si="53"/>
        <v>0</v>
      </c>
      <c r="OJ40" s="166">
        <v>0</v>
      </c>
      <c r="OK40" s="166">
        <f ca="1">OFFSET(OK40,0,-1) * OFFSET(OK40,10 - ROW(OK40),0)</f>
        <v>0</v>
      </c>
      <c r="OL40" s="166"/>
      <c r="OM40" s="166">
        <f ca="1">OFFSET(OM40,0,-1) * OFFSET(OM40,10 - ROW(OM40),0)</f>
        <v>0</v>
      </c>
      <c r="ON40" s="166">
        <f t="shared" ca="1" si="245"/>
        <v>0</v>
      </c>
      <c r="OO40" s="166">
        <v>0</v>
      </c>
      <c r="OP40" s="166">
        <f ca="1">OFFSET(OP40,0,-1) * OFFSET(OP40,10 - ROW(OP40),0)</f>
        <v>0</v>
      </c>
      <c r="OQ40" s="166">
        <v>0</v>
      </c>
      <c r="OR40" s="166">
        <f ca="1">OFFSET(OR40,0,-1) * OFFSET(OR40,10 - ROW(OR40),0)</f>
        <v>0</v>
      </c>
      <c r="OS40" s="166">
        <f t="shared" ca="1" si="54"/>
        <v>0</v>
      </c>
      <c r="OT40" s="166">
        <f t="shared" ca="1" si="246"/>
        <v>29429298</v>
      </c>
      <c r="OU40" s="166">
        <v>0</v>
      </c>
      <c r="OV40" s="166">
        <f ca="1">OFFSET(OV40,0,-1) * OFFSET(OV40,10 - ROW(OV40),0)</f>
        <v>0</v>
      </c>
      <c r="OW40" s="166">
        <v>0</v>
      </c>
      <c r="OX40" s="166">
        <f ca="1">OFFSET(OX40,0,-1) * OFFSET(OX40,10 - ROW(OX40),0)</f>
        <v>0</v>
      </c>
      <c r="OY40" s="166">
        <v>0</v>
      </c>
      <c r="OZ40" s="166">
        <f ca="1">OFFSET(OZ40,0,-1) * OFFSET(OZ40,10 - ROW(OZ40),0)</f>
        <v>0</v>
      </c>
      <c r="PA40" s="166">
        <v>0</v>
      </c>
      <c r="PB40" s="166">
        <f ca="1">OFFSET(PB40,0,-1) * OFFSET(PB40,10 - ROW(PB40),0)</f>
        <v>0</v>
      </c>
      <c r="PC40" s="166">
        <f t="shared" ca="1" si="55"/>
        <v>0</v>
      </c>
      <c r="PD40" s="166">
        <v>0</v>
      </c>
      <c r="PE40" s="166">
        <f ca="1">OFFSET(PE40,0,-1) * OFFSET(PE40,10 - ROW(PE40),0)</f>
        <v>0</v>
      </c>
      <c r="PF40" s="166">
        <v>0</v>
      </c>
      <c r="PG40" s="166">
        <f ca="1">OFFSET(PG40,0,-1) * OFFSET(PG40,10 - ROW(PG40),0)</f>
        <v>0</v>
      </c>
      <c r="PH40" s="166">
        <v>0</v>
      </c>
      <c r="PI40" s="166">
        <v>0</v>
      </c>
      <c r="PJ40" s="166">
        <v>0</v>
      </c>
      <c r="PK40" s="166">
        <f ca="1">OFFSET(PK40,0,-1) * OFFSET(PK40,10 - ROW(PK40),0)</f>
        <v>0</v>
      </c>
      <c r="PL40" s="166">
        <v>0</v>
      </c>
      <c r="PM40" s="166">
        <f ca="1">OFFSET(PM40,0,-1) * OFFSET(PM40,10 - ROW(PM40),0)</f>
        <v>0</v>
      </c>
      <c r="PN40" s="166">
        <f t="shared" ca="1" si="247"/>
        <v>0</v>
      </c>
      <c r="PO40" s="166">
        <v>0</v>
      </c>
      <c r="PP40" s="166">
        <f ca="1">OFFSET(PP40,0,-1) * OFFSET(PP40,10 - ROW(PP40),0)</f>
        <v>0</v>
      </c>
      <c r="PQ40" s="166">
        <v>0</v>
      </c>
      <c r="PR40" s="166">
        <f ca="1">OFFSET(PR40,0,-1) * OFFSET(PR40,10 - ROW(PR40),0)</f>
        <v>0</v>
      </c>
      <c r="PS40" s="166">
        <v>0</v>
      </c>
      <c r="PT40" s="166">
        <f ca="1">OFFSET(PT40,0,-1) * OFFSET(PT40,10 - ROW(PT40),0)</f>
        <v>0</v>
      </c>
      <c r="PU40" s="166">
        <v>0</v>
      </c>
      <c r="PV40" s="166">
        <f ca="1">OFFSET(PV40,0,-1) * OFFSET(PV40,10 - ROW(PV40),0)</f>
        <v>0</v>
      </c>
      <c r="PW40" s="166">
        <f t="shared" ca="1" si="71"/>
        <v>0</v>
      </c>
      <c r="PX40" s="166">
        <v>0</v>
      </c>
      <c r="PY40" s="166">
        <f ca="1">OFFSET(PY40,0,-1) * OFFSET(PY40,10 - ROW(PY40),0)</f>
        <v>0</v>
      </c>
      <c r="PZ40" s="166">
        <v>0</v>
      </c>
      <c r="QA40" s="166">
        <f ca="1">OFFSET(QA40,0,-1) * OFFSET(QA40,10 - ROW(QA40),0)</f>
        <v>0</v>
      </c>
      <c r="QB40" s="166">
        <v>0</v>
      </c>
      <c r="QC40" s="166">
        <f ca="1">OFFSET(QC40,0,-1) * OFFSET(QC40,10 - ROW(QC40),0)</f>
        <v>0</v>
      </c>
      <c r="QD40" s="166">
        <v>0</v>
      </c>
      <c r="QE40" s="166">
        <f ca="1">OFFSET(QE40,0,-1) * OFFSET(QE40,10 - ROW(QE40),0)</f>
        <v>0</v>
      </c>
      <c r="QF40" s="166">
        <f t="shared" ca="1" si="216"/>
        <v>0</v>
      </c>
      <c r="QG40" s="166">
        <v>0</v>
      </c>
      <c r="QH40" s="166">
        <f ca="1">OFFSET(QH40,0,-1) * OFFSET(QH40,10 - ROW(QH40),0)</f>
        <v>0</v>
      </c>
      <c r="QI40" s="166">
        <v>0</v>
      </c>
      <c r="QJ40" s="166">
        <f ca="1">OFFSET(QJ40,0,-1) * OFFSET(QJ40,10 - ROW(QJ40),0)</f>
        <v>0</v>
      </c>
      <c r="QK40" s="166">
        <v>0</v>
      </c>
      <c r="QL40" s="166">
        <f ca="1">OFFSET(QL40,0,-1) * OFFSET(QL40,10 - ROW(QL40),0)</f>
        <v>0</v>
      </c>
      <c r="QM40" s="166">
        <v>0</v>
      </c>
      <c r="QN40" s="166">
        <f ca="1">OFFSET(QN40,0,-1) * OFFSET(QN40,10 - ROW(QN40),0)</f>
        <v>0</v>
      </c>
      <c r="QO40" s="166">
        <v>0</v>
      </c>
      <c r="QP40" s="166">
        <f ca="1">OFFSET(QP40,0,-1) * OFFSET(QP40,10 - ROW(QP40),0)</f>
        <v>0</v>
      </c>
      <c r="QQ40" s="166">
        <v>0</v>
      </c>
      <c r="QR40" s="166">
        <f ca="1">OFFSET(QR40,0,-1) * OFFSET(QR40,10 - ROW(QR40),0)</f>
        <v>0</v>
      </c>
      <c r="QS40" s="166">
        <f t="shared" ca="1" si="72"/>
        <v>0</v>
      </c>
      <c r="QT40" s="166">
        <v>42</v>
      </c>
      <c r="QU40" s="166">
        <f ca="1">OFFSET(QU40,0,-1) * OFFSET(QU40,10 - ROW(QU40),0)</f>
        <v>4247376</v>
      </c>
      <c r="QV40" s="166">
        <v>0</v>
      </c>
      <c r="QW40" s="166">
        <f ca="1">OFFSET(QW40,0,-1) * OFFSET(QW40,10 - ROW(QW40),0)</f>
        <v>0</v>
      </c>
      <c r="QX40" s="166">
        <v>42</v>
      </c>
      <c r="QY40" s="166">
        <f ca="1">OFFSET(QY40,0,-1) * OFFSET(QY40,10 - ROW(QY40),0)</f>
        <v>424746</v>
      </c>
      <c r="QZ40" s="166">
        <v>0</v>
      </c>
      <c r="RA40" s="166">
        <f ca="1">OFFSET(RA40,0,-1) * OFFSET(RA40,10 - ROW(RA40),0)</f>
        <v>0</v>
      </c>
      <c r="RB40" s="166">
        <v>0</v>
      </c>
      <c r="RC40" s="166">
        <f ca="1">OFFSET(RC40,0,-1) * OFFSET(RC40,10 - ROW(RC40),0)</f>
        <v>0</v>
      </c>
      <c r="RD40" s="166">
        <v>0</v>
      </c>
      <c r="RE40" s="166">
        <f ca="1">OFFSET(RE40,0,-1) * OFFSET(RE40,10 - ROW(RE40),0)</f>
        <v>0</v>
      </c>
      <c r="RF40" s="166">
        <f t="shared" ca="1" si="73"/>
        <v>4672122</v>
      </c>
      <c r="RG40" s="166">
        <v>0</v>
      </c>
      <c r="RH40" s="166">
        <v>0</v>
      </c>
      <c r="RI40" s="166">
        <v>0</v>
      </c>
      <c r="RJ40" s="166">
        <f ca="1">OFFSET(RJ40,0,-1) * OFFSET(RJ40,10 - ROW(RJ40),0)</f>
        <v>0</v>
      </c>
      <c r="RK40" s="166"/>
      <c r="RL40" s="166">
        <f ca="1">OFFSET(RL40,0,-1) * OFFSET(RL40,10 - ROW(RL40),0)</f>
        <v>0</v>
      </c>
      <c r="RM40" s="166"/>
      <c r="RN40" s="166">
        <f ca="1">OFFSET(RN40,0,-1) * OFFSET(RN40,10 - ROW(RN40),0)</f>
        <v>0</v>
      </c>
      <c r="RO40" s="166">
        <f t="shared" ca="1" si="56"/>
        <v>0</v>
      </c>
      <c r="RP40" s="166">
        <f t="shared" ca="1" si="252"/>
        <v>4672122</v>
      </c>
      <c r="RQ40" s="166"/>
      <c r="RR40" s="166">
        <f t="shared" ca="1" si="248"/>
        <v>268711038</v>
      </c>
      <c r="RS40" s="166">
        <f t="shared" si="410"/>
        <v>1996</v>
      </c>
      <c r="RT40" s="166">
        <f ca="1">OFFSET(RT40,0,-1) * OFFSET(RT40,10 - ROW(RT40),0)</f>
        <v>1592808</v>
      </c>
      <c r="RU40" s="166">
        <f t="shared" si="231"/>
        <v>0</v>
      </c>
      <c r="RV40" s="166">
        <f ca="1">OFFSET(RV40,0,-1) * OFFSET(RV40,10 - ROW(RV40),0)</f>
        <v>0</v>
      </c>
      <c r="RW40" s="166">
        <f t="shared" ca="1" si="58"/>
        <v>1592808</v>
      </c>
      <c r="RX40" s="166">
        <f t="shared" si="249"/>
        <v>1996</v>
      </c>
      <c r="RY40" s="166">
        <f ca="1">OFFSET(RY40,0,-1) * OFFSET(RY40,10 - ROW(RY40),0)</f>
        <v>147704</v>
      </c>
      <c r="RZ40" s="166">
        <f t="shared" si="234"/>
        <v>0</v>
      </c>
      <c r="SA40" s="166">
        <f ca="1">OFFSET(SA40,0,-1) * OFFSET(SA40,10 - ROW(SA40),0)</f>
        <v>0</v>
      </c>
      <c r="SB40" s="166">
        <f t="shared" ca="1" si="59"/>
        <v>147704</v>
      </c>
      <c r="SC40" s="166">
        <f t="shared" ca="1" si="60"/>
        <v>270451550</v>
      </c>
      <c r="SD40" s="166"/>
      <c r="SE40" s="166">
        <f t="shared" ca="1" si="61"/>
        <v>270451550</v>
      </c>
    </row>
    <row r="41" spans="1:499" s="165" customFormat="1" ht="30">
      <c r="A41" s="165" t="s">
        <v>220</v>
      </c>
      <c r="B41" s="175" t="s">
        <v>1009</v>
      </c>
      <c r="C41" s="166" t="s">
        <v>216</v>
      </c>
      <c r="D41" s="166" t="s">
        <v>195</v>
      </c>
      <c r="E41" s="166">
        <v>0</v>
      </c>
      <c r="F41" s="166">
        <f ca="1">OFFSET(F41,0,-1) * OFFSET(F41,10 - ROW(F41),0)</f>
        <v>0</v>
      </c>
      <c r="G41" s="166"/>
      <c r="H41" s="166">
        <f ca="1">OFFSET(H41,0,-1) * OFFSET(H41,10 - ROW(H41),0)</f>
        <v>0</v>
      </c>
      <c r="I41" s="166"/>
      <c r="J41" s="166">
        <f ca="1">OFFSET(J41,0,-1) * OFFSET(J41,10 - ROW(J41),0)</f>
        <v>0</v>
      </c>
      <c r="K41" s="166"/>
      <c r="L41" s="166">
        <f ca="1">OFFSET(L41,0,-1) * OFFSET(L41,10 - ROW(L41),0)</f>
        <v>0</v>
      </c>
      <c r="M41" s="166"/>
      <c r="N41" s="166">
        <f ca="1">OFFSET(N41,0,-1) * OFFSET(N41,10 - ROW(N41),0)</f>
        <v>0</v>
      </c>
      <c r="O41" s="166">
        <v>0</v>
      </c>
      <c r="P41" s="166">
        <f ca="1">OFFSET(P41,0,-1) * OFFSET(P41,10 - ROW(P41),0)</f>
        <v>0</v>
      </c>
      <c r="Q41" s="166">
        <v>0</v>
      </c>
      <c r="R41" s="166">
        <f ca="1">OFFSET(R41,0,-1) * OFFSET(R41,10 - ROW(R41),0)</f>
        <v>0</v>
      </c>
      <c r="S41" s="166">
        <f t="shared" ca="1" si="38"/>
        <v>0</v>
      </c>
      <c r="T41" s="166">
        <v>0</v>
      </c>
      <c r="U41" s="166">
        <f ca="1">OFFSET(U41,0,-1) * OFFSET(U41,10 - ROW(U41),0)</f>
        <v>0</v>
      </c>
      <c r="V41" s="166">
        <v>0</v>
      </c>
      <c r="W41" s="166">
        <f ca="1">OFFSET(W41,0,-1) * OFFSET(W41,10 - ROW(W41),0)</f>
        <v>0</v>
      </c>
      <c r="X41" s="166">
        <v>0</v>
      </c>
      <c r="Y41" s="166">
        <f ca="1">OFFSET(Y41,0,-1) * OFFSET(Y41,10 - ROW(Y41),0)</f>
        <v>0</v>
      </c>
      <c r="Z41" s="166">
        <v>0</v>
      </c>
      <c r="AA41" s="166">
        <f ca="1">OFFSET(AA41,0,-1) * OFFSET(AA41,10 - ROW(AA41),0)</f>
        <v>0</v>
      </c>
      <c r="AB41" s="166">
        <v>0</v>
      </c>
      <c r="AC41" s="166">
        <f ca="1">OFFSET(AC41,0,-1) * OFFSET(AC41,10 - ROW(AC41),0)</f>
        <v>0</v>
      </c>
      <c r="AD41" s="166">
        <v>0</v>
      </c>
      <c r="AE41" s="166">
        <f ca="1">OFFSET(AE41,0,-1) * OFFSET(AE41,10 - ROW(AE41),0)</f>
        <v>0</v>
      </c>
      <c r="AF41" s="166">
        <v>0</v>
      </c>
      <c r="AG41" s="166">
        <f ca="1">OFFSET(AG41,0,-1) * OFFSET(AG41,10 - ROW(AG41),0)</f>
        <v>0</v>
      </c>
      <c r="AH41" s="166">
        <v>0</v>
      </c>
      <c r="AI41" s="166">
        <f ca="1">OFFSET(AI41,0,-1) * OFFSET(AI41,10 - ROW(AI41),0)</f>
        <v>0</v>
      </c>
      <c r="AJ41" s="166">
        <v>0</v>
      </c>
      <c r="AK41" s="166">
        <f ca="1">OFFSET(AK41,0,-1) * OFFSET(AK41,10 - ROW(AK41),0)</f>
        <v>0</v>
      </c>
      <c r="AL41" s="166">
        <v>0</v>
      </c>
      <c r="AM41" s="166">
        <f ca="1">OFFSET(AM41,0,-1) * OFFSET(AM41,10 - ROW(AM41),0)</f>
        <v>0</v>
      </c>
      <c r="AN41" s="166"/>
      <c r="AO41" s="166">
        <f ca="1">OFFSET(AO41,0,-1) * OFFSET(AO41,10 - ROW(AO41),0)</f>
        <v>0</v>
      </c>
      <c r="AP41" s="166">
        <f t="shared" ca="1" si="250"/>
        <v>0</v>
      </c>
      <c r="AQ41" s="166"/>
      <c r="AR41" s="166">
        <f ca="1">OFFSET(AR41,0,-1) * OFFSET(AR41,10 - ROW(AR41),0)</f>
        <v>0</v>
      </c>
      <c r="AS41" s="166"/>
      <c r="AT41" s="166">
        <f ca="1">OFFSET(AT41,0,-1) * OFFSET(AT41,10 - ROW(AT41),0)</f>
        <v>0</v>
      </c>
      <c r="AU41" s="166"/>
      <c r="AV41" s="166">
        <f ca="1">OFFSET(AV41,0,-1) * OFFSET(AV41,10 - ROW(AV41),0)</f>
        <v>0</v>
      </c>
      <c r="AW41" s="166"/>
      <c r="AX41" s="166">
        <f ca="1">OFFSET(AX41,0,-1) * OFFSET(AX41,10 - ROW(AX41),0)</f>
        <v>0</v>
      </c>
      <c r="AY41" s="166"/>
      <c r="AZ41" s="166">
        <f ca="1">OFFSET(AZ41,0,-1) * OFFSET(AZ41,10 - ROW(AZ41),0)</f>
        <v>0</v>
      </c>
      <c r="BA41" s="166"/>
      <c r="BB41" s="166">
        <f ca="1">OFFSET(BB41,0,-1) * OFFSET(BB41,10 - ROW(BB41),0)</f>
        <v>0</v>
      </c>
      <c r="BC41" s="166"/>
      <c r="BD41" s="166">
        <f ca="1">OFFSET(BD41,0,-1) * OFFSET(BD41,10 - ROW(BD41),0)</f>
        <v>0</v>
      </c>
      <c r="BE41" s="166"/>
      <c r="BF41" s="166">
        <f ca="1">OFFSET(BF41,0,-1) * OFFSET(BF41,10 - ROW(BF41),0)</f>
        <v>0</v>
      </c>
      <c r="BG41" s="166">
        <v>0</v>
      </c>
      <c r="BH41" s="166">
        <v>0</v>
      </c>
      <c r="BI41" s="166">
        <v>0</v>
      </c>
      <c r="BJ41" s="166">
        <f ca="1">OFFSET(BJ41,0,-1) * OFFSET(BJ41,10 - ROW(BJ41),0)</f>
        <v>0</v>
      </c>
      <c r="BK41" s="166">
        <f t="shared" ca="1" si="39"/>
        <v>0</v>
      </c>
      <c r="BL41" s="166">
        <v>0</v>
      </c>
      <c r="BM41" s="166">
        <f ca="1">OFFSET(BM41,0,-1) * OFFSET(BM41,10 - ROW(BM41),0)</f>
        <v>0</v>
      </c>
      <c r="BN41" s="166">
        <v>0</v>
      </c>
      <c r="BO41" s="166">
        <f ca="1">OFFSET(BO41,0,-1) * OFFSET(BO41,10 - ROW(BO41),0)</f>
        <v>0</v>
      </c>
      <c r="BP41" s="166">
        <v>0</v>
      </c>
      <c r="BQ41" s="166">
        <f ca="1">OFFSET(BQ41,0,-1) * OFFSET(BQ41,10 - ROW(BQ41),0)</f>
        <v>0</v>
      </c>
      <c r="BR41" s="166">
        <v>0</v>
      </c>
      <c r="BS41" s="166">
        <f ca="1">OFFSET(BS41,0,-1) * OFFSET(BS41,10 - ROW(BS41),0)</f>
        <v>0</v>
      </c>
      <c r="BT41" s="166">
        <v>0</v>
      </c>
      <c r="BU41" s="166">
        <f ca="1">OFFSET(BU41,0,-1) * OFFSET(BU41,10 - ROW(BU41),0)</f>
        <v>0</v>
      </c>
      <c r="BV41" s="166">
        <v>0</v>
      </c>
      <c r="BW41" s="166">
        <f ca="1">OFFSET(BW41,0,-1) * OFFSET(BW41,10 - ROW(BW41),0)</f>
        <v>0</v>
      </c>
      <c r="BX41" s="166">
        <v>0</v>
      </c>
      <c r="BY41" s="166">
        <f ca="1">OFFSET(BY41,0,-1) * OFFSET(BY41,10 - ROW(BY41),0)</f>
        <v>0</v>
      </c>
      <c r="BZ41" s="166">
        <v>0</v>
      </c>
      <c r="CA41" s="166">
        <f ca="1">OFFSET(CA41,0,-1) * OFFSET(CA41,10 - ROW(CA41),0)</f>
        <v>0</v>
      </c>
      <c r="CB41" s="166">
        <v>0</v>
      </c>
      <c r="CC41" s="166">
        <f ca="1">OFFSET(CC41,0,-1) * OFFSET(CC41,10 - ROW(CC41),0)</f>
        <v>0</v>
      </c>
      <c r="CD41" s="166">
        <v>0</v>
      </c>
      <c r="CE41" s="166">
        <f ca="1">OFFSET(CE41,0,-1) * OFFSET(CE41,10 - ROW(CE41),0)</f>
        <v>0</v>
      </c>
      <c r="CF41" s="166">
        <f t="shared" ca="1" si="103"/>
        <v>0</v>
      </c>
      <c r="CG41" s="166">
        <v>0</v>
      </c>
      <c r="CH41" s="166">
        <f ca="1">OFFSET(CH41,0,-1) * OFFSET(CH41,10 - ROW(CH41),0)</f>
        <v>0</v>
      </c>
      <c r="CI41" s="166">
        <v>0</v>
      </c>
      <c r="CJ41" s="166">
        <f ca="1">OFFSET(CJ41,0,-1) * OFFSET(CJ41,10 - ROW(CJ41),0)</f>
        <v>0</v>
      </c>
      <c r="CK41" s="166">
        <v>0</v>
      </c>
      <c r="CL41" s="166">
        <f ca="1">OFFSET(CL41,0,-1) * OFFSET(CL41,10 - ROW(CL41),0)</f>
        <v>0</v>
      </c>
      <c r="CM41" s="166">
        <v>0</v>
      </c>
      <c r="CN41" s="166">
        <f ca="1">OFFSET(CN41,0,-1) * OFFSET(CN41,10 - ROW(CN41),0)</f>
        <v>0</v>
      </c>
      <c r="CO41" s="166">
        <v>0</v>
      </c>
      <c r="CP41" s="166">
        <f ca="1">OFFSET(CP41,0,-1) * OFFSET(CP41,10 - ROW(CP41),0)</f>
        <v>0</v>
      </c>
      <c r="CQ41" s="166">
        <v>0</v>
      </c>
      <c r="CR41" s="166">
        <f ca="1">OFFSET(CR41,0,-1) * OFFSET(CR41,10 - ROW(CR41),0)</f>
        <v>0</v>
      </c>
      <c r="CS41" s="166">
        <v>0</v>
      </c>
      <c r="CT41" s="166">
        <f ca="1">OFFSET(CT41,0,-1) * OFFSET(CT41,10 - ROW(CT41),0)</f>
        <v>0</v>
      </c>
      <c r="CU41" s="166">
        <v>0</v>
      </c>
      <c r="CV41" s="166">
        <f ca="1">OFFSET(CV41,0,-1) * OFFSET(CV41,10 - ROW(CV41),0)</f>
        <v>0</v>
      </c>
      <c r="CW41" s="166"/>
      <c r="CX41" s="166">
        <f ca="1">OFFSET(CX41,0,-1) * OFFSET(CX41,10 - ROW(CX41),0)</f>
        <v>0</v>
      </c>
      <c r="CY41" s="166"/>
      <c r="CZ41" s="166">
        <f ca="1">OFFSET(CZ41,0,-1) * OFFSET(CZ41,10 - ROW(CZ41),0)</f>
        <v>0</v>
      </c>
      <c r="DA41" s="166"/>
      <c r="DB41" s="166">
        <v>0</v>
      </c>
      <c r="DC41" s="166"/>
      <c r="DD41" s="166">
        <v>0</v>
      </c>
      <c r="DE41" s="166">
        <v>0</v>
      </c>
      <c r="DF41" s="166">
        <f ca="1">OFFSET(DF41,0,-1) * OFFSET(DF41,10 - ROW(DF41),0)</f>
        <v>0</v>
      </c>
      <c r="DG41" s="166">
        <v>0</v>
      </c>
      <c r="DH41" s="166">
        <f ca="1">OFFSET(DH41,0,-1) * OFFSET(DH41,10 - ROW(DH41),0)</f>
        <v>0</v>
      </c>
      <c r="DI41" s="166"/>
      <c r="DJ41" s="166">
        <f ca="1">OFFSET(DJ41,0,-1) * OFFSET(DJ41,10 - ROW(DJ41),0)</f>
        <v>0</v>
      </c>
      <c r="DK41" s="166">
        <f t="shared" ca="1" si="40"/>
        <v>0</v>
      </c>
      <c r="DL41" s="166"/>
      <c r="DM41" s="166">
        <f ca="1">OFFSET(DM41,0,-1) * OFFSET(DM41,10 - ROW(DM41),0)</f>
        <v>0</v>
      </c>
      <c r="DN41" s="166"/>
      <c r="DO41" s="166">
        <f ca="1">OFFSET(DO41,0,-1) * OFFSET(DO41,10 - ROW(DO41),0)</f>
        <v>0</v>
      </c>
      <c r="DP41" s="166">
        <v>473</v>
      </c>
      <c r="DQ41" s="166">
        <f ca="1">OFFSET(DQ41,0,-1) * OFFSET(DQ41,10 - ROW(DQ41),0)</f>
        <v>47833544</v>
      </c>
      <c r="DR41" s="166">
        <v>0</v>
      </c>
      <c r="DS41" s="166">
        <f ca="1">OFFSET(DS41,0,-1) * OFFSET(DS41,10 - ROW(DS41),0)</f>
        <v>0</v>
      </c>
      <c r="DT41" s="166">
        <v>1401</v>
      </c>
      <c r="DU41" s="166">
        <f ca="1">OFFSET(DU41,0,-1) * OFFSET(DU41,10 - ROW(DU41),0)</f>
        <v>120474792</v>
      </c>
      <c r="DV41" s="166">
        <v>0</v>
      </c>
      <c r="DW41" s="166">
        <f ca="1">OFFSET(DW41,0,-1) * OFFSET(DW41,10 - ROW(DW41),0)</f>
        <v>0</v>
      </c>
      <c r="DX41" s="166"/>
      <c r="DY41" s="166">
        <f ca="1">OFFSET(DY41,0,-1) * OFFSET(DY41,10 - ROW(DY41),0)</f>
        <v>0</v>
      </c>
      <c r="DZ41" s="166"/>
      <c r="EA41" s="166">
        <f ca="1">OFFSET(EA41,0,-1) * OFFSET(EA41,10 - ROW(EA41),0)</f>
        <v>0</v>
      </c>
      <c r="EB41" s="166">
        <v>473</v>
      </c>
      <c r="EC41" s="166">
        <f ca="1">OFFSET(EC41,0,-1) * OFFSET(EC41,10 - ROW(EC41),0)</f>
        <v>4783449</v>
      </c>
      <c r="ED41" s="166">
        <v>0</v>
      </c>
      <c r="EE41" s="166">
        <f ca="1">OFFSET(EE41,0,-1) * OFFSET(EE41,10 - ROW(EE41),0)</f>
        <v>0</v>
      </c>
      <c r="EF41" s="166">
        <v>1401</v>
      </c>
      <c r="EG41" s="166">
        <f ca="1">OFFSET(EG41,0,-1) * OFFSET(EG41,10 - ROW(EG41),0)</f>
        <v>12047199</v>
      </c>
      <c r="EH41" s="166">
        <v>0</v>
      </c>
      <c r="EI41" s="166">
        <f ca="1">OFFSET(EI41,0,-1) * OFFSET(EI41,10 - ROW(EI41),0)</f>
        <v>0</v>
      </c>
      <c r="EJ41" s="166"/>
      <c r="EK41" s="166">
        <f ca="1">OFFSET(EK41,0,-1) * OFFSET(EK41,10 - ROW(EK41),0)</f>
        <v>0</v>
      </c>
      <c r="EL41" s="166"/>
      <c r="EM41" s="166">
        <f ca="1">OFFSET(EM41,0,-1) * OFFSET(EM41,10 - ROW(EM41),0)</f>
        <v>0</v>
      </c>
      <c r="EN41" s="166"/>
      <c r="EO41" s="166">
        <f ca="1">OFFSET(EO41,0,-1) * OFFSET(EO41,10 - ROW(EO41),0)</f>
        <v>0</v>
      </c>
      <c r="EP41" s="166"/>
      <c r="EQ41" s="166">
        <f ca="1">OFFSET(EQ41,0,-1) * OFFSET(EQ41,10 - ROW(EQ41),0)</f>
        <v>0</v>
      </c>
      <c r="ER41" s="166">
        <v>0</v>
      </c>
      <c r="ES41" s="166">
        <f ca="1">OFFSET(ES41,0,-1) * OFFSET(ES41,10 - ROW(ES41),0)</f>
        <v>0</v>
      </c>
      <c r="ET41" s="166">
        <v>0</v>
      </c>
      <c r="EU41" s="166">
        <f ca="1">OFFSET(EU41,0,-1) * OFFSET(EU41,10 - ROW(EU41),0)</f>
        <v>0</v>
      </c>
      <c r="EV41" s="166">
        <f t="shared" ca="1" si="236"/>
        <v>185138984</v>
      </c>
      <c r="EW41" s="166">
        <v>0</v>
      </c>
      <c r="EX41" s="166">
        <v>0</v>
      </c>
      <c r="EY41" s="166">
        <v>0</v>
      </c>
      <c r="EZ41" s="166">
        <v>0</v>
      </c>
      <c r="FA41" s="166">
        <v>0</v>
      </c>
      <c r="FB41" s="166">
        <v>0</v>
      </c>
      <c r="FC41" s="166">
        <v>0</v>
      </c>
      <c r="FD41" s="166">
        <v>0</v>
      </c>
      <c r="FE41" s="166"/>
      <c r="FF41" s="166">
        <f ca="1">OFFSET(FF41,0,-1) * OFFSET(FF41,10 - ROW(FF41),0)</f>
        <v>0</v>
      </c>
      <c r="FG41" s="166">
        <v>0</v>
      </c>
      <c r="FH41" s="166">
        <v>0</v>
      </c>
      <c r="FI41" s="166">
        <v>0</v>
      </c>
      <c r="FJ41" s="166">
        <v>0</v>
      </c>
      <c r="FK41" s="166">
        <v>0</v>
      </c>
      <c r="FL41" s="166">
        <v>0</v>
      </c>
      <c r="FM41" s="166">
        <v>0</v>
      </c>
      <c r="FN41" s="166">
        <f ca="1">OFFSET(FN41,0,-1) * OFFSET(FN41,10 - ROW(FN41),0)</f>
        <v>0</v>
      </c>
      <c r="FO41" s="166">
        <v>0</v>
      </c>
      <c r="FP41" s="166">
        <f ca="1">OFFSET(FP41,0,-1) * OFFSET(FP41,10 - ROW(FP41),0)</f>
        <v>0</v>
      </c>
      <c r="FQ41" s="166"/>
      <c r="FR41" s="166">
        <f ca="1">OFFSET(FR41,0,-1) * OFFSET(FR41,10 - ROW(FR41),0)</f>
        <v>0</v>
      </c>
      <c r="FS41" s="166">
        <v>0</v>
      </c>
      <c r="FT41" s="166">
        <v>0</v>
      </c>
      <c r="FU41" s="166">
        <v>0</v>
      </c>
      <c r="FV41" s="166">
        <v>0</v>
      </c>
      <c r="FW41" s="166">
        <v>0</v>
      </c>
      <c r="FX41" s="166">
        <v>0</v>
      </c>
      <c r="FY41" s="166">
        <v>0</v>
      </c>
      <c r="FZ41" s="166">
        <v>0</v>
      </c>
      <c r="GA41" s="166">
        <v>0</v>
      </c>
      <c r="GB41" s="166">
        <v>0</v>
      </c>
      <c r="GC41" s="166">
        <v>0</v>
      </c>
      <c r="GD41" s="166">
        <v>0</v>
      </c>
      <c r="GE41" s="166">
        <v>0</v>
      </c>
      <c r="GF41" s="166">
        <f ca="1">OFFSET(GF41,0,-1) * OFFSET(GF41,10 - ROW(GF41),0)</f>
        <v>0</v>
      </c>
      <c r="GG41" s="166">
        <f t="shared" ca="1" si="237"/>
        <v>0</v>
      </c>
      <c r="GH41" s="166"/>
      <c r="GI41" s="166">
        <f ca="1">OFFSET(GI41,0,-1) * OFFSET(GI41,10 - ROW(GI41),0)</f>
        <v>0</v>
      </c>
      <c r="GJ41" s="166"/>
      <c r="GK41" s="166">
        <f ca="1">OFFSET(GK41,0,-1) * OFFSET(GK41,10 - ROW(GK41),0)</f>
        <v>0</v>
      </c>
      <c r="GL41" s="166">
        <f t="shared" ca="1" si="238"/>
        <v>0</v>
      </c>
      <c r="GM41" s="166">
        <f t="shared" ca="1" si="239"/>
        <v>185138984</v>
      </c>
      <c r="GN41" s="166"/>
      <c r="GO41" s="166">
        <f ca="1">OFFSET(GO41,0,-1) * OFFSET(GO41,10 - ROW(GO41),0)</f>
        <v>0</v>
      </c>
      <c r="GP41" s="166"/>
      <c r="GQ41" s="166">
        <f ca="1">OFFSET(GQ41,0,-1) * OFFSET(GQ41,10 - ROW(GQ41),0)</f>
        <v>0</v>
      </c>
      <c r="GR41" s="166"/>
      <c r="GS41" s="166">
        <f ca="1">OFFSET(GS41,0,-1) * OFFSET(GS41,10 - ROW(GS41),0)</f>
        <v>0</v>
      </c>
      <c r="GT41" s="166"/>
      <c r="GU41" s="166">
        <f ca="1">OFFSET(GU41,0,-1) * OFFSET(GU41,10 - ROW(GU41),0)</f>
        <v>0</v>
      </c>
      <c r="GV41" s="166">
        <f t="shared" ca="1" si="41"/>
        <v>0</v>
      </c>
      <c r="GW41" s="166">
        <f t="shared" ca="1" si="240"/>
        <v>185138984</v>
      </c>
      <c r="GX41" s="166">
        <v>0</v>
      </c>
      <c r="GY41" s="166">
        <f ca="1">OFFSET(GY41,0,-1) * OFFSET(GY41,10 - ROW(GY41),0)</f>
        <v>0</v>
      </c>
      <c r="GZ41" s="166">
        <v>0</v>
      </c>
      <c r="HA41" s="166">
        <f ca="1">OFFSET(HA41,0,-1) * OFFSET(HA41,10 - ROW(HA41),0)</f>
        <v>0</v>
      </c>
      <c r="HB41" s="166">
        <v>0</v>
      </c>
      <c r="HC41" s="166">
        <v>0</v>
      </c>
      <c r="HD41" s="166"/>
      <c r="HE41" s="166">
        <f ca="1">OFFSET(HE41,0,-1) * OFFSET(HE41,10 - ROW(HE41),0)</f>
        <v>0</v>
      </c>
      <c r="HF41" s="166"/>
      <c r="HG41" s="166">
        <f ca="1">OFFSET(HG41,0,-1) * OFFSET(HG41,10 - ROW(HG41),0)</f>
        <v>0</v>
      </c>
      <c r="HH41" s="166">
        <f t="shared" ca="1" si="62"/>
        <v>0</v>
      </c>
      <c r="HI41" s="166">
        <v>0</v>
      </c>
      <c r="HJ41" s="166">
        <f ca="1">OFFSET(HJ41,0,-1) * OFFSET(HJ41,10 - ROW(HJ41),0)</f>
        <v>0</v>
      </c>
      <c r="HK41" s="166">
        <f t="shared" ca="1" si="42"/>
        <v>0</v>
      </c>
      <c r="HL41" s="166">
        <v>0</v>
      </c>
      <c r="HM41" s="166">
        <f ca="1">OFFSET(HM41,0,-1) * OFFSET(HM41,10 - ROW(HM41),0)</f>
        <v>0</v>
      </c>
      <c r="HN41" s="166">
        <v>0</v>
      </c>
      <c r="HO41" s="166">
        <f ca="1">OFFSET(HO41,0,-1) * OFFSET(HO41,10 - ROW(HO41),0)</f>
        <v>0</v>
      </c>
      <c r="HP41" s="166">
        <v>0</v>
      </c>
      <c r="HQ41" s="166">
        <f ca="1">OFFSET(HQ41,0,-1) * OFFSET(HQ41,10 - ROW(HQ41),0)</f>
        <v>0</v>
      </c>
      <c r="HR41" s="166">
        <v>0</v>
      </c>
      <c r="HS41" s="166">
        <f ca="1">OFFSET(HS41,0,-1) * OFFSET(HS41,10 - ROW(HS41),0)</f>
        <v>0</v>
      </c>
      <c r="HT41" s="166">
        <f t="shared" ca="1" si="43"/>
        <v>0</v>
      </c>
      <c r="HU41" s="166">
        <v>0</v>
      </c>
      <c r="HV41" s="166">
        <f ca="1">OFFSET(HV41,0,-1) * OFFSET(HV41,10 - ROW(HV41),0)</f>
        <v>0</v>
      </c>
      <c r="HW41" s="166">
        <v>0</v>
      </c>
      <c r="HX41" s="166">
        <f ca="1">OFFSET(HX41,0,-1) * OFFSET(HX41,10 - ROW(HX41),0)</f>
        <v>0</v>
      </c>
      <c r="HY41" s="166">
        <v>0</v>
      </c>
      <c r="HZ41" s="166">
        <f ca="1">OFFSET(HZ41,0,-1) * OFFSET(HZ41,10 - ROW(HZ41),0)</f>
        <v>0</v>
      </c>
      <c r="IA41" s="166">
        <v>0</v>
      </c>
      <c r="IB41" s="166">
        <f ca="1">OFFSET(IB41,0,-1) * OFFSET(IB41,10 - ROW(IB41),0)</f>
        <v>0</v>
      </c>
      <c r="IC41" s="166">
        <v>0</v>
      </c>
      <c r="ID41" s="166">
        <f ca="1">OFFSET(ID41,0,-1) * OFFSET(ID41,10 - ROW(ID41),0)</f>
        <v>0</v>
      </c>
      <c r="IE41" s="166">
        <v>0</v>
      </c>
      <c r="IF41" s="166">
        <f ca="1">OFFSET(IF41,0,-1) * OFFSET(IF41,10 - ROW(IF41),0)</f>
        <v>0</v>
      </c>
      <c r="IG41" s="166">
        <v>0</v>
      </c>
      <c r="IH41" s="166">
        <f ca="1">OFFSET(IH41,0,-1) * OFFSET(IH41,10 - ROW(IH41),0)</f>
        <v>0</v>
      </c>
      <c r="II41" s="166">
        <v>0</v>
      </c>
      <c r="IJ41" s="166">
        <f ca="1">OFFSET(IJ41,0,-1) * OFFSET(IJ41,10 - ROW(IJ41),0)</f>
        <v>0</v>
      </c>
      <c r="IK41" s="166">
        <f t="shared" ca="1" si="241"/>
        <v>0</v>
      </c>
      <c r="IL41" s="166">
        <v>0</v>
      </c>
      <c r="IM41" s="166">
        <f ca="1">OFFSET(IM41,0,-1) * OFFSET(IM41,10 - ROW(IM41),0)</f>
        <v>0</v>
      </c>
      <c r="IN41" s="166">
        <v>0</v>
      </c>
      <c r="IO41" s="166">
        <f ca="1">OFFSET(IO41,0,-1) * OFFSET(IO41,10 - ROW(IO41),0)</f>
        <v>0</v>
      </c>
      <c r="IP41" s="166">
        <v>0</v>
      </c>
      <c r="IQ41" s="166">
        <f ca="1">OFFSET(IQ41,0,-1) * OFFSET(IQ41,10 - ROW(IQ41),0)</f>
        <v>0</v>
      </c>
      <c r="IR41" s="166">
        <v>0</v>
      </c>
      <c r="IS41" s="166">
        <f ca="1">OFFSET(IS41,0,-1) * OFFSET(IS41,10 - ROW(IS41),0)</f>
        <v>0</v>
      </c>
      <c r="IT41" s="166"/>
      <c r="IU41" s="166">
        <f ca="1">OFFSET(IU41,0,-1) * OFFSET(IU41,10 - ROW(IU41),0)</f>
        <v>0</v>
      </c>
      <c r="IV41" s="166"/>
      <c r="IW41" s="166">
        <f ca="1">OFFSET(IW41,0,-1) * OFFSET(IW41,10 - ROW(IW41),0)</f>
        <v>0</v>
      </c>
      <c r="IX41" s="166">
        <f t="shared" ca="1" si="44"/>
        <v>0</v>
      </c>
      <c r="IY41" s="166"/>
      <c r="IZ41" s="166">
        <f ca="1">OFFSET(IZ41,0,-1) * OFFSET(IZ41,10 - ROW(IZ41),0)</f>
        <v>0</v>
      </c>
      <c r="JA41" s="166"/>
      <c r="JB41" s="166">
        <f ca="1">OFFSET(JB41,0,-1) * OFFSET(JB41,10 - ROW(JB41),0)</f>
        <v>0</v>
      </c>
      <c r="JC41" s="166"/>
      <c r="JD41" s="166">
        <f ca="1">OFFSET(JD41,0,-1) * OFFSET(JD41,10 - ROW(JD41),0)</f>
        <v>0</v>
      </c>
      <c r="JE41" s="166"/>
      <c r="JF41" s="166">
        <f ca="1">OFFSET(JF41,0,-1) * OFFSET(JF41,10 - ROW(JF41),0)</f>
        <v>0</v>
      </c>
      <c r="JG41" s="166">
        <f t="shared" ca="1" si="45"/>
        <v>0</v>
      </c>
      <c r="JH41" s="166">
        <f t="shared" ca="1" si="142"/>
        <v>0</v>
      </c>
      <c r="JI41" s="166"/>
      <c r="JJ41" s="166">
        <f ca="1">OFFSET(JJ41,0,-1) * OFFSET(JJ41,10 - ROW(JJ41),0)</f>
        <v>0</v>
      </c>
      <c r="JK41" s="166"/>
      <c r="JL41" s="166">
        <f ca="1">OFFSET(JL41,0,-1) * OFFSET(JL41,10 - ROW(JL41),0)</f>
        <v>0</v>
      </c>
      <c r="JM41" s="166">
        <f t="shared" ca="1" si="63"/>
        <v>0</v>
      </c>
      <c r="JN41" s="166">
        <v>0</v>
      </c>
      <c r="JO41" s="166">
        <f ca="1">OFFSET(JO41,0,-1) * OFFSET(JO41,10 - ROW(JO41),0)</f>
        <v>0</v>
      </c>
      <c r="JP41" s="166">
        <v>0</v>
      </c>
      <c r="JQ41" s="166">
        <f ca="1">OFFSET(JQ41,0,-1) * OFFSET(JQ41,10 - ROW(JQ41),0)</f>
        <v>0</v>
      </c>
      <c r="JR41" s="166"/>
      <c r="JS41" s="166">
        <f ca="1">OFFSET(JS41,0,-1) * OFFSET(JS41,10 - ROW(JS41),0)</f>
        <v>0</v>
      </c>
      <c r="JT41" s="166">
        <v>0</v>
      </c>
      <c r="JU41" s="166">
        <f ca="1">OFFSET(JU41,0,-1) * OFFSET(JU41,10 - ROW(JU41),0)</f>
        <v>0</v>
      </c>
      <c r="JV41" s="166">
        <f t="shared" ca="1" si="46"/>
        <v>0</v>
      </c>
      <c r="JW41" s="166">
        <v>0</v>
      </c>
      <c r="JX41" s="166">
        <f ca="1">OFFSET(JX41,0,-1) * OFFSET(JX41,10 - ROW(JX41),0)</f>
        <v>0</v>
      </c>
      <c r="JY41" s="166">
        <f t="shared" ca="1" si="47"/>
        <v>0</v>
      </c>
      <c r="JZ41" s="166">
        <v>0</v>
      </c>
      <c r="KA41" s="166">
        <f ca="1">OFFSET(KA41,0,-1) * OFFSET(KA41,10 - ROW(KA41),0)</f>
        <v>0</v>
      </c>
      <c r="KB41" s="166">
        <v>0</v>
      </c>
      <c r="KC41" s="166">
        <f ca="1">OFFSET(KC41,0,-1) * OFFSET(KC41,10 - ROW(KC41),0)</f>
        <v>0</v>
      </c>
      <c r="KD41" s="166">
        <v>0</v>
      </c>
      <c r="KE41" s="166">
        <f ca="1">OFFSET(KE41,0,-1) * OFFSET(KE41,10 - ROW(KE41),0)</f>
        <v>0</v>
      </c>
      <c r="KF41" s="166">
        <v>0</v>
      </c>
      <c r="KG41" s="166">
        <f ca="1">OFFSET(KG41,0,-1) * OFFSET(KG41,10 - ROW(KG41),0)</f>
        <v>0</v>
      </c>
      <c r="KH41" s="166">
        <f t="shared" ca="1" si="48"/>
        <v>0</v>
      </c>
      <c r="KI41" s="166">
        <v>0</v>
      </c>
      <c r="KJ41" s="166">
        <f ca="1">OFFSET(KJ41,0,-1) * OFFSET(KJ41,10 - ROW(KJ41),0)</f>
        <v>0</v>
      </c>
      <c r="KK41" s="166">
        <v>0</v>
      </c>
      <c r="KL41" s="166">
        <f ca="1">OFFSET(KL41,0,-1) * OFFSET(KL41,10 - ROW(KL41),0)</f>
        <v>0</v>
      </c>
      <c r="KM41" s="166">
        <v>0</v>
      </c>
      <c r="KN41" s="166">
        <f ca="1">OFFSET(KN41,0,-1) * OFFSET(KN41,10 - ROW(KN41),0)</f>
        <v>0</v>
      </c>
      <c r="KO41" s="166">
        <v>0</v>
      </c>
      <c r="KP41" s="166">
        <f ca="1">OFFSET(KP41,0,-1) * OFFSET(KP41,10 - ROW(KP41),0)</f>
        <v>0</v>
      </c>
      <c r="KQ41" s="166">
        <v>0</v>
      </c>
      <c r="KR41" s="166">
        <f ca="1">OFFSET(KR41,0,-1) * OFFSET(KR41,10 - ROW(KR41),0)</f>
        <v>0</v>
      </c>
      <c r="KS41" s="166">
        <f t="shared" ca="1" si="251"/>
        <v>0</v>
      </c>
      <c r="KT41" s="166">
        <v>151</v>
      </c>
      <c r="KU41" s="166">
        <f ca="1">OFFSET(KU41,0,-1) * OFFSET(KU41,10 - ROW(KU41),0)</f>
        <v>37366007</v>
      </c>
      <c r="KV41" s="166">
        <v>0</v>
      </c>
      <c r="KW41" s="166">
        <f ca="1">OFFSET(KW41,0,-1) * OFFSET(KW41,10 - ROW(KW41),0)</f>
        <v>0</v>
      </c>
      <c r="KX41" s="166">
        <v>151</v>
      </c>
      <c r="KY41" s="166">
        <f ca="1">OFFSET(KY41,0,-1) * OFFSET(KY41,10 - ROW(KY41),0)</f>
        <v>3736646</v>
      </c>
      <c r="KZ41" s="166">
        <v>0</v>
      </c>
      <c r="LA41" s="166">
        <f ca="1">OFFSET(LA41,0,-1) * OFFSET(LA41,10 - ROW(LA41),0)</f>
        <v>0</v>
      </c>
      <c r="LB41" s="166"/>
      <c r="LC41" s="166">
        <f ca="1">OFFSET(LC41,0,-1) * OFFSET(LC41,10 - ROW(LC41),0)</f>
        <v>0</v>
      </c>
      <c r="LD41" s="166">
        <f t="shared" ca="1" si="49"/>
        <v>41102653</v>
      </c>
      <c r="LE41" s="166">
        <v>0</v>
      </c>
      <c r="LF41" s="166">
        <f ca="1">OFFSET(LF41,0,-1) * OFFSET(LF41,10 - ROW(LF41),0)</f>
        <v>0</v>
      </c>
      <c r="LG41" s="166">
        <v>0</v>
      </c>
      <c r="LH41" s="166">
        <f ca="1">OFFSET(LH41,0,-1) * OFFSET(LH41,10 - ROW(LH41),0)</f>
        <v>0</v>
      </c>
      <c r="LI41" s="166">
        <v>0</v>
      </c>
      <c r="LJ41" s="166">
        <f ca="1">OFFSET(LJ41,0,-1) * OFFSET(LJ41,10 - ROW(LJ41),0)</f>
        <v>0</v>
      </c>
      <c r="LK41" s="166">
        <v>0</v>
      </c>
      <c r="LL41" s="166">
        <f ca="1">OFFSET(LL41,0,-1) * OFFSET(LL41,10 - ROW(LL41),0)</f>
        <v>0</v>
      </c>
      <c r="LM41" s="166">
        <f t="shared" ca="1" si="50"/>
        <v>0</v>
      </c>
      <c r="LN41" s="166">
        <v>0</v>
      </c>
      <c r="LO41" s="166">
        <f ca="1">OFFSET(LO41,0,-1) * OFFSET(LO41,10 - ROW(LO41),0)</f>
        <v>0</v>
      </c>
      <c r="LP41" s="166">
        <v>0</v>
      </c>
      <c r="LQ41" s="166">
        <f ca="1">OFFSET(LQ41,0,-1) * OFFSET(LQ41,10 - ROW(LQ41),0)</f>
        <v>0</v>
      </c>
      <c r="LR41" s="166">
        <f t="shared" ca="1" si="242"/>
        <v>0</v>
      </c>
      <c r="LS41" s="166">
        <v>0</v>
      </c>
      <c r="LT41" s="166">
        <f ca="1">OFFSET(LT41,0,-1) * OFFSET(LT41,10 - ROW(LT41),0)</f>
        <v>0</v>
      </c>
      <c r="LU41" s="166">
        <v>0</v>
      </c>
      <c r="LV41" s="166">
        <f ca="1">OFFSET(LV41,0,-1) * OFFSET(LV41,10 - ROW(LV41),0)</f>
        <v>0</v>
      </c>
      <c r="LW41" s="166">
        <f t="shared" ca="1" si="64"/>
        <v>0</v>
      </c>
      <c r="LX41" s="166">
        <v>0</v>
      </c>
      <c r="LY41" s="166">
        <f ca="1">OFFSET(LY41,0,-1) * OFFSET(LY41,10 - ROW(LY41),0)</f>
        <v>0</v>
      </c>
      <c r="LZ41" s="166">
        <v>0</v>
      </c>
      <c r="MA41" s="166">
        <f ca="1">OFFSET(MA41,0,-1) * OFFSET(MA41,10 - ROW(MA41),0)</f>
        <v>0</v>
      </c>
      <c r="MB41" s="166">
        <f t="shared" ca="1" si="243"/>
        <v>0</v>
      </c>
      <c r="MC41" s="166">
        <f t="shared" ca="1" si="244"/>
        <v>41102653</v>
      </c>
      <c r="MD41" s="166">
        <v>0</v>
      </c>
      <c r="ME41" s="166">
        <f ca="1">OFFSET(ME41,0,-1) * OFFSET(ME41,10 - ROW(ME41),0)</f>
        <v>0</v>
      </c>
      <c r="MF41" s="166"/>
      <c r="MG41" s="166">
        <f ca="1">OFFSET(MG41,0,-1) * OFFSET(MG41,10 - ROW(MG41),0)</f>
        <v>0</v>
      </c>
      <c r="MH41" s="166">
        <v>0</v>
      </c>
      <c r="MI41" s="166">
        <f ca="1">OFFSET(MI41,0,-1) * OFFSET(MI41,10 - ROW(MI41),0)</f>
        <v>0</v>
      </c>
      <c r="MJ41" s="166"/>
      <c r="MK41" s="166">
        <f ca="1">OFFSET(MK41,0,-1) * OFFSET(MK41,10 - ROW(MK41),0)</f>
        <v>0</v>
      </c>
      <c r="ML41" s="166">
        <f t="shared" ca="1" si="51"/>
        <v>0</v>
      </c>
      <c r="MM41" s="166">
        <v>0</v>
      </c>
      <c r="MN41" s="166">
        <f ca="1">OFFSET(MN41,0,-1) * OFFSET(MN41,10 - ROW(MN41),0)</f>
        <v>0</v>
      </c>
      <c r="MO41" s="166">
        <v>0</v>
      </c>
      <c r="MP41" s="166">
        <f ca="1">OFFSET(MP41,0,-1) * OFFSET(MP41,10 - ROW(MP41),0)</f>
        <v>0</v>
      </c>
      <c r="MQ41" s="166"/>
      <c r="MR41" s="166">
        <f ca="1">OFFSET(MR41,0,-1) * OFFSET(MR41,10 - ROW(MR41),0)</f>
        <v>0</v>
      </c>
      <c r="MS41" s="166">
        <f t="shared" ca="1" si="52"/>
        <v>0</v>
      </c>
      <c r="MT41" s="166">
        <v>0</v>
      </c>
      <c r="MU41" s="166">
        <f ca="1">OFFSET(MU41,0,-1) * OFFSET(MU41,10 - ROW(MU41),0)</f>
        <v>0</v>
      </c>
      <c r="MV41" s="166">
        <v>0</v>
      </c>
      <c r="MW41" s="166">
        <f ca="1">OFFSET(MW41,0,-1) * OFFSET(MW41,10 - ROW(MW41),0)</f>
        <v>0</v>
      </c>
      <c r="MX41" s="166">
        <v>0</v>
      </c>
      <c r="MY41" s="166">
        <f ca="1">OFFSET(MY41,0,-1) * OFFSET(MY41,10 - ROW(MY41),0)</f>
        <v>0</v>
      </c>
      <c r="MZ41" s="166"/>
      <c r="NA41" s="166">
        <f ca="1">OFFSET(NA41,0,-1) * OFFSET(NA41,10 - ROW(NA41),0)</f>
        <v>0</v>
      </c>
      <c r="NB41" s="166">
        <f t="shared" ca="1" si="66"/>
        <v>0</v>
      </c>
      <c r="NC41" s="166">
        <v>0</v>
      </c>
      <c r="ND41" s="166">
        <f ca="1">OFFSET(ND41,0,-1) * OFFSET(ND41,10 - ROW(ND41),0)</f>
        <v>0</v>
      </c>
      <c r="NE41" s="166">
        <v>0</v>
      </c>
      <c r="NF41" s="166">
        <f ca="1">OFFSET(NF41,0,-1) * OFFSET(NF41,10 - ROW(NF41),0)</f>
        <v>0</v>
      </c>
      <c r="NG41" s="166">
        <v>0</v>
      </c>
      <c r="NH41" s="166">
        <f ca="1">OFFSET(NH41,0,-1) * OFFSET(NH41,10 - ROW(NH41),0)</f>
        <v>0</v>
      </c>
      <c r="NI41" s="166">
        <v>0</v>
      </c>
      <c r="NJ41" s="166">
        <f ca="1">OFFSET(NJ41,0,-1) * OFFSET(NJ41,10 - ROW(NJ41),0)</f>
        <v>0</v>
      </c>
      <c r="NK41" s="166">
        <v>0</v>
      </c>
      <c r="NL41" s="166">
        <f ca="1">OFFSET(NL41,0,-1) * OFFSET(NL41,10 - ROW(NL41),0)</f>
        <v>0</v>
      </c>
      <c r="NM41" s="166">
        <v>0</v>
      </c>
      <c r="NN41" s="166">
        <f ca="1">OFFSET(NN41,0,-1) * OFFSET(NN41,10 - ROW(NN41),0)</f>
        <v>0</v>
      </c>
      <c r="NO41" s="166">
        <f t="shared" ca="1" si="67"/>
        <v>0</v>
      </c>
      <c r="NP41" s="166">
        <v>17</v>
      </c>
      <c r="NQ41" s="166">
        <f ca="1">OFFSET(NQ41,0,-1) * OFFSET(NQ41,10 - ROW(NQ41),0)</f>
        <v>8422531</v>
      </c>
      <c r="NR41" s="166">
        <v>0</v>
      </c>
      <c r="NS41" s="166">
        <f ca="1">OFFSET(NS41,0,-1) * OFFSET(NS41,10 - ROW(NS41),0)</f>
        <v>0</v>
      </c>
      <c r="NT41" s="166">
        <v>17</v>
      </c>
      <c r="NU41" s="166">
        <f ca="1">OFFSET(NU41,0,-1) * OFFSET(NU41,10 - ROW(NU41),0)</f>
        <v>842248</v>
      </c>
      <c r="NV41" s="166">
        <v>0</v>
      </c>
      <c r="NW41" s="166">
        <f ca="1">OFFSET(NW41,0,-1) * OFFSET(NW41,10 - ROW(NW41),0)</f>
        <v>0</v>
      </c>
      <c r="NX41" s="166">
        <v>0</v>
      </c>
      <c r="NY41" s="166">
        <f ca="1">OFFSET(NY41,0,-1) * OFFSET(NY41,10 - ROW(NY41),0)</f>
        <v>0</v>
      </c>
      <c r="NZ41" s="166">
        <f t="shared" ca="1" si="68"/>
        <v>9264779</v>
      </c>
      <c r="OA41" s="166">
        <v>0</v>
      </c>
      <c r="OB41" s="166">
        <f ca="1">OFFSET(OB41,0,-1) * OFFSET(OB41,10 - ROW(OB41),0)</f>
        <v>0</v>
      </c>
      <c r="OC41" s="166"/>
      <c r="OD41" s="166">
        <f ca="1">OFFSET(OD41,0,-1) * OFFSET(OD41,10 - ROW(OD41),0)</f>
        <v>0</v>
      </c>
      <c r="OE41" s="166"/>
      <c r="OF41" s="166">
        <f ca="1">OFFSET(OF41,0,-1) * OFFSET(OF41,10 - ROW(OF41),0)</f>
        <v>0</v>
      </c>
      <c r="OG41" s="166"/>
      <c r="OH41" s="166">
        <f ca="1">OFFSET(OH41,0,-1) * OFFSET(OH41,10 - ROW(OH41),0)</f>
        <v>0</v>
      </c>
      <c r="OI41" s="166">
        <f t="shared" ca="1" si="53"/>
        <v>0</v>
      </c>
      <c r="OJ41" s="166">
        <v>0</v>
      </c>
      <c r="OK41" s="166">
        <f ca="1">OFFSET(OK41,0,-1) * OFFSET(OK41,10 - ROW(OK41),0)</f>
        <v>0</v>
      </c>
      <c r="OL41" s="166"/>
      <c r="OM41" s="166">
        <f ca="1">OFFSET(OM41,0,-1) * OFFSET(OM41,10 - ROW(OM41),0)</f>
        <v>0</v>
      </c>
      <c r="ON41" s="166">
        <f t="shared" ca="1" si="245"/>
        <v>0</v>
      </c>
      <c r="OO41" s="166">
        <v>0</v>
      </c>
      <c r="OP41" s="166">
        <f ca="1">OFFSET(OP41,0,-1) * OFFSET(OP41,10 - ROW(OP41),0)</f>
        <v>0</v>
      </c>
      <c r="OQ41" s="166">
        <v>0</v>
      </c>
      <c r="OR41" s="166">
        <f ca="1">OFFSET(OR41,0,-1) * OFFSET(OR41,10 - ROW(OR41),0)</f>
        <v>0</v>
      </c>
      <c r="OS41" s="166">
        <f t="shared" ca="1" si="54"/>
        <v>0</v>
      </c>
      <c r="OT41" s="166">
        <f t="shared" ca="1" si="246"/>
        <v>9264779</v>
      </c>
      <c r="OU41" s="166">
        <v>0</v>
      </c>
      <c r="OV41" s="166">
        <f ca="1">OFFSET(OV41,0,-1) * OFFSET(OV41,10 - ROW(OV41),0)</f>
        <v>0</v>
      </c>
      <c r="OW41" s="166">
        <v>0</v>
      </c>
      <c r="OX41" s="166">
        <f ca="1">OFFSET(OX41,0,-1) * OFFSET(OX41,10 - ROW(OX41),0)</f>
        <v>0</v>
      </c>
      <c r="OY41" s="166">
        <v>0</v>
      </c>
      <c r="OZ41" s="166">
        <f ca="1">OFFSET(OZ41,0,-1) * OFFSET(OZ41,10 - ROW(OZ41),0)</f>
        <v>0</v>
      </c>
      <c r="PA41" s="166">
        <v>0</v>
      </c>
      <c r="PB41" s="166">
        <f ca="1">OFFSET(PB41,0,-1) * OFFSET(PB41,10 - ROW(PB41),0)</f>
        <v>0</v>
      </c>
      <c r="PC41" s="166">
        <f t="shared" ca="1" si="55"/>
        <v>0</v>
      </c>
      <c r="PD41" s="166">
        <v>0</v>
      </c>
      <c r="PE41" s="166">
        <f ca="1">OFFSET(PE41,0,-1) * OFFSET(PE41,10 - ROW(PE41),0)</f>
        <v>0</v>
      </c>
      <c r="PF41" s="166">
        <v>0</v>
      </c>
      <c r="PG41" s="166">
        <f ca="1">OFFSET(PG41,0,-1) * OFFSET(PG41,10 - ROW(PG41),0)</f>
        <v>0</v>
      </c>
      <c r="PH41" s="166">
        <v>0</v>
      </c>
      <c r="PI41" s="166">
        <v>0</v>
      </c>
      <c r="PJ41" s="166">
        <v>0</v>
      </c>
      <c r="PK41" s="166">
        <f ca="1">OFFSET(PK41,0,-1) * OFFSET(PK41,10 - ROW(PK41),0)</f>
        <v>0</v>
      </c>
      <c r="PL41" s="166">
        <v>0</v>
      </c>
      <c r="PM41" s="166">
        <f ca="1">OFFSET(PM41,0,-1) * OFFSET(PM41,10 - ROW(PM41),0)</f>
        <v>0</v>
      </c>
      <c r="PN41" s="166">
        <f t="shared" ca="1" si="247"/>
        <v>0</v>
      </c>
      <c r="PO41" s="166">
        <v>0</v>
      </c>
      <c r="PP41" s="166">
        <f ca="1">OFFSET(PP41,0,-1) * OFFSET(PP41,10 - ROW(PP41),0)</f>
        <v>0</v>
      </c>
      <c r="PQ41" s="166">
        <v>0</v>
      </c>
      <c r="PR41" s="166">
        <f ca="1">OFFSET(PR41,0,-1) * OFFSET(PR41,10 - ROW(PR41),0)</f>
        <v>0</v>
      </c>
      <c r="PS41" s="166">
        <v>0</v>
      </c>
      <c r="PT41" s="166">
        <f ca="1">OFFSET(PT41,0,-1) * OFFSET(PT41,10 - ROW(PT41),0)</f>
        <v>0</v>
      </c>
      <c r="PU41" s="166">
        <v>0</v>
      </c>
      <c r="PV41" s="166">
        <f ca="1">OFFSET(PV41,0,-1) * OFFSET(PV41,10 - ROW(PV41),0)</f>
        <v>0</v>
      </c>
      <c r="PW41" s="166">
        <f t="shared" ca="1" si="71"/>
        <v>0</v>
      </c>
      <c r="PX41" s="166">
        <v>0</v>
      </c>
      <c r="PY41" s="166">
        <f ca="1">OFFSET(PY41,0,-1) * OFFSET(PY41,10 - ROW(PY41),0)</f>
        <v>0</v>
      </c>
      <c r="PZ41" s="166">
        <v>0</v>
      </c>
      <c r="QA41" s="166">
        <f ca="1">OFFSET(QA41,0,-1) * OFFSET(QA41,10 - ROW(QA41),0)</f>
        <v>0</v>
      </c>
      <c r="QB41" s="166">
        <v>0</v>
      </c>
      <c r="QC41" s="166">
        <f ca="1">OFFSET(QC41,0,-1) * OFFSET(QC41,10 - ROW(QC41),0)</f>
        <v>0</v>
      </c>
      <c r="QD41" s="166">
        <v>0</v>
      </c>
      <c r="QE41" s="166">
        <f ca="1">OFFSET(QE41,0,-1) * OFFSET(QE41,10 - ROW(QE41),0)</f>
        <v>0</v>
      </c>
      <c r="QF41" s="166">
        <f t="shared" ca="1" si="216"/>
        <v>0</v>
      </c>
      <c r="QG41" s="166">
        <v>0</v>
      </c>
      <c r="QH41" s="166">
        <f ca="1">OFFSET(QH41,0,-1) * OFFSET(QH41,10 - ROW(QH41),0)</f>
        <v>0</v>
      </c>
      <c r="QI41" s="166">
        <v>0</v>
      </c>
      <c r="QJ41" s="166">
        <f ca="1">OFFSET(QJ41,0,-1) * OFFSET(QJ41,10 - ROW(QJ41),0)</f>
        <v>0</v>
      </c>
      <c r="QK41" s="166">
        <v>0</v>
      </c>
      <c r="QL41" s="166">
        <f ca="1">OFFSET(QL41,0,-1) * OFFSET(QL41,10 - ROW(QL41),0)</f>
        <v>0</v>
      </c>
      <c r="QM41" s="166">
        <v>0</v>
      </c>
      <c r="QN41" s="166">
        <f ca="1">OFFSET(QN41,0,-1) * OFFSET(QN41,10 - ROW(QN41),0)</f>
        <v>0</v>
      </c>
      <c r="QO41" s="166">
        <v>0</v>
      </c>
      <c r="QP41" s="166">
        <f ca="1">OFFSET(QP41,0,-1) * OFFSET(QP41,10 - ROW(QP41),0)</f>
        <v>0</v>
      </c>
      <c r="QQ41" s="166">
        <v>0</v>
      </c>
      <c r="QR41" s="166">
        <f ca="1">OFFSET(QR41,0,-1) * OFFSET(QR41,10 - ROW(QR41),0)</f>
        <v>0</v>
      </c>
      <c r="QS41" s="166">
        <f t="shared" ca="1" si="72"/>
        <v>0</v>
      </c>
      <c r="QT41" s="166">
        <v>0</v>
      </c>
      <c r="QU41" s="166">
        <f ca="1">OFFSET(QU41,0,-1) * OFFSET(QU41,10 - ROW(QU41),0)</f>
        <v>0</v>
      </c>
      <c r="QV41" s="166">
        <v>0</v>
      </c>
      <c r="QW41" s="166">
        <f ca="1">OFFSET(QW41,0,-1) * OFFSET(QW41,10 - ROW(QW41),0)</f>
        <v>0</v>
      </c>
      <c r="QX41" s="166">
        <v>0</v>
      </c>
      <c r="QY41" s="166">
        <f ca="1">OFFSET(QY41,0,-1) * OFFSET(QY41,10 - ROW(QY41),0)</f>
        <v>0</v>
      </c>
      <c r="QZ41" s="166">
        <v>0</v>
      </c>
      <c r="RA41" s="166">
        <f ca="1">OFFSET(RA41,0,-1) * OFFSET(RA41,10 - ROW(RA41),0)</f>
        <v>0</v>
      </c>
      <c r="RB41" s="166">
        <v>0</v>
      </c>
      <c r="RC41" s="166">
        <f ca="1">OFFSET(RC41,0,-1) * OFFSET(RC41,10 - ROW(RC41),0)</f>
        <v>0</v>
      </c>
      <c r="RD41" s="166">
        <v>0</v>
      </c>
      <c r="RE41" s="166">
        <f ca="1">OFFSET(RE41,0,-1) * OFFSET(RE41,10 - ROW(RE41),0)</f>
        <v>0</v>
      </c>
      <c r="RF41" s="166">
        <f t="shared" ca="1" si="73"/>
        <v>0</v>
      </c>
      <c r="RG41" s="166">
        <v>10</v>
      </c>
      <c r="RH41" s="166">
        <v>2014810</v>
      </c>
      <c r="RI41" s="166"/>
      <c r="RJ41" s="166">
        <f ca="1">OFFSET(RJ41,0,-1) * OFFSET(RJ41,10 - ROW(RJ41),0)</f>
        <v>0</v>
      </c>
      <c r="RK41" s="166">
        <v>10</v>
      </c>
      <c r="RL41" s="166">
        <f ca="1">OFFSET(RL41,0,-1) * OFFSET(RL41,10 - ROW(RL41),0)</f>
        <v>201480</v>
      </c>
      <c r="RM41" s="166"/>
      <c r="RN41" s="166">
        <f ca="1">OFFSET(RN41,0,-1) * OFFSET(RN41,10 - ROW(RN41),0)</f>
        <v>0</v>
      </c>
      <c r="RO41" s="166">
        <f t="shared" ca="1" si="56"/>
        <v>2216290</v>
      </c>
      <c r="RP41" s="166">
        <f t="shared" ca="1" si="252"/>
        <v>2216290</v>
      </c>
      <c r="RQ41" s="166"/>
      <c r="RR41" s="166">
        <f t="shared" ca="1" si="248"/>
        <v>237722706</v>
      </c>
      <c r="RS41" s="166">
        <f t="shared" si="410"/>
        <v>2052</v>
      </c>
      <c r="RT41" s="166">
        <f ca="1">OFFSET(RT41,0,-1) * OFFSET(RT41,10 - ROW(RT41),0)</f>
        <v>1637496</v>
      </c>
      <c r="RU41" s="166">
        <f t="shared" si="231"/>
        <v>0</v>
      </c>
      <c r="RV41" s="166">
        <f ca="1">OFFSET(RV41,0,-1) * OFFSET(RV41,10 - ROW(RV41),0)</f>
        <v>0</v>
      </c>
      <c r="RW41" s="166">
        <f t="shared" ca="1" si="58"/>
        <v>1637496</v>
      </c>
      <c r="RX41" s="166">
        <f t="shared" si="249"/>
        <v>2052</v>
      </c>
      <c r="RY41" s="166">
        <f ca="1">OFFSET(RY41,0,-1) * OFFSET(RY41,10 - ROW(RY41),0)</f>
        <v>151848</v>
      </c>
      <c r="RZ41" s="166">
        <f t="shared" si="234"/>
        <v>0</v>
      </c>
      <c r="SA41" s="166">
        <f ca="1">OFFSET(SA41,0,-1) * OFFSET(SA41,10 - ROW(SA41),0)</f>
        <v>0</v>
      </c>
      <c r="SB41" s="166">
        <f t="shared" ca="1" si="59"/>
        <v>151848</v>
      </c>
      <c r="SC41" s="166">
        <f t="shared" ca="1" si="60"/>
        <v>239512050</v>
      </c>
      <c r="SD41" s="166"/>
      <c r="SE41" s="166">
        <f t="shared" ca="1" si="61"/>
        <v>239512050</v>
      </c>
    </row>
    <row r="42" spans="1:499" s="165" customFormat="1" ht="30">
      <c r="A42" s="165" t="s">
        <v>221</v>
      </c>
      <c r="B42" s="175" t="s">
        <v>1010</v>
      </c>
      <c r="C42" s="166" t="s">
        <v>216</v>
      </c>
      <c r="D42" s="166" t="s">
        <v>195</v>
      </c>
      <c r="E42" s="166">
        <v>0</v>
      </c>
      <c r="F42" s="166">
        <f ca="1">OFFSET(F42,0,-1) * OFFSET(F42,10 - ROW(F42),0)</f>
        <v>0</v>
      </c>
      <c r="G42" s="166"/>
      <c r="H42" s="166">
        <f ca="1">OFFSET(H42,0,-1) * OFFSET(H42,10 - ROW(H42),0)</f>
        <v>0</v>
      </c>
      <c r="I42" s="166"/>
      <c r="J42" s="166">
        <f ca="1">OFFSET(J42,0,-1) * OFFSET(J42,10 - ROW(J42),0)</f>
        <v>0</v>
      </c>
      <c r="K42" s="166"/>
      <c r="L42" s="166">
        <f ca="1">OFFSET(L42,0,-1) * OFFSET(L42,10 - ROW(L42),0)</f>
        <v>0</v>
      </c>
      <c r="M42" s="166"/>
      <c r="N42" s="166">
        <f ca="1">OFFSET(N42,0,-1) * OFFSET(N42,10 - ROW(N42),0)</f>
        <v>0</v>
      </c>
      <c r="O42" s="166">
        <v>0</v>
      </c>
      <c r="P42" s="166">
        <f ca="1">OFFSET(P42,0,-1) * OFFSET(P42,10 - ROW(P42),0)</f>
        <v>0</v>
      </c>
      <c r="Q42" s="166">
        <v>0</v>
      </c>
      <c r="R42" s="166">
        <f ca="1">OFFSET(R42,0,-1) * OFFSET(R42,10 - ROW(R42),0)</f>
        <v>0</v>
      </c>
      <c r="S42" s="166">
        <f t="shared" ca="1" si="38"/>
        <v>0</v>
      </c>
      <c r="T42" s="166">
        <v>0</v>
      </c>
      <c r="U42" s="166">
        <f ca="1">OFFSET(U42,0,-1) * OFFSET(U42,10 - ROW(U42),0)</f>
        <v>0</v>
      </c>
      <c r="V42" s="166">
        <v>0</v>
      </c>
      <c r="W42" s="166">
        <f ca="1">OFFSET(W42,0,-1) * OFFSET(W42,10 - ROW(W42),0)</f>
        <v>0</v>
      </c>
      <c r="X42" s="166">
        <v>0</v>
      </c>
      <c r="Y42" s="166">
        <f ca="1">OFFSET(Y42,0,-1) * OFFSET(Y42,10 - ROW(Y42),0)</f>
        <v>0</v>
      </c>
      <c r="Z42" s="166">
        <v>0</v>
      </c>
      <c r="AA42" s="166">
        <f ca="1">OFFSET(AA42,0,-1) * OFFSET(AA42,10 - ROW(AA42),0)</f>
        <v>0</v>
      </c>
      <c r="AB42" s="166">
        <v>0</v>
      </c>
      <c r="AC42" s="166">
        <f ca="1">OFFSET(AC42,0,-1) * OFFSET(AC42,10 - ROW(AC42),0)</f>
        <v>0</v>
      </c>
      <c r="AD42" s="166">
        <v>0</v>
      </c>
      <c r="AE42" s="166">
        <f ca="1">OFFSET(AE42,0,-1) * OFFSET(AE42,10 - ROW(AE42),0)</f>
        <v>0</v>
      </c>
      <c r="AF42" s="166">
        <v>0</v>
      </c>
      <c r="AG42" s="166">
        <f ca="1">OFFSET(AG42,0,-1) * OFFSET(AG42,10 - ROW(AG42),0)</f>
        <v>0</v>
      </c>
      <c r="AH42" s="166">
        <v>0</v>
      </c>
      <c r="AI42" s="166">
        <f ca="1">OFFSET(AI42,0,-1) * OFFSET(AI42,10 - ROW(AI42),0)</f>
        <v>0</v>
      </c>
      <c r="AJ42" s="166">
        <v>0</v>
      </c>
      <c r="AK42" s="166">
        <f ca="1">OFFSET(AK42,0,-1) * OFFSET(AK42,10 - ROW(AK42),0)</f>
        <v>0</v>
      </c>
      <c r="AL42" s="166">
        <v>0</v>
      </c>
      <c r="AM42" s="166">
        <f ca="1">OFFSET(AM42,0,-1) * OFFSET(AM42,10 - ROW(AM42),0)</f>
        <v>0</v>
      </c>
      <c r="AN42" s="166"/>
      <c r="AO42" s="166">
        <f ca="1">OFFSET(AO42,0,-1) * OFFSET(AO42,10 - ROW(AO42),0)</f>
        <v>0</v>
      </c>
      <c r="AP42" s="166">
        <f t="shared" ca="1" si="250"/>
        <v>0</v>
      </c>
      <c r="AQ42" s="166"/>
      <c r="AR42" s="166">
        <f ca="1">OFFSET(AR42,0,-1) * OFFSET(AR42,10 - ROW(AR42),0)</f>
        <v>0</v>
      </c>
      <c r="AS42" s="166"/>
      <c r="AT42" s="166">
        <f ca="1">OFFSET(AT42,0,-1) * OFFSET(AT42,10 - ROW(AT42),0)</f>
        <v>0</v>
      </c>
      <c r="AU42" s="166"/>
      <c r="AV42" s="166">
        <f ca="1">OFFSET(AV42,0,-1) * OFFSET(AV42,10 - ROW(AV42),0)</f>
        <v>0</v>
      </c>
      <c r="AW42" s="166"/>
      <c r="AX42" s="166">
        <f ca="1">OFFSET(AX42,0,-1) * OFFSET(AX42,10 - ROW(AX42),0)</f>
        <v>0</v>
      </c>
      <c r="AY42" s="166"/>
      <c r="AZ42" s="166">
        <f ca="1">OFFSET(AZ42,0,-1) * OFFSET(AZ42,10 - ROW(AZ42),0)</f>
        <v>0</v>
      </c>
      <c r="BA42" s="166"/>
      <c r="BB42" s="166">
        <f ca="1">OFFSET(BB42,0,-1) * OFFSET(BB42,10 - ROW(BB42),0)</f>
        <v>0</v>
      </c>
      <c r="BC42" s="166"/>
      <c r="BD42" s="166">
        <f ca="1">OFFSET(BD42,0,-1) * OFFSET(BD42,10 - ROW(BD42),0)</f>
        <v>0</v>
      </c>
      <c r="BE42" s="166"/>
      <c r="BF42" s="166">
        <f ca="1">OFFSET(BF42,0,-1) * OFFSET(BF42,10 - ROW(BF42),0)</f>
        <v>0</v>
      </c>
      <c r="BG42" s="166">
        <v>0</v>
      </c>
      <c r="BH42" s="166">
        <v>0</v>
      </c>
      <c r="BI42" s="166">
        <v>0</v>
      </c>
      <c r="BJ42" s="166">
        <f ca="1">OFFSET(BJ42,0,-1) * OFFSET(BJ42,10 - ROW(BJ42),0)</f>
        <v>0</v>
      </c>
      <c r="BK42" s="166">
        <f t="shared" ca="1" si="39"/>
        <v>0</v>
      </c>
      <c r="BL42" s="166">
        <v>0</v>
      </c>
      <c r="BM42" s="166">
        <f ca="1">OFFSET(BM42,0,-1) * OFFSET(BM42,10 - ROW(BM42),0)</f>
        <v>0</v>
      </c>
      <c r="BN42" s="166">
        <v>0</v>
      </c>
      <c r="BO42" s="166">
        <f ca="1">OFFSET(BO42,0,-1) * OFFSET(BO42,10 - ROW(BO42),0)</f>
        <v>0</v>
      </c>
      <c r="BP42" s="166">
        <v>0</v>
      </c>
      <c r="BQ42" s="166">
        <f ca="1">OFFSET(BQ42,0,-1) * OFFSET(BQ42,10 - ROW(BQ42),0)</f>
        <v>0</v>
      </c>
      <c r="BR42" s="166">
        <v>0</v>
      </c>
      <c r="BS42" s="166">
        <f ca="1">OFFSET(BS42,0,-1) * OFFSET(BS42,10 - ROW(BS42),0)</f>
        <v>0</v>
      </c>
      <c r="BT42" s="166">
        <v>0</v>
      </c>
      <c r="BU42" s="166">
        <f ca="1">OFFSET(BU42,0,-1) * OFFSET(BU42,10 - ROW(BU42),0)</f>
        <v>0</v>
      </c>
      <c r="BV42" s="166">
        <v>0</v>
      </c>
      <c r="BW42" s="166">
        <f ca="1">OFFSET(BW42,0,-1) * OFFSET(BW42,10 - ROW(BW42),0)</f>
        <v>0</v>
      </c>
      <c r="BX42" s="166">
        <v>0</v>
      </c>
      <c r="BY42" s="166">
        <f ca="1">OFFSET(BY42,0,-1) * OFFSET(BY42,10 - ROW(BY42),0)</f>
        <v>0</v>
      </c>
      <c r="BZ42" s="166">
        <v>0</v>
      </c>
      <c r="CA42" s="166">
        <f ca="1">OFFSET(CA42,0,-1) * OFFSET(CA42,10 - ROW(CA42),0)</f>
        <v>0</v>
      </c>
      <c r="CB42" s="166">
        <v>0</v>
      </c>
      <c r="CC42" s="166">
        <f ca="1">OFFSET(CC42,0,-1) * OFFSET(CC42,10 - ROW(CC42),0)</f>
        <v>0</v>
      </c>
      <c r="CD42" s="166">
        <v>0</v>
      </c>
      <c r="CE42" s="166">
        <f ca="1">OFFSET(CE42,0,-1) * OFFSET(CE42,10 - ROW(CE42),0)</f>
        <v>0</v>
      </c>
      <c r="CF42" s="166">
        <f t="shared" ca="1" si="103"/>
        <v>0</v>
      </c>
      <c r="CG42" s="166">
        <v>0</v>
      </c>
      <c r="CH42" s="166">
        <f ca="1">OFFSET(CH42,0,-1) * OFFSET(CH42,10 - ROW(CH42),0)</f>
        <v>0</v>
      </c>
      <c r="CI42" s="166">
        <v>0</v>
      </c>
      <c r="CJ42" s="166">
        <f ca="1">OFFSET(CJ42,0,-1) * OFFSET(CJ42,10 - ROW(CJ42),0)</f>
        <v>0</v>
      </c>
      <c r="CK42" s="166">
        <v>0</v>
      </c>
      <c r="CL42" s="166">
        <f ca="1">OFFSET(CL42,0,-1) * OFFSET(CL42,10 - ROW(CL42),0)</f>
        <v>0</v>
      </c>
      <c r="CM42" s="166">
        <v>0</v>
      </c>
      <c r="CN42" s="166">
        <f ca="1">OFFSET(CN42,0,-1) * OFFSET(CN42,10 - ROW(CN42),0)</f>
        <v>0</v>
      </c>
      <c r="CO42" s="166">
        <v>0</v>
      </c>
      <c r="CP42" s="166">
        <f ca="1">OFFSET(CP42,0,-1) * OFFSET(CP42,10 - ROW(CP42),0)</f>
        <v>0</v>
      </c>
      <c r="CQ42" s="166">
        <v>0</v>
      </c>
      <c r="CR42" s="166">
        <f ca="1">OFFSET(CR42,0,-1) * OFFSET(CR42,10 - ROW(CR42),0)</f>
        <v>0</v>
      </c>
      <c r="CS42" s="166">
        <v>0</v>
      </c>
      <c r="CT42" s="166">
        <f ca="1">OFFSET(CT42,0,-1) * OFFSET(CT42,10 - ROW(CT42),0)</f>
        <v>0</v>
      </c>
      <c r="CU42" s="166">
        <v>0</v>
      </c>
      <c r="CV42" s="166">
        <f ca="1">OFFSET(CV42,0,-1) * OFFSET(CV42,10 - ROW(CV42),0)</f>
        <v>0</v>
      </c>
      <c r="CW42" s="166"/>
      <c r="CX42" s="166">
        <f ca="1">OFFSET(CX42,0,-1) * OFFSET(CX42,10 - ROW(CX42),0)</f>
        <v>0</v>
      </c>
      <c r="CY42" s="166"/>
      <c r="CZ42" s="166">
        <f ca="1">OFFSET(CZ42,0,-1) * OFFSET(CZ42,10 - ROW(CZ42),0)</f>
        <v>0</v>
      </c>
      <c r="DA42" s="166"/>
      <c r="DB42" s="166">
        <v>0</v>
      </c>
      <c r="DC42" s="166"/>
      <c r="DD42" s="166">
        <v>0</v>
      </c>
      <c r="DE42" s="166">
        <v>0</v>
      </c>
      <c r="DF42" s="166">
        <f ca="1">OFFSET(DF42,0,-1) * OFFSET(DF42,10 - ROW(DF42),0)</f>
        <v>0</v>
      </c>
      <c r="DG42" s="166">
        <v>0</v>
      </c>
      <c r="DH42" s="166">
        <f ca="1">OFFSET(DH42,0,-1) * OFFSET(DH42,10 - ROW(DH42),0)</f>
        <v>0</v>
      </c>
      <c r="DI42" s="166"/>
      <c r="DJ42" s="166">
        <f ca="1">OFFSET(DJ42,0,-1) * OFFSET(DJ42,10 - ROW(DJ42),0)</f>
        <v>0</v>
      </c>
      <c r="DK42" s="166">
        <f t="shared" ca="1" si="40"/>
        <v>0</v>
      </c>
      <c r="DL42" s="166"/>
      <c r="DM42" s="166">
        <f ca="1">OFFSET(DM42,0,-1) * OFFSET(DM42,10 - ROW(DM42),0)</f>
        <v>0</v>
      </c>
      <c r="DN42" s="166"/>
      <c r="DO42" s="166">
        <f ca="1">OFFSET(DO42,0,-1) * OFFSET(DO42,10 - ROW(DO42),0)</f>
        <v>0</v>
      </c>
      <c r="DP42" s="166">
        <v>463</v>
      </c>
      <c r="DQ42" s="166">
        <f ca="1">OFFSET(DQ42,0,-1) * OFFSET(DQ42,10 - ROW(DQ42),0)</f>
        <v>46822264</v>
      </c>
      <c r="DR42" s="166">
        <v>0</v>
      </c>
      <c r="DS42" s="166">
        <f ca="1">OFFSET(DS42,0,-1) * OFFSET(DS42,10 - ROW(DS42),0)</f>
        <v>0</v>
      </c>
      <c r="DT42" s="166">
        <v>1503</v>
      </c>
      <c r="DU42" s="166">
        <f ca="1">OFFSET(DU42,0,-1) * OFFSET(DU42,10 - ROW(DU42),0)</f>
        <v>129245976</v>
      </c>
      <c r="DV42" s="166">
        <v>0</v>
      </c>
      <c r="DW42" s="166">
        <f ca="1">OFFSET(DW42,0,-1) * OFFSET(DW42,10 - ROW(DW42),0)</f>
        <v>0</v>
      </c>
      <c r="DX42" s="166"/>
      <c r="DY42" s="166">
        <f ca="1">OFFSET(DY42,0,-1) * OFFSET(DY42,10 - ROW(DY42),0)</f>
        <v>0</v>
      </c>
      <c r="DZ42" s="166"/>
      <c r="EA42" s="166">
        <f ca="1">OFFSET(EA42,0,-1) * OFFSET(EA42,10 - ROW(EA42),0)</f>
        <v>0</v>
      </c>
      <c r="EB42" s="166">
        <v>463</v>
      </c>
      <c r="EC42" s="166">
        <f ca="1">OFFSET(EC42,0,-1) * OFFSET(EC42,10 - ROW(EC42),0)</f>
        <v>4682319</v>
      </c>
      <c r="ED42" s="166">
        <v>0</v>
      </c>
      <c r="EE42" s="166">
        <f ca="1">OFFSET(EE42,0,-1) * OFFSET(EE42,10 - ROW(EE42),0)</f>
        <v>0</v>
      </c>
      <c r="EF42" s="166">
        <v>1503</v>
      </c>
      <c r="EG42" s="166">
        <f ca="1">OFFSET(EG42,0,-1) * OFFSET(EG42,10 - ROW(EG42),0)</f>
        <v>12924297</v>
      </c>
      <c r="EH42" s="166">
        <v>0</v>
      </c>
      <c r="EI42" s="166">
        <f ca="1">OFFSET(EI42,0,-1) * OFFSET(EI42,10 - ROW(EI42),0)</f>
        <v>0</v>
      </c>
      <c r="EJ42" s="166"/>
      <c r="EK42" s="166">
        <f ca="1">OFFSET(EK42,0,-1) * OFFSET(EK42,10 - ROW(EK42),0)</f>
        <v>0</v>
      </c>
      <c r="EL42" s="166"/>
      <c r="EM42" s="166">
        <f ca="1">OFFSET(EM42,0,-1) * OFFSET(EM42,10 - ROW(EM42),0)</f>
        <v>0</v>
      </c>
      <c r="EN42" s="166"/>
      <c r="EO42" s="166">
        <f ca="1">OFFSET(EO42,0,-1) * OFFSET(EO42,10 - ROW(EO42),0)</f>
        <v>0</v>
      </c>
      <c r="EP42" s="166"/>
      <c r="EQ42" s="166">
        <f ca="1">OFFSET(EQ42,0,-1) * OFFSET(EQ42,10 - ROW(EQ42),0)</f>
        <v>0</v>
      </c>
      <c r="ER42" s="166">
        <v>0</v>
      </c>
      <c r="ES42" s="166">
        <f ca="1">OFFSET(ES42,0,-1) * OFFSET(ES42,10 - ROW(ES42),0)</f>
        <v>0</v>
      </c>
      <c r="ET42" s="166">
        <v>0</v>
      </c>
      <c r="EU42" s="166">
        <f ca="1">OFFSET(EU42,0,-1) * OFFSET(EU42,10 - ROW(EU42),0)</f>
        <v>0</v>
      </c>
      <c r="EV42" s="166">
        <f t="shared" ca="1" si="236"/>
        <v>193674856</v>
      </c>
      <c r="EW42" s="166">
        <v>0</v>
      </c>
      <c r="EX42" s="166">
        <v>0</v>
      </c>
      <c r="EY42" s="166">
        <v>0</v>
      </c>
      <c r="EZ42" s="166">
        <v>0</v>
      </c>
      <c r="FA42" s="166">
        <v>0</v>
      </c>
      <c r="FB42" s="166">
        <v>0</v>
      </c>
      <c r="FC42" s="166">
        <v>0</v>
      </c>
      <c r="FD42" s="166">
        <v>0</v>
      </c>
      <c r="FE42" s="166"/>
      <c r="FF42" s="166">
        <f ca="1">OFFSET(FF42,0,-1) * OFFSET(FF42,10 - ROW(FF42),0)</f>
        <v>0</v>
      </c>
      <c r="FG42" s="166">
        <v>0</v>
      </c>
      <c r="FH42" s="166">
        <v>0</v>
      </c>
      <c r="FI42" s="166">
        <v>0</v>
      </c>
      <c r="FJ42" s="166">
        <v>0</v>
      </c>
      <c r="FK42" s="166">
        <v>0</v>
      </c>
      <c r="FL42" s="166">
        <v>0</v>
      </c>
      <c r="FM42" s="166">
        <v>0</v>
      </c>
      <c r="FN42" s="166">
        <f ca="1">OFFSET(FN42,0,-1) * OFFSET(FN42,10 - ROW(FN42),0)</f>
        <v>0</v>
      </c>
      <c r="FO42" s="166">
        <v>0</v>
      </c>
      <c r="FP42" s="166">
        <f ca="1">OFFSET(FP42,0,-1) * OFFSET(FP42,10 - ROW(FP42),0)</f>
        <v>0</v>
      </c>
      <c r="FQ42" s="166"/>
      <c r="FR42" s="166">
        <f ca="1">OFFSET(FR42,0,-1) * OFFSET(FR42,10 - ROW(FR42),0)</f>
        <v>0</v>
      </c>
      <c r="FS42" s="166">
        <v>0</v>
      </c>
      <c r="FT42" s="166">
        <v>0</v>
      </c>
      <c r="FU42" s="166">
        <v>0</v>
      </c>
      <c r="FV42" s="166">
        <v>0</v>
      </c>
      <c r="FW42" s="166">
        <v>0</v>
      </c>
      <c r="FX42" s="166">
        <v>0</v>
      </c>
      <c r="FY42" s="166">
        <v>0</v>
      </c>
      <c r="FZ42" s="166">
        <v>0</v>
      </c>
      <c r="GA42" s="166">
        <v>0</v>
      </c>
      <c r="GB42" s="166">
        <v>0</v>
      </c>
      <c r="GC42" s="166">
        <v>0</v>
      </c>
      <c r="GD42" s="166">
        <f ca="1">OFFSET(GD42,0,-1) * OFFSET(GD42,10 - ROW(GD42),0)</f>
        <v>0</v>
      </c>
      <c r="GE42" s="166"/>
      <c r="GF42" s="166">
        <f ca="1">OFFSET(GF42,0,-1) * OFFSET(GF42,10 - ROW(GF42),0)</f>
        <v>0</v>
      </c>
      <c r="GG42" s="166">
        <f t="shared" ca="1" si="237"/>
        <v>0</v>
      </c>
      <c r="GH42" s="166"/>
      <c r="GI42" s="166">
        <f ca="1">OFFSET(GI42,0,-1) * OFFSET(GI42,10 - ROW(GI42),0)</f>
        <v>0</v>
      </c>
      <c r="GJ42" s="166"/>
      <c r="GK42" s="166">
        <f ca="1">OFFSET(GK42,0,-1) * OFFSET(GK42,10 - ROW(GK42),0)</f>
        <v>0</v>
      </c>
      <c r="GL42" s="166">
        <f t="shared" ca="1" si="238"/>
        <v>0</v>
      </c>
      <c r="GM42" s="166">
        <f t="shared" ca="1" si="239"/>
        <v>193674856</v>
      </c>
      <c r="GN42" s="166"/>
      <c r="GO42" s="166">
        <f ca="1">OFFSET(GO42,0,-1) * OFFSET(GO42,10 - ROW(GO42),0)</f>
        <v>0</v>
      </c>
      <c r="GP42" s="166"/>
      <c r="GQ42" s="166">
        <f ca="1">OFFSET(GQ42,0,-1) * OFFSET(GQ42,10 - ROW(GQ42),0)</f>
        <v>0</v>
      </c>
      <c r="GR42" s="166"/>
      <c r="GS42" s="166">
        <f ca="1">OFFSET(GS42,0,-1) * OFFSET(GS42,10 - ROW(GS42),0)</f>
        <v>0</v>
      </c>
      <c r="GT42" s="166"/>
      <c r="GU42" s="166">
        <f ca="1">OFFSET(GU42,0,-1) * OFFSET(GU42,10 - ROW(GU42),0)</f>
        <v>0</v>
      </c>
      <c r="GV42" s="166">
        <f t="shared" ca="1" si="41"/>
        <v>0</v>
      </c>
      <c r="GW42" s="166">
        <f t="shared" ca="1" si="240"/>
        <v>193674856</v>
      </c>
      <c r="GX42" s="166">
        <v>0</v>
      </c>
      <c r="GY42" s="166">
        <f ca="1">OFFSET(GY42,0,-1) * OFFSET(GY42,10 - ROW(GY42),0)</f>
        <v>0</v>
      </c>
      <c r="GZ42" s="166">
        <v>0</v>
      </c>
      <c r="HA42" s="166">
        <f ca="1">OFFSET(HA42,0,-1) * OFFSET(HA42,10 - ROW(HA42),0)</f>
        <v>0</v>
      </c>
      <c r="HB42" s="166">
        <v>0</v>
      </c>
      <c r="HC42" s="166">
        <v>0</v>
      </c>
      <c r="HD42" s="166">
        <v>0</v>
      </c>
      <c r="HE42" s="166">
        <f ca="1">OFFSET(HE42,0,-1) * OFFSET(HE42,10 - ROW(HE42),0)</f>
        <v>0</v>
      </c>
      <c r="HF42" s="166"/>
      <c r="HG42" s="166">
        <f ca="1">OFFSET(HG42,0,-1) * OFFSET(HG42,10 - ROW(HG42),0)</f>
        <v>0</v>
      </c>
      <c r="HH42" s="166">
        <f t="shared" ca="1" si="62"/>
        <v>0</v>
      </c>
      <c r="HI42" s="166">
        <v>0</v>
      </c>
      <c r="HJ42" s="166">
        <f ca="1">OFFSET(HJ42,0,-1) * OFFSET(HJ42,10 - ROW(HJ42),0)</f>
        <v>0</v>
      </c>
      <c r="HK42" s="166">
        <f t="shared" ca="1" si="42"/>
        <v>0</v>
      </c>
      <c r="HL42" s="166">
        <v>0</v>
      </c>
      <c r="HM42" s="166">
        <f ca="1">OFFSET(HM42,0,-1) * OFFSET(HM42,10 - ROW(HM42),0)</f>
        <v>0</v>
      </c>
      <c r="HN42" s="166">
        <v>0</v>
      </c>
      <c r="HO42" s="166">
        <f ca="1">OFFSET(HO42,0,-1) * OFFSET(HO42,10 - ROW(HO42),0)</f>
        <v>0</v>
      </c>
      <c r="HP42" s="166">
        <v>0</v>
      </c>
      <c r="HQ42" s="166">
        <f ca="1">OFFSET(HQ42,0,-1) * OFFSET(HQ42,10 - ROW(HQ42),0)</f>
        <v>0</v>
      </c>
      <c r="HR42" s="166">
        <v>0</v>
      </c>
      <c r="HS42" s="166">
        <f ca="1">OFFSET(HS42,0,-1) * OFFSET(HS42,10 - ROW(HS42),0)</f>
        <v>0</v>
      </c>
      <c r="HT42" s="166">
        <f t="shared" ca="1" si="43"/>
        <v>0</v>
      </c>
      <c r="HU42" s="166">
        <v>0</v>
      </c>
      <c r="HV42" s="166">
        <f ca="1">OFFSET(HV42,0,-1) * OFFSET(HV42,10 - ROW(HV42),0)</f>
        <v>0</v>
      </c>
      <c r="HW42" s="166">
        <v>0</v>
      </c>
      <c r="HX42" s="166">
        <f ca="1">OFFSET(HX42,0,-1) * OFFSET(HX42,10 - ROW(HX42),0)</f>
        <v>0</v>
      </c>
      <c r="HY42" s="166">
        <v>0</v>
      </c>
      <c r="HZ42" s="166">
        <f ca="1">OFFSET(HZ42,0,-1) * OFFSET(HZ42,10 - ROW(HZ42),0)</f>
        <v>0</v>
      </c>
      <c r="IA42" s="166">
        <v>0</v>
      </c>
      <c r="IB42" s="166">
        <f ca="1">OFFSET(IB42,0,-1) * OFFSET(IB42,10 - ROW(IB42),0)</f>
        <v>0</v>
      </c>
      <c r="IC42" s="166">
        <v>0</v>
      </c>
      <c r="ID42" s="166">
        <f ca="1">OFFSET(ID42,0,-1) * OFFSET(ID42,10 - ROW(ID42),0)</f>
        <v>0</v>
      </c>
      <c r="IE42" s="166">
        <v>0</v>
      </c>
      <c r="IF42" s="166">
        <f ca="1">OFFSET(IF42,0,-1) * OFFSET(IF42,10 - ROW(IF42),0)</f>
        <v>0</v>
      </c>
      <c r="IG42" s="166">
        <v>0</v>
      </c>
      <c r="IH42" s="166">
        <f ca="1">OFFSET(IH42,0,-1) * OFFSET(IH42,10 - ROW(IH42),0)</f>
        <v>0</v>
      </c>
      <c r="II42" s="166">
        <v>0</v>
      </c>
      <c r="IJ42" s="166">
        <f ca="1">OFFSET(IJ42,0,-1) * OFFSET(IJ42,10 - ROW(IJ42),0)</f>
        <v>0</v>
      </c>
      <c r="IK42" s="166">
        <f t="shared" ca="1" si="241"/>
        <v>0</v>
      </c>
      <c r="IL42" s="166">
        <v>0</v>
      </c>
      <c r="IM42" s="166">
        <f ca="1">OFFSET(IM42,0,-1) * OFFSET(IM42,10 - ROW(IM42),0)</f>
        <v>0</v>
      </c>
      <c r="IN42" s="166">
        <v>0</v>
      </c>
      <c r="IO42" s="166">
        <f ca="1">OFFSET(IO42,0,-1) * OFFSET(IO42,10 - ROW(IO42),0)</f>
        <v>0</v>
      </c>
      <c r="IP42" s="166">
        <v>0</v>
      </c>
      <c r="IQ42" s="166">
        <f ca="1">OFFSET(IQ42,0,-1) * OFFSET(IQ42,10 - ROW(IQ42),0)</f>
        <v>0</v>
      </c>
      <c r="IR42" s="166">
        <v>0</v>
      </c>
      <c r="IS42" s="166">
        <f ca="1">OFFSET(IS42,0,-1) * OFFSET(IS42,10 - ROW(IS42),0)</f>
        <v>0</v>
      </c>
      <c r="IT42" s="166"/>
      <c r="IU42" s="166">
        <f ca="1">OFFSET(IU42,0,-1) * OFFSET(IU42,10 - ROW(IU42),0)</f>
        <v>0</v>
      </c>
      <c r="IV42" s="166"/>
      <c r="IW42" s="166">
        <f ca="1">OFFSET(IW42,0,-1) * OFFSET(IW42,10 - ROW(IW42),0)</f>
        <v>0</v>
      </c>
      <c r="IX42" s="166">
        <f t="shared" ca="1" si="44"/>
        <v>0</v>
      </c>
      <c r="IY42" s="166"/>
      <c r="IZ42" s="166">
        <f ca="1">OFFSET(IZ42,0,-1) * OFFSET(IZ42,10 - ROW(IZ42),0)</f>
        <v>0</v>
      </c>
      <c r="JA42" s="166"/>
      <c r="JB42" s="166">
        <f ca="1">OFFSET(JB42,0,-1) * OFFSET(JB42,10 - ROW(JB42),0)</f>
        <v>0</v>
      </c>
      <c r="JC42" s="166"/>
      <c r="JD42" s="166">
        <f ca="1">OFFSET(JD42,0,-1) * OFFSET(JD42,10 - ROW(JD42),0)</f>
        <v>0</v>
      </c>
      <c r="JE42" s="166"/>
      <c r="JF42" s="166">
        <f ca="1">OFFSET(JF42,0,-1) * OFFSET(JF42,10 - ROW(JF42),0)</f>
        <v>0</v>
      </c>
      <c r="JG42" s="166">
        <f t="shared" ca="1" si="45"/>
        <v>0</v>
      </c>
      <c r="JH42" s="166">
        <f t="shared" ca="1" si="142"/>
        <v>0</v>
      </c>
      <c r="JI42" s="166"/>
      <c r="JJ42" s="166">
        <f ca="1">OFFSET(JJ42,0,-1) * OFFSET(JJ42,10 - ROW(JJ42),0)</f>
        <v>0</v>
      </c>
      <c r="JK42" s="166"/>
      <c r="JL42" s="166">
        <f ca="1">OFFSET(JL42,0,-1) * OFFSET(JL42,10 - ROW(JL42),0)</f>
        <v>0</v>
      </c>
      <c r="JM42" s="166">
        <f t="shared" ca="1" si="63"/>
        <v>0</v>
      </c>
      <c r="JN42" s="166">
        <v>0</v>
      </c>
      <c r="JO42" s="166">
        <f ca="1">OFFSET(JO42,0,-1) * OFFSET(JO42,10 - ROW(JO42),0)</f>
        <v>0</v>
      </c>
      <c r="JP42" s="166">
        <v>0</v>
      </c>
      <c r="JQ42" s="166">
        <f ca="1">OFFSET(JQ42,0,-1) * OFFSET(JQ42,10 - ROW(JQ42),0)</f>
        <v>0</v>
      </c>
      <c r="JR42" s="166">
        <v>0</v>
      </c>
      <c r="JS42" s="166">
        <f ca="1">OFFSET(JS42,0,-1) * OFFSET(JS42,10 - ROW(JS42),0)</f>
        <v>0</v>
      </c>
      <c r="JT42" s="166">
        <v>0</v>
      </c>
      <c r="JU42" s="166">
        <f ca="1">OFFSET(JU42,0,-1) * OFFSET(JU42,10 - ROW(JU42),0)</f>
        <v>0</v>
      </c>
      <c r="JV42" s="166">
        <f t="shared" ca="1" si="46"/>
        <v>0</v>
      </c>
      <c r="JW42" s="166">
        <v>0</v>
      </c>
      <c r="JX42" s="166">
        <f ca="1">OFFSET(JX42,0,-1) * OFFSET(JX42,10 - ROW(JX42),0)</f>
        <v>0</v>
      </c>
      <c r="JY42" s="166">
        <f t="shared" ca="1" si="47"/>
        <v>0</v>
      </c>
      <c r="JZ42" s="166">
        <v>0</v>
      </c>
      <c r="KA42" s="166">
        <f ca="1">OFFSET(KA42,0,-1) * OFFSET(KA42,10 - ROW(KA42),0)</f>
        <v>0</v>
      </c>
      <c r="KB42" s="166">
        <v>0</v>
      </c>
      <c r="KC42" s="166">
        <f ca="1">OFFSET(KC42,0,-1) * OFFSET(KC42,10 - ROW(KC42),0)</f>
        <v>0</v>
      </c>
      <c r="KD42" s="166">
        <v>0</v>
      </c>
      <c r="KE42" s="166">
        <f ca="1">OFFSET(KE42,0,-1) * OFFSET(KE42,10 - ROW(KE42),0)</f>
        <v>0</v>
      </c>
      <c r="KF42" s="166">
        <v>0</v>
      </c>
      <c r="KG42" s="166">
        <f ca="1">OFFSET(KG42,0,-1) * OFFSET(KG42,10 - ROW(KG42),0)</f>
        <v>0</v>
      </c>
      <c r="KH42" s="166">
        <f t="shared" ca="1" si="48"/>
        <v>0</v>
      </c>
      <c r="KI42" s="166">
        <v>0</v>
      </c>
      <c r="KJ42" s="166">
        <f ca="1">OFFSET(KJ42,0,-1) * OFFSET(KJ42,10 - ROW(KJ42),0)</f>
        <v>0</v>
      </c>
      <c r="KK42" s="166">
        <v>0</v>
      </c>
      <c r="KL42" s="166">
        <f ca="1">OFFSET(KL42,0,-1) * OFFSET(KL42,10 - ROW(KL42),0)</f>
        <v>0</v>
      </c>
      <c r="KM42" s="166">
        <v>0</v>
      </c>
      <c r="KN42" s="166">
        <f ca="1">OFFSET(KN42,0,-1) * OFFSET(KN42,10 - ROW(KN42),0)</f>
        <v>0</v>
      </c>
      <c r="KO42" s="166">
        <v>0</v>
      </c>
      <c r="KP42" s="166">
        <f ca="1">OFFSET(KP42,0,-1) * OFFSET(KP42,10 - ROW(KP42),0)</f>
        <v>0</v>
      </c>
      <c r="KQ42" s="166">
        <v>0</v>
      </c>
      <c r="KR42" s="166">
        <f ca="1">OFFSET(KR42,0,-1) * OFFSET(KR42,10 - ROW(KR42),0)</f>
        <v>0</v>
      </c>
      <c r="KS42" s="166">
        <f t="shared" ca="1" si="251"/>
        <v>0</v>
      </c>
      <c r="KT42" s="166">
        <v>143</v>
      </c>
      <c r="KU42" s="166">
        <f ca="1">OFFSET(KU42,0,-1) * OFFSET(KU42,10 - ROW(KU42),0)</f>
        <v>35386351</v>
      </c>
      <c r="KV42" s="166">
        <v>0</v>
      </c>
      <c r="KW42" s="166">
        <f ca="1">OFFSET(KW42,0,-1) * OFFSET(KW42,10 - ROW(KW42),0)</f>
        <v>0</v>
      </c>
      <c r="KX42" s="166">
        <v>143</v>
      </c>
      <c r="KY42" s="166">
        <f ca="1">OFFSET(KY42,0,-1) * OFFSET(KY42,10 - ROW(KY42),0)</f>
        <v>3538678</v>
      </c>
      <c r="KZ42" s="166">
        <v>0</v>
      </c>
      <c r="LA42" s="166">
        <f ca="1">OFFSET(LA42,0,-1) * OFFSET(LA42,10 - ROW(LA42),0)</f>
        <v>0</v>
      </c>
      <c r="LB42" s="166"/>
      <c r="LC42" s="166">
        <f ca="1">OFFSET(LC42,0,-1) * OFFSET(LC42,10 - ROW(LC42),0)</f>
        <v>0</v>
      </c>
      <c r="LD42" s="166">
        <f t="shared" ca="1" si="49"/>
        <v>38925029</v>
      </c>
      <c r="LE42" s="166">
        <v>0</v>
      </c>
      <c r="LF42" s="166">
        <f ca="1">OFFSET(LF42,0,-1) * OFFSET(LF42,10 - ROW(LF42),0)</f>
        <v>0</v>
      </c>
      <c r="LG42" s="166">
        <v>0</v>
      </c>
      <c r="LH42" s="166">
        <f ca="1">OFFSET(LH42,0,-1) * OFFSET(LH42,10 - ROW(LH42),0)</f>
        <v>0</v>
      </c>
      <c r="LI42" s="166">
        <v>0</v>
      </c>
      <c r="LJ42" s="166">
        <f ca="1">OFFSET(LJ42,0,-1) * OFFSET(LJ42,10 - ROW(LJ42),0)</f>
        <v>0</v>
      </c>
      <c r="LK42" s="166">
        <v>0</v>
      </c>
      <c r="LL42" s="166">
        <f ca="1">OFFSET(LL42,0,-1) * OFFSET(LL42,10 - ROW(LL42),0)</f>
        <v>0</v>
      </c>
      <c r="LM42" s="166">
        <f t="shared" ca="1" si="50"/>
        <v>0</v>
      </c>
      <c r="LN42" s="166">
        <v>0</v>
      </c>
      <c r="LO42" s="166">
        <f ca="1">OFFSET(LO42,0,-1) * OFFSET(LO42,10 - ROW(LO42),0)</f>
        <v>0</v>
      </c>
      <c r="LP42" s="166">
        <v>0</v>
      </c>
      <c r="LQ42" s="166">
        <f ca="1">OFFSET(LQ42,0,-1) * OFFSET(LQ42,10 - ROW(LQ42),0)</f>
        <v>0</v>
      </c>
      <c r="LR42" s="166">
        <f t="shared" ca="1" si="242"/>
        <v>0</v>
      </c>
      <c r="LS42" s="166">
        <v>0</v>
      </c>
      <c r="LT42" s="166">
        <f ca="1">OFFSET(LT42,0,-1) * OFFSET(LT42,10 - ROW(LT42),0)</f>
        <v>0</v>
      </c>
      <c r="LU42" s="166">
        <v>0</v>
      </c>
      <c r="LV42" s="166">
        <f ca="1">OFFSET(LV42,0,-1) * OFFSET(LV42,10 - ROW(LV42),0)</f>
        <v>0</v>
      </c>
      <c r="LW42" s="166">
        <f t="shared" ca="1" si="64"/>
        <v>0</v>
      </c>
      <c r="LX42" s="166">
        <v>0</v>
      </c>
      <c r="LY42" s="166">
        <f ca="1">OFFSET(LY42,0,-1) * OFFSET(LY42,10 - ROW(LY42),0)</f>
        <v>0</v>
      </c>
      <c r="LZ42" s="166">
        <v>0</v>
      </c>
      <c r="MA42" s="166">
        <f ca="1">OFFSET(MA42,0,-1) * OFFSET(MA42,10 - ROW(MA42),0)</f>
        <v>0</v>
      </c>
      <c r="MB42" s="166">
        <f t="shared" ca="1" si="243"/>
        <v>0</v>
      </c>
      <c r="MC42" s="166">
        <f t="shared" ca="1" si="244"/>
        <v>38925029</v>
      </c>
      <c r="MD42" s="166">
        <v>0</v>
      </c>
      <c r="ME42" s="166">
        <f ca="1">OFFSET(ME42,0,-1) * OFFSET(ME42,10 - ROW(ME42),0)</f>
        <v>0</v>
      </c>
      <c r="MF42" s="166"/>
      <c r="MG42" s="166">
        <f ca="1">OFFSET(MG42,0,-1) * OFFSET(MG42,10 - ROW(MG42),0)</f>
        <v>0</v>
      </c>
      <c r="MH42" s="166">
        <v>0</v>
      </c>
      <c r="MI42" s="166">
        <f ca="1">OFFSET(MI42,0,-1) * OFFSET(MI42,10 - ROW(MI42),0)</f>
        <v>0</v>
      </c>
      <c r="MJ42" s="166"/>
      <c r="MK42" s="166">
        <f ca="1">OFFSET(MK42,0,-1) * OFFSET(MK42,10 - ROW(MK42),0)</f>
        <v>0</v>
      </c>
      <c r="ML42" s="166">
        <f t="shared" ca="1" si="51"/>
        <v>0</v>
      </c>
      <c r="MM42" s="166">
        <v>0</v>
      </c>
      <c r="MN42" s="166">
        <f ca="1">OFFSET(MN42,0,-1) * OFFSET(MN42,10 - ROW(MN42),0)</f>
        <v>0</v>
      </c>
      <c r="MO42" s="166">
        <v>0</v>
      </c>
      <c r="MP42" s="166">
        <f ca="1">OFFSET(MP42,0,-1) * OFFSET(MP42,10 - ROW(MP42),0)</f>
        <v>0</v>
      </c>
      <c r="MQ42" s="166"/>
      <c r="MR42" s="166">
        <f ca="1">OFFSET(MR42,0,-1) * OFFSET(MR42,10 - ROW(MR42),0)</f>
        <v>0</v>
      </c>
      <c r="MS42" s="166">
        <f t="shared" ca="1" si="52"/>
        <v>0</v>
      </c>
      <c r="MT42" s="166">
        <v>5</v>
      </c>
      <c r="MU42" s="166">
        <f ca="1">OFFSET(MU42,0,-1) * OFFSET(MU42,10 - ROW(MU42),0)</f>
        <v>2064320</v>
      </c>
      <c r="MV42" s="166">
        <v>0</v>
      </c>
      <c r="MW42" s="166">
        <f ca="1">OFFSET(MW42,0,-1) * OFFSET(MW42,10 - ROW(MW42),0)</f>
        <v>0</v>
      </c>
      <c r="MX42" s="166">
        <v>5</v>
      </c>
      <c r="MY42" s="166">
        <f ca="1">OFFSET(MY42,0,-1) * OFFSET(MY42,10 - ROW(MY42),0)</f>
        <v>206430</v>
      </c>
      <c r="MZ42" s="166"/>
      <c r="NA42" s="166">
        <f ca="1">OFFSET(NA42,0,-1) * OFFSET(NA42,10 - ROW(NA42),0)</f>
        <v>0</v>
      </c>
      <c r="NB42" s="166">
        <f t="shared" ca="1" si="66"/>
        <v>2270750</v>
      </c>
      <c r="NC42" s="166">
        <v>0</v>
      </c>
      <c r="ND42" s="166">
        <f ca="1">OFFSET(ND42,0,-1) * OFFSET(ND42,10 - ROW(ND42),0)</f>
        <v>0</v>
      </c>
      <c r="NE42" s="166">
        <v>0</v>
      </c>
      <c r="NF42" s="166">
        <f ca="1">OFFSET(NF42,0,-1) * OFFSET(NF42,10 - ROW(NF42),0)</f>
        <v>0</v>
      </c>
      <c r="NG42" s="166">
        <v>0</v>
      </c>
      <c r="NH42" s="166">
        <f ca="1">OFFSET(NH42,0,-1) * OFFSET(NH42,10 - ROW(NH42),0)</f>
        <v>0</v>
      </c>
      <c r="NI42" s="166">
        <v>0</v>
      </c>
      <c r="NJ42" s="166">
        <f ca="1">OFFSET(NJ42,0,-1) * OFFSET(NJ42,10 - ROW(NJ42),0)</f>
        <v>0</v>
      </c>
      <c r="NK42" s="166">
        <v>0</v>
      </c>
      <c r="NL42" s="166">
        <f ca="1">OFFSET(NL42,0,-1) * OFFSET(NL42,10 - ROW(NL42),0)</f>
        <v>0</v>
      </c>
      <c r="NM42" s="166">
        <v>0</v>
      </c>
      <c r="NN42" s="166">
        <f ca="1">OFFSET(NN42,0,-1) * OFFSET(NN42,10 - ROW(NN42),0)</f>
        <v>0</v>
      </c>
      <c r="NO42" s="166">
        <f t="shared" ca="1" si="67"/>
        <v>0</v>
      </c>
      <c r="NP42" s="166">
        <v>0</v>
      </c>
      <c r="NQ42" s="166">
        <f ca="1">OFFSET(NQ42,0,-1) * OFFSET(NQ42,10 - ROW(NQ42),0)</f>
        <v>0</v>
      </c>
      <c r="NR42" s="166">
        <v>0</v>
      </c>
      <c r="NS42" s="166">
        <f ca="1">OFFSET(NS42,0,-1) * OFFSET(NS42,10 - ROW(NS42),0)</f>
        <v>0</v>
      </c>
      <c r="NT42" s="166">
        <v>0</v>
      </c>
      <c r="NU42" s="166">
        <f ca="1">OFFSET(NU42,0,-1) * OFFSET(NU42,10 - ROW(NU42),0)</f>
        <v>0</v>
      </c>
      <c r="NV42" s="166">
        <v>0</v>
      </c>
      <c r="NW42" s="166">
        <f ca="1">OFFSET(NW42,0,-1) * OFFSET(NW42,10 - ROW(NW42),0)</f>
        <v>0</v>
      </c>
      <c r="NX42" s="166">
        <v>0</v>
      </c>
      <c r="NY42" s="166">
        <f ca="1">OFFSET(NY42,0,-1) * OFFSET(NY42,10 - ROW(NY42),0)</f>
        <v>0</v>
      </c>
      <c r="NZ42" s="166">
        <f t="shared" ca="1" si="68"/>
        <v>0</v>
      </c>
      <c r="OA42" s="166">
        <v>0</v>
      </c>
      <c r="OB42" s="166">
        <f ca="1">OFFSET(OB42,0,-1) * OFFSET(OB42,10 - ROW(OB42),0)</f>
        <v>0</v>
      </c>
      <c r="OC42" s="166"/>
      <c r="OD42" s="166">
        <f ca="1">OFFSET(OD42,0,-1) * OFFSET(OD42,10 - ROW(OD42),0)</f>
        <v>0</v>
      </c>
      <c r="OE42" s="166"/>
      <c r="OF42" s="166">
        <f ca="1">OFFSET(OF42,0,-1) * OFFSET(OF42,10 - ROW(OF42),0)</f>
        <v>0</v>
      </c>
      <c r="OG42" s="166"/>
      <c r="OH42" s="166">
        <f ca="1">OFFSET(OH42,0,-1) * OFFSET(OH42,10 - ROW(OH42),0)</f>
        <v>0</v>
      </c>
      <c r="OI42" s="166">
        <f t="shared" ca="1" si="53"/>
        <v>0</v>
      </c>
      <c r="OJ42" s="166">
        <v>0</v>
      </c>
      <c r="OK42" s="166">
        <f ca="1">OFFSET(OK42,0,-1) * OFFSET(OK42,10 - ROW(OK42),0)</f>
        <v>0</v>
      </c>
      <c r="OL42" s="166"/>
      <c r="OM42" s="166">
        <f ca="1">OFFSET(OM42,0,-1) * OFFSET(OM42,10 - ROW(OM42),0)</f>
        <v>0</v>
      </c>
      <c r="ON42" s="166">
        <f t="shared" ca="1" si="245"/>
        <v>0</v>
      </c>
      <c r="OO42" s="166"/>
      <c r="OP42" s="166">
        <f ca="1">OFFSET(OP42,0,-1) * OFFSET(OP42,10 - ROW(OP42),0)</f>
        <v>0</v>
      </c>
      <c r="OQ42" s="166"/>
      <c r="OR42" s="166">
        <f ca="1">OFFSET(OR42,0,-1) * OFFSET(OR42,10 - ROW(OR42),0)</f>
        <v>0</v>
      </c>
      <c r="OS42" s="166">
        <f t="shared" ca="1" si="54"/>
        <v>0</v>
      </c>
      <c r="OT42" s="166">
        <f t="shared" ca="1" si="246"/>
        <v>2270750</v>
      </c>
      <c r="OU42" s="166">
        <v>0</v>
      </c>
      <c r="OV42" s="166">
        <f ca="1">OFFSET(OV42,0,-1) * OFFSET(OV42,10 - ROW(OV42),0)</f>
        <v>0</v>
      </c>
      <c r="OW42" s="166">
        <v>0</v>
      </c>
      <c r="OX42" s="166">
        <f ca="1">OFFSET(OX42,0,-1) * OFFSET(OX42,10 - ROW(OX42),0)</f>
        <v>0</v>
      </c>
      <c r="OY42" s="166">
        <v>0</v>
      </c>
      <c r="OZ42" s="166">
        <f ca="1">OFFSET(OZ42,0,-1) * OFFSET(OZ42,10 - ROW(OZ42),0)</f>
        <v>0</v>
      </c>
      <c r="PA42" s="166">
        <v>0</v>
      </c>
      <c r="PB42" s="166">
        <f ca="1">OFFSET(PB42,0,-1) * OFFSET(PB42,10 - ROW(PB42),0)</f>
        <v>0</v>
      </c>
      <c r="PC42" s="166">
        <f t="shared" ca="1" si="55"/>
        <v>0</v>
      </c>
      <c r="PD42" s="166">
        <v>0</v>
      </c>
      <c r="PE42" s="166">
        <f ca="1">OFFSET(PE42,0,-1) * OFFSET(PE42,10 - ROW(PE42),0)</f>
        <v>0</v>
      </c>
      <c r="PF42" s="166">
        <v>0</v>
      </c>
      <c r="PG42" s="166">
        <f ca="1">OFFSET(PG42,0,-1) * OFFSET(PG42,10 - ROW(PG42),0)</f>
        <v>0</v>
      </c>
      <c r="PH42" s="166">
        <v>0</v>
      </c>
      <c r="PI42" s="166">
        <v>0</v>
      </c>
      <c r="PJ42" s="166">
        <v>0</v>
      </c>
      <c r="PK42" s="166">
        <f ca="1">OFFSET(PK42,0,-1) * OFFSET(PK42,10 - ROW(PK42),0)</f>
        <v>0</v>
      </c>
      <c r="PL42" s="166">
        <v>0</v>
      </c>
      <c r="PM42" s="166">
        <f ca="1">OFFSET(PM42,0,-1) * OFFSET(PM42,10 - ROW(PM42),0)</f>
        <v>0</v>
      </c>
      <c r="PN42" s="166">
        <f t="shared" ca="1" si="247"/>
        <v>0</v>
      </c>
      <c r="PO42" s="166">
        <v>0</v>
      </c>
      <c r="PP42" s="166">
        <f ca="1">OFFSET(PP42,0,-1) * OFFSET(PP42,10 - ROW(PP42),0)</f>
        <v>0</v>
      </c>
      <c r="PQ42" s="166">
        <v>0</v>
      </c>
      <c r="PR42" s="166">
        <f ca="1">OFFSET(PR42,0,-1) * OFFSET(PR42,10 - ROW(PR42),0)</f>
        <v>0</v>
      </c>
      <c r="PS42" s="166">
        <v>0</v>
      </c>
      <c r="PT42" s="166">
        <f ca="1">OFFSET(PT42,0,-1) * OFFSET(PT42,10 - ROW(PT42),0)</f>
        <v>0</v>
      </c>
      <c r="PU42" s="166">
        <v>0</v>
      </c>
      <c r="PV42" s="166">
        <f ca="1">OFFSET(PV42,0,-1) * OFFSET(PV42,10 - ROW(PV42),0)</f>
        <v>0</v>
      </c>
      <c r="PW42" s="166">
        <f t="shared" ca="1" si="71"/>
        <v>0</v>
      </c>
      <c r="PX42" s="166">
        <v>0</v>
      </c>
      <c r="PY42" s="166">
        <f ca="1">OFFSET(PY42,0,-1) * OFFSET(PY42,10 - ROW(PY42),0)</f>
        <v>0</v>
      </c>
      <c r="PZ42" s="166">
        <v>0</v>
      </c>
      <c r="QA42" s="166">
        <f ca="1">OFFSET(QA42,0,-1) * OFFSET(QA42,10 - ROW(QA42),0)</f>
        <v>0</v>
      </c>
      <c r="QB42" s="166">
        <v>0</v>
      </c>
      <c r="QC42" s="166">
        <f ca="1">OFFSET(QC42,0,-1) * OFFSET(QC42,10 - ROW(QC42),0)</f>
        <v>0</v>
      </c>
      <c r="QD42" s="166">
        <v>0</v>
      </c>
      <c r="QE42" s="166">
        <f ca="1">OFFSET(QE42,0,-1) * OFFSET(QE42,10 - ROW(QE42),0)</f>
        <v>0</v>
      </c>
      <c r="QF42" s="166">
        <f t="shared" ca="1" si="216"/>
        <v>0</v>
      </c>
      <c r="QG42" s="166">
        <v>0</v>
      </c>
      <c r="QH42" s="166">
        <f ca="1">OFFSET(QH42,0,-1) * OFFSET(QH42,10 - ROW(QH42),0)</f>
        <v>0</v>
      </c>
      <c r="QI42" s="166">
        <v>0</v>
      </c>
      <c r="QJ42" s="166">
        <f ca="1">OFFSET(QJ42,0,-1) * OFFSET(QJ42,10 - ROW(QJ42),0)</f>
        <v>0</v>
      </c>
      <c r="QK42" s="166">
        <v>0</v>
      </c>
      <c r="QL42" s="166">
        <f ca="1">OFFSET(QL42,0,-1) * OFFSET(QL42,10 - ROW(QL42),0)</f>
        <v>0</v>
      </c>
      <c r="QM42" s="166">
        <v>0</v>
      </c>
      <c r="QN42" s="166">
        <f ca="1">OFFSET(QN42,0,-1) * OFFSET(QN42,10 - ROW(QN42),0)</f>
        <v>0</v>
      </c>
      <c r="QO42" s="166">
        <v>0</v>
      </c>
      <c r="QP42" s="166">
        <f ca="1">OFFSET(QP42,0,-1) * OFFSET(QP42,10 - ROW(QP42),0)</f>
        <v>0</v>
      </c>
      <c r="QQ42" s="166">
        <v>0</v>
      </c>
      <c r="QR42" s="166">
        <f ca="1">OFFSET(QR42,0,-1) * OFFSET(QR42,10 - ROW(QR42),0)</f>
        <v>0</v>
      </c>
      <c r="QS42" s="166">
        <f t="shared" ca="1" si="72"/>
        <v>0</v>
      </c>
      <c r="QT42" s="166">
        <v>0</v>
      </c>
      <c r="QU42" s="166">
        <f ca="1">OFFSET(QU42,0,-1) * OFFSET(QU42,10 - ROW(QU42),0)</f>
        <v>0</v>
      </c>
      <c r="QV42" s="166">
        <v>0</v>
      </c>
      <c r="QW42" s="166">
        <f ca="1">OFFSET(QW42,0,-1) * OFFSET(QW42,10 - ROW(QW42),0)</f>
        <v>0</v>
      </c>
      <c r="QX42" s="166">
        <v>0</v>
      </c>
      <c r="QY42" s="166">
        <f ca="1">OFFSET(QY42,0,-1) * OFFSET(QY42,10 - ROW(QY42),0)</f>
        <v>0</v>
      </c>
      <c r="QZ42" s="166">
        <v>0</v>
      </c>
      <c r="RA42" s="166">
        <f ca="1">OFFSET(RA42,0,-1) * OFFSET(RA42,10 - ROW(RA42),0)</f>
        <v>0</v>
      </c>
      <c r="RB42" s="166">
        <v>0</v>
      </c>
      <c r="RC42" s="166">
        <f ca="1">OFFSET(RC42,0,-1) * OFFSET(RC42,10 - ROW(RC42),0)</f>
        <v>0</v>
      </c>
      <c r="RD42" s="166">
        <v>0</v>
      </c>
      <c r="RE42" s="166">
        <f ca="1">OFFSET(RE42,0,-1) * OFFSET(RE42,10 - ROW(RE42),0)</f>
        <v>0</v>
      </c>
      <c r="RF42" s="166">
        <f t="shared" ca="1" si="73"/>
        <v>0</v>
      </c>
      <c r="RG42" s="166">
        <v>0</v>
      </c>
      <c r="RH42" s="166">
        <v>0</v>
      </c>
      <c r="RI42" s="166">
        <v>0</v>
      </c>
      <c r="RJ42" s="166">
        <f ca="1">OFFSET(RJ42,0,-1) * OFFSET(RJ42,10 - ROW(RJ42),0)</f>
        <v>0</v>
      </c>
      <c r="RK42" s="166"/>
      <c r="RL42" s="166">
        <f ca="1">OFFSET(RL42,0,-1) * OFFSET(RL42,10 - ROW(RL42),0)</f>
        <v>0</v>
      </c>
      <c r="RM42" s="166"/>
      <c r="RN42" s="166">
        <f ca="1">OFFSET(RN42,0,-1) * OFFSET(RN42,10 - ROW(RN42),0)</f>
        <v>0</v>
      </c>
      <c r="RO42" s="166">
        <f t="shared" ca="1" si="56"/>
        <v>0</v>
      </c>
      <c r="RP42" s="166">
        <f t="shared" ca="1" si="252"/>
        <v>0</v>
      </c>
      <c r="RQ42" s="166"/>
      <c r="RR42" s="166">
        <f t="shared" ca="1" si="248"/>
        <v>234870635</v>
      </c>
      <c r="RS42" s="166">
        <f t="shared" si="410"/>
        <v>2114</v>
      </c>
      <c r="RT42" s="166">
        <f ca="1">OFFSET(RT42,0,-1) * OFFSET(RT42,10 - ROW(RT42),0)</f>
        <v>1686972</v>
      </c>
      <c r="RU42" s="166">
        <f t="shared" si="231"/>
        <v>0</v>
      </c>
      <c r="RV42" s="166">
        <f ca="1">OFFSET(RV42,0,-1) * OFFSET(RV42,10 - ROW(RV42),0)</f>
        <v>0</v>
      </c>
      <c r="RW42" s="166">
        <f t="shared" ca="1" si="58"/>
        <v>1686972</v>
      </c>
      <c r="RX42" s="166">
        <f t="shared" si="249"/>
        <v>2114</v>
      </c>
      <c r="RY42" s="166">
        <f ca="1">OFFSET(RY42,0,-1) * OFFSET(RY42,10 - ROW(RY42),0)</f>
        <v>156436</v>
      </c>
      <c r="RZ42" s="166">
        <f t="shared" si="234"/>
        <v>0</v>
      </c>
      <c r="SA42" s="166">
        <f ca="1">OFFSET(SA42,0,-1) * OFFSET(SA42,10 - ROW(SA42),0)</f>
        <v>0</v>
      </c>
      <c r="SB42" s="166">
        <f t="shared" ca="1" si="59"/>
        <v>156436</v>
      </c>
      <c r="SC42" s="166">
        <f t="shared" ca="1" si="60"/>
        <v>236714043</v>
      </c>
      <c r="SD42" s="166"/>
      <c r="SE42" s="166">
        <f t="shared" ca="1" si="61"/>
        <v>236714043</v>
      </c>
    </row>
    <row r="43" spans="1:499" s="165" customFormat="1">
      <c r="A43" s="165" t="s">
        <v>222</v>
      </c>
      <c r="B43" s="166"/>
      <c r="C43" s="166" t="s">
        <v>216</v>
      </c>
      <c r="D43" s="166" t="s">
        <v>205</v>
      </c>
      <c r="E43" s="166">
        <v>0</v>
      </c>
      <c r="F43" s="166">
        <f ca="1">OFFSET(F43,0,-1) * OFFSET(F43,12 - ROW(F43),-1)</f>
        <v>0</v>
      </c>
      <c r="G43" s="166"/>
      <c r="H43" s="166">
        <f ca="1">OFFSET(H43,0,-1) * OFFSET(H43,12 - ROW(H43),-1)</f>
        <v>0</v>
      </c>
      <c r="I43" s="166"/>
      <c r="J43" s="166">
        <f ca="1">OFFSET(J43,0,-1) * OFFSET(J43,12 - ROW(J43),-1)</f>
        <v>0</v>
      </c>
      <c r="K43" s="166"/>
      <c r="L43" s="166">
        <f ca="1">OFFSET(L43,0,-1) * OFFSET(L43,12 - ROW(L43),-1)</f>
        <v>0</v>
      </c>
      <c r="M43" s="166"/>
      <c r="N43" s="166">
        <f ca="1">OFFSET(N43,0,-1) * OFFSET(N43,12 - ROW(N43),-1)</f>
        <v>0</v>
      </c>
      <c r="O43" s="166">
        <v>0</v>
      </c>
      <c r="P43" s="166">
        <f ca="1">OFFSET(P43,0,-1) * OFFSET(P43,12 - ROW(P43),-1)</f>
        <v>0</v>
      </c>
      <c r="Q43" s="166">
        <v>0</v>
      </c>
      <c r="R43" s="166">
        <f ca="1">OFFSET(R43,0,-1) * OFFSET(R43,12 - ROW(R43),-1)</f>
        <v>0</v>
      </c>
      <c r="S43" s="166">
        <f t="shared" ca="1" si="38"/>
        <v>0</v>
      </c>
      <c r="T43" s="166">
        <v>0</v>
      </c>
      <c r="U43" s="166">
        <f ca="1">OFFSET(U43,0,-1) * OFFSET(U43,12 - ROW(U43),-1)</f>
        <v>0</v>
      </c>
      <c r="V43" s="166">
        <v>0</v>
      </c>
      <c r="W43" s="166">
        <f ca="1">OFFSET(W43,0,-1) * OFFSET(W43,12 - ROW(W43),-1)</f>
        <v>0</v>
      </c>
      <c r="X43" s="166">
        <v>0</v>
      </c>
      <c r="Y43" s="166">
        <f ca="1">OFFSET(Y43,0,-1) * OFFSET(Y43,12 - ROW(Y43),-1)</f>
        <v>0</v>
      </c>
      <c r="Z43" s="166">
        <v>0</v>
      </c>
      <c r="AA43" s="166">
        <f ca="1">OFFSET(AA43,0,-1) * OFFSET(AA43,12 - ROW(AA43),-1)</f>
        <v>0</v>
      </c>
      <c r="AB43" s="166">
        <v>0</v>
      </c>
      <c r="AC43" s="166">
        <f ca="1">OFFSET(AC43,0,-1) * OFFSET(AC43,12 - ROW(AC43),-1)</f>
        <v>0</v>
      </c>
      <c r="AD43" s="166">
        <v>0</v>
      </c>
      <c r="AE43" s="166">
        <f ca="1">OFFSET(AE43,0,-1) * OFFSET(AE43,12 - ROW(AE43),-1)</f>
        <v>0</v>
      </c>
      <c r="AF43" s="166">
        <v>0</v>
      </c>
      <c r="AG43" s="166">
        <f ca="1">OFFSET(AG43,0,-1) * OFFSET(AG43,12 - ROW(AG43),-1)</f>
        <v>0</v>
      </c>
      <c r="AH43" s="166">
        <v>0</v>
      </c>
      <c r="AI43" s="166">
        <f ca="1">OFFSET(AI43,0,-1) * OFFSET(AI43,12 - ROW(AI43),-1)</f>
        <v>0</v>
      </c>
      <c r="AJ43" s="166">
        <v>0</v>
      </c>
      <c r="AK43" s="166">
        <f ca="1">OFFSET(AK43,0,-1) * OFFSET(AK43,12 - ROW(AK43),-1)</f>
        <v>0</v>
      </c>
      <c r="AL43" s="166">
        <v>0</v>
      </c>
      <c r="AM43" s="166">
        <f ca="1">OFFSET(AM43,0,-1) * OFFSET(AM43,12 - ROW(AM43),-1)</f>
        <v>0</v>
      </c>
      <c r="AN43" s="166"/>
      <c r="AO43" s="166">
        <f ca="1">OFFSET(AO43,0,-1) * OFFSET(AO43,12 - ROW(AO43),-1)</f>
        <v>0</v>
      </c>
      <c r="AP43" s="166">
        <f t="shared" ca="1" si="250"/>
        <v>0</v>
      </c>
      <c r="AQ43" s="166"/>
      <c r="AR43" s="166">
        <f ca="1">OFFSET(AR43,0,-1) * OFFSET(AR43,12 - ROW(AR43),-1)</f>
        <v>0</v>
      </c>
      <c r="AS43" s="166"/>
      <c r="AT43" s="166">
        <f ca="1">OFFSET(AT43,0,-1) * OFFSET(AT43,12 - ROW(AT43),-1)</f>
        <v>0</v>
      </c>
      <c r="AU43" s="166"/>
      <c r="AV43" s="166">
        <f ca="1">OFFSET(AV43,0,-1) * OFFSET(AV43,12 - ROW(AV43),-1)</f>
        <v>0</v>
      </c>
      <c r="AW43" s="166"/>
      <c r="AX43" s="166">
        <f ca="1">OFFSET(AX43,0,-1) * OFFSET(AX43,12 - ROW(AX43),-1)</f>
        <v>0</v>
      </c>
      <c r="AY43" s="166"/>
      <c r="AZ43" s="166">
        <f ca="1">OFFSET(AZ43,0,-1) * OFFSET(AZ43,12 - ROW(AZ43),-1)</f>
        <v>0</v>
      </c>
      <c r="BA43" s="166"/>
      <c r="BB43" s="166">
        <f ca="1">OFFSET(BB43,0,-1) * OFFSET(BB43,12 - ROW(BB43),-1)</f>
        <v>0</v>
      </c>
      <c r="BC43" s="166"/>
      <c r="BD43" s="166">
        <f ca="1">OFFSET(BD43,0,-1) * OFFSET(BD43,12 - ROW(BD43),-1)</f>
        <v>0</v>
      </c>
      <c r="BE43" s="166"/>
      <c r="BF43" s="166">
        <f ca="1">OFFSET(BF43,0,-1) * OFFSET(BF43,12 - ROW(BF43),-1)</f>
        <v>0</v>
      </c>
      <c r="BG43" s="166">
        <v>0</v>
      </c>
      <c r="BH43" s="166">
        <v>0</v>
      </c>
      <c r="BI43" s="166">
        <v>0</v>
      </c>
      <c r="BJ43" s="166">
        <f ca="1">OFFSET(BJ43,0,-1) * OFFSET(BJ43,12 - ROW(BJ43),-1)</f>
        <v>0</v>
      </c>
      <c r="BK43" s="166">
        <f t="shared" ca="1" si="39"/>
        <v>0</v>
      </c>
      <c r="BL43" s="166">
        <v>0</v>
      </c>
      <c r="BM43" s="166">
        <f ca="1">OFFSET(BM43,0,-1) * OFFSET(BM43,12 - ROW(BM43),-1)</f>
        <v>0</v>
      </c>
      <c r="BN43" s="166">
        <v>0</v>
      </c>
      <c r="BO43" s="166">
        <f ca="1">OFFSET(BO43,0,-1) * OFFSET(BO43,12 - ROW(BO43),-1)</f>
        <v>0</v>
      </c>
      <c r="BP43" s="166">
        <v>0</v>
      </c>
      <c r="BQ43" s="166">
        <f ca="1">OFFSET(BQ43,0,-1) * OFFSET(BQ43,12 - ROW(BQ43),-1)</f>
        <v>0</v>
      </c>
      <c r="BR43" s="166">
        <v>0</v>
      </c>
      <c r="BS43" s="166">
        <f ca="1">OFFSET(BS43,0,-1) * OFFSET(BS43,12 - ROW(BS43),-1)</f>
        <v>0</v>
      </c>
      <c r="BT43" s="166">
        <v>0</v>
      </c>
      <c r="BU43" s="166">
        <f ca="1">OFFSET(BU43,0,-1) * OFFSET(BU43,12 - ROW(BU43),-1)</f>
        <v>0</v>
      </c>
      <c r="BV43" s="166">
        <v>0</v>
      </c>
      <c r="BW43" s="166">
        <f ca="1">OFFSET(BW43,0,-1) * OFFSET(BW43,12 - ROW(BW43),-1)</f>
        <v>0</v>
      </c>
      <c r="BX43" s="166">
        <v>0</v>
      </c>
      <c r="BY43" s="166">
        <f ca="1">OFFSET(BY43,0,-1) * OFFSET(BY43,12 - ROW(BY43),-1)</f>
        <v>0</v>
      </c>
      <c r="BZ43" s="166">
        <v>0</v>
      </c>
      <c r="CA43" s="166">
        <f ca="1">OFFSET(CA43,0,-1) * OFFSET(CA43,12 - ROW(CA43),-1)</f>
        <v>0</v>
      </c>
      <c r="CB43" s="166">
        <v>0</v>
      </c>
      <c r="CC43" s="166">
        <f ca="1">OFFSET(CC43,0,-1) * OFFSET(CC43,12 - ROW(CC43),-1)</f>
        <v>0</v>
      </c>
      <c r="CD43" s="166">
        <v>0</v>
      </c>
      <c r="CE43" s="166">
        <f ca="1">OFFSET(CE43,0,-1) * OFFSET(CE43,12 - ROW(CE43),-1)</f>
        <v>0</v>
      </c>
      <c r="CF43" s="166">
        <f t="shared" ca="1" si="103"/>
        <v>0</v>
      </c>
      <c r="CG43" s="166">
        <v>0</v>
      </c>
      <c r="CH43" s="166">
        <f ca="1">OFFSET(CH43,0,-1) * OFFSET(CH43,12 - ROW(CH43),-1)</f>
        <v>0</v>
      </c>
      <c r="CI43" s="166">
        <v>0</v>
      </c>
      <c r="CJ43" s="166">
        <f ca="1">OFFSET(CJ43,0,-1) * OFFSET(CJ43,12 - ROW(CJ43),-1)</f>
        <v>0</v>
      </c>
      <c r="CK43" s="166">
        <v>0</v>
      </c>
      <c r="CL43" s="166">
        <f ca="1">OFFSET(CL43,0,-1) * OFFSET(CL43,12 - ROW(CL43),-1)</f>
        <v>0</v>
      </c>
      <c r="CM43" s="166">
        <v>0</v>
      </c>
      <c r="CN43" s="166">
        <f ca="1">OFFSET(CN43,0,-1) * OFFSET(CN43,12 - ROW(CN43),-1)</f>
        <v>0</v>
      </c>
      <c r="CO43" s="166">
        <v>0</v>
      </c>
      <c r="CP43" s="166">
        <f ca="1">OFFSET(CP43,0,-1) * OFFSET(CP43,12 - ROW(CP43),-1)</f>
        <v>0</v>
      </c>
      <c r="CQ43" s="166">
        <v>0</v>
      </c>
      <c r="CR43" s="166">
        <f ca="1">OFFSET(CR43,0,-1) * OFFSET(CR43,12 - ROW(CR43),-1)</f>
        <v>0</v>
      </c>
      <c r="CS43" s="166">
        <v>0</v>
      </c>
      <c r="CT43" s="166">
        <f ca="1">OFFSET(CT43,0,-1) * OFFSET(CT43,12 - ROW(CT43),-1)</f>
        <v>0</v>
      </c>
      <c r="CU43" s="166">
        <v>0</v>
      </c>
      <c r="CV43" s="166">
        <f ca="1">OFFSET(CV43,0,-1) * OFFSET(CV43,12 - ROW(CV43),-1)</f>
        <v>0</v>
      </c>
      <c r="CW43" s="166"/>
      <c r="CX43" s="166">
        <f ca="1">OFFSET(CX43,0,-1) * OFFSET(CX43,12 - ROW(CX43),-1)</f>
        <v>0</v>
      </c>
      <c r="CY43" s="166"/>
      <c r="CZ43" s="166">
        <f ca="1">OFFSET(CZ43,0,-1) * OFFSET(CZ43,12 - ROW(CZ43),-1)</f>
        <v>0</v>
      </c>
      <c r="DA43" s="166"/>
      <c r="DB43" s="166">
        <v>0</v>
      </c>
      <c r="DC43" s="166"/>
      <c r="DD43" s="166">
        <v>0</v>
      </c>
      <c r="DE43" s="166">
        <v>0</v>
      </c>
      <c r="DF43" s="166">
        <f ca="1">OFFSET(DF43,0,-1) * OFFSET(DF43,12 - ROW(DF43),-1)</f>
        <v>0</v>
      </c>
      <c r="DG43" s="166">
        <v>0</v>
      </c>
      <c r="DH43" s="166">
        <f ca="1">OFFSET(DH43,0,-1) * OFFSET(DH43,12 - ROW(DH43),-1)</f>
        <v>0</v>
      </c>
      <c r="DI43" s="166"/>
      <c r="DJ43" s="166">
        <f ca="1">OFFSET(DJ43,0,-1) * OFFSET(DJ43,12 - ROW(DJ43),-1)</f>
        <v>0</v>
      </c>
      <c r="DK43" s="166">
        <f t="shared" ca="1" si="40"/>
        <v>0</v>
      </c>
      <c r="DL43" s="166"/>
      <c r="DM43" s="166">
        <f>DL43*DL17</f>
        <v>0</v>
      </c>
      <c r="DN43" s="166"/>
      <c r="DO43" s="166">
        <f>DN43*DN17</f>
        <v>0</v>
      </c>
      <c r="DP43" s="166">
        <v>16</v>
      </c>
      <c r="DQ43" s="166">
        <f>DP43*DP17</f>
        <v>2855376</v>
      </c>
      <c r="DR43" s="166">
        <v>0</v>
      </c>
      <c r="DS43" s="166">
        <f>DR43*DR17</f>
        <v>0</v>
      </c>
      <c r="DT43" s="166">
        <v>30</v>
      </c>
      <c r="DU43" s="166">
        <f>DT43*DT17</f>
        <v>4552500</v>
      </c>
      <c r="DV43" s="166">
        <v>0</v>
      </c>
      <c r="DW43" s="166">
        <f>DV43*DV17</f>
        <v>0</v>
      </c>
      <c r="DX43" s="166"/>
      <c r="DY43" s="166">
        <f>DX43*DX17</f>
        <v>0</v>
      </c>
      <c r="DZ43" s="166"/>
      <c r="EA43" s="166">
        <f>DZ43*DZ17</f>
        <v>0</v>
      </c>
      <c r="EB43" s="166">
        <v>0</v>
      </c>
      <c r="EC43" s="166">
        <f>EB43*EB17</f>
        <v>0</v>
      </c>
      <c r="ED43" s="166">
        <v>0</v>
      </c>
      <c r="EE43" s="166">
        <f>ED43*ED17</f>
        <v>0</v>
      </c>
      <c r="EF43" s="166">
        <v>0</v>
      </c>
      <c r="EG43" s="166">
        <f>EF43*EF17</f>
        <v>0</v>
      </c>
      <c r="EH43" s="166">
        <v>0</v>
      </c>
      <c r="EI43" s="166">
        <f>EH43*EH17</f>
        <v>0</v>
      </c>
      <c r="EJ43" s="166"/>
      <c r="EK43" s="166">
        <f>EJ43*EJ17</f>
        <v>0</v>
      </c>
      <c r="EL43" s="166"/>
      <c r="EM43" s="166">
        <f>EL43*EL17</f>
        <v>0</v>
      </c>
      <c r="EN43" s="166"/>
      <c r="EO43" s="166">
        <f>EN43*EN17</f>
        <v>0</v>
      </c>
      <c r="EP43" s="166"/>
      <c r="EQ43" s="166">
        <f>EP43*EP17</f>
        <v>0</v>
      </c>
      <c r="ER43" s="166">
        <v>0</v>
      </c>
      <c r="ES43" s="166">
        <f>ER43*ER17</f>
        <v>0</v>
      </c>
      <c r="ET43" s="166">
        <v>0</v>
      </c>
      <c r="EU43" s="166">
        <f>ET43*ET17</f>
        <v>0</v>
      </c>
      <c r="EV43" s="166">
        <f t="shared" si="236"/>
        <v>7407876</v>
      </c>
      <c r="EW43" s="166">
        <v>0</v>
      </c>
      <c r="EX43" s="166">
        <v>0</v>
      </c>
      <c r="EY43" s="166">
        <v>0</v>
      </c>
      <c r="EZ43" s="166">
        <v>0</v>
      </c>
      <c r="FA43" s="166">
        <v>0</v>
      </c>
      <c r="FB43" s="166">
        <v>0</v>
      </c>
      <c r="FC43" s="166">
        <v>0</v>
      </c>
      <c r="FD43" s="166">
        <v>0</v>
      </c>
      <c r="FE43" s="166"/>
      <c r="FF43" s="166">
        <f>FE43*FE17</f>
        <v>0</v>
      </c>
      <c r="FG43" s="166">
        <v>0</v>
      </c>
      <c r="FH43" s="166">
        <v>0</v>
      </c>
      <c r="FI43" s="166">
        <v>0</v>
      </c>
      <c r="FJ43" s="166">
        <v>0</v>
      </c>
      <c r="FK43" s="166">
        <v>0</v>
      </c>
      <c r="FL43" s="166">
        <v>0</v>
      </c>
      <c r="FM43" s="166">
        <v>0</v>
      </c>
      <c r="FN43" s="166">
        <f>FM43*FM17</f>
        <v>0</v>
      </c>
      <c r="FO43" s="166">
        <v>0</v>
      </c>
      <c r="FP43" s="166">
        <f>FO43*FO17</f>
        <v>0</v>
      </c>
      <c r="FQ43" s="166"/>
      <c r="FR43" s="166">
        <f>FQ43*FQ17</f>
        <v>0</v>
      </c>
      <c r="FS43" s="166">
        <v>0</v>
      </c>
      <c r="FT43" s="166">
        <v>0</v>
      </c>
      <c r="FU43" s="166">
        <v>0</v>
      </c>
      <c r="FV43" s="166">
        <v>0</v>
      </c>
      <c r="FW43" s="166">
        <v>0</v>
      </c>
      <c r="FX43" s="166">
        <v>0</v>
      </c>
      <c r="FY43" s="166">
        <v>0</v>
      </c>
      <c r="FZ43" s="166">
        <v>0</v>
      </c>
      <c r="GA43" s="166">
        <v>0</v>
      </c>
      <c r="GB43" s="166">
        <v>0</v>
      </c>
      <c r="GC43" s="166"/>
      <c r="GD43" s="166">
        <f>GC43*GC17</f>
        <v>0</v>
      </c>
      <c r="GE43" s="166"/>
      <c r="GF43" s="166">
        <f>GE43*GE17</f>
        <v>0</v>
      </c>
      <c r="GG43" s="166">
        <f t="shared" si="237"/>
        <v>0</v>
      </c>
      <c r="GH43" s="166"/>
      <c r="GI43" s="166">
        <f>GH43*GH17</f>
        <v>0</v>
      </c>
      <c r="GJ43" s="166"/>
      <c r="GK43" s="166">
        <f>GJ43*GJ17</f>
        <v>0</v>
      </c>
      <c r="GL43" s="166">
        <f t="shared" si="238"/>
        <v>0</v>
      </c>
      <c r="GM43" s="166">
        <f t="shared" si="239"/>
        <v>7407876</v>
      </c>
      <c r="GN43" s="166"/>
      <c r="GO43" s="166">
        <f ca="1">OFFSET(GO43,0,-1) * OFFSET(GO43,12 - ROW(GO43),-1)</f>
        <v>0</v>
      </c>
      <c r="GP43" s="166"/>
      <c r="GQ43" s="166">
        <f ca="1">OFFSET(GQ43,0,-1) * OFFSET(GQ43,12 - ROW(GQ43),-1)</f>
        <v>0</v>
      </c>
      <c r="GR43" s="166"/>
      <c r="GS43" s="166">
        <f ca="1">OFFSET(GS43,0,-1) * OFFSET(GS43,12 - ROW(GS43),-1)</f>
        <v>0</v>
      </c>
      <c r="GT43" s="166"/>
      <c r="GU43" s="166">
        <f ca="1">OFFSET(GU43,0,-1) * OFFSET(GU43,12 - ROW(GU43),-1)</f>
        <v>0</v>
      </c>
      <c r="GV43" s="166">
        <f t="shared" ca="1" si="41"/>
        <v>0</v>
      </c>
      <c r="GW43" s="166">
        <f t="shared" ca="1" si="240"/>
        <v>7407876</v>
      </c>
      <c r="GX43" s="166"/>
      <c r="GY43" s="166">
        <f ca="1">OFFSET(GY43,0,-1) * OFFSET(GY43,12 - ROW(GY43),-1)</f>
        <v>0</v>
      </c>
      <c r="GZ43" s="166">
        <v>0</v>
      </c>
      <c r="HA43" s="166">
        <f ca="1">OFFSET(HA43,0,-1) * OFFSET(HA43,12 - ROW(HA43),-1)</f>
        <v>0</v>
      </c>
      <c r="HB43" s="166">
        <v>0</v>
      </c>
      <c r="HC43" s="166">
        <v>0</v>
      </c>
      <c r="HD43" s="166">
        <v>0</v>
      </c>
      <c r="HE43" s="166">
        <f ca="1">OFFSET(HE43,0,-1) * OFFSET(HE43,12 - ROW(HE43),-1)</f>
        <v>0</v>
      </c>
      <c r="HF43" s="166"/>
      <c r="HG43" s="166">
        <f ca="1">OFFSET(HG43,0,-1) * OFFSET(HG43,12 - ROW(HG43),-1)</f>
        <v>0</v>
      </c>
      <c r="HH43" s="166">
        <f t="shared" ca="1" si="62"/>
        <v>0</v>
      </c>
      <c r="HI43" s="166">
        <v>0</v>
      </c>
      <c r="HJ43" s="166">
        <f ca="1">OFFSET(HJ43,0,-1) * OFFSET(HJ43,12 - ROW(HJ43),-1)</f>
        <v>0</v>
      </c>
      <c r="HK43" s="166">
        <f t="shared" ca="1" si="42"/>
        <v>0</v>
      </c>
      <c r="HL43" s="166">
        <v>0</v>
      </c>
      <c r="HM43" s="166">
        <f ca="1">OFFSET(HM43,0,-1) * OFFSET(HM43,12 - ROW(HM43),-1)</f>
        <v>0</v>
      </c>
      <c r="HN43" s="166">
        <v>0</v>
      </c>
      <c r="HO43" s="166">
        <f ca="1">OFFSET(HO43,0,-1) * OFFSET(HO43,12 - ROW(HO43),-1)</f>
        <v>0</v>
      </c>
      <c r="HP43" s="166">
        <v>0</v>
      </c>
      <c r="HQ43" s="166">
        <f ca="1">OFFSET(HQ43,0,-1) * OFFSET(HQ43,12 - ROW(HQ43),-1)</f>
        <v>0</v>
      </c>
      <c r="HR43" s="166">
        <v>0</v>
      </c>
      <c r="HS43" s="166">
        <f ca="1">OFFSET(HS43,0,-1) * OFFSET(HS43,12 - ROW(HS43),-1)</f>
        <v>0</v>
      </c>
      <c r="HT43" s="166">
        <f t="shared" ca="1" si="43"/>
        <v>0</v>
      </c>
      <c r="HU43" s="166">
        <v>0</v>
      </c>
      <c r="HV43" s="166">
        <f ca="1">OFFSET(HV43,0,-1) * OFFSET(HV43,12 - ROW(HV43),-1)</f>
        <v>0</v>
      </c>
      <c r="HW43" s="166">
        <v>0</v>
      </c>
      <c r="HX43" s="166">
        <f ca="1">OFFSET(HX43,0,-1) * OFFSET(HX43,12 - ROW(HX43),-1)</f>
        <v>0</v>
      </c>
      <c r="HY43" s="166">
        <v>0</v>
      </c>
      <c r="HZ43" s="166">
        <f ca="1">OFFSET(HZ43,0,-1) * OFFSET(HZ43,12 - ROW(HZ43),-1)</f>
        <v>0</v>
      </c>
      <c r="IA43" s="166">
        <v>0</v>
      </c>
      <c r="IB43" s="166">
        <f ca="1">OFFSET(IB43,0,-1) * OFFSET(IB43,12 - ROW(IB43),-1)</f>
        <v>0</v>
      </c>
      <c r="IC43" s="166">
        <v>0</v>
      </c>
      <c r="ID43" s="166">
        <f ca="1">OFFSET(ID43,0,-1) * OFFSET(ID43,12 - ROW(ID43),-1)</f>
        <v>0</v>
      </c>
      <c r="IE43" s="166">
        <v>0</v>
      </c>
      <c r="IF43" s="166">
        <f ca="1">OFFSET(IF43,0,-1) * OFFSET(IF43,12 - ROW(IF43),-1)</f>
        <v>0</v>
      </c>
      <c r="IG43" s="166">
        <v>0</v>
      </c>
      <c r="IH43" s="166">
        <f ca="1">OFFSET(IH43,0,-1) * OFFSET(IH43,12 - ROW(IH43),-1)</f>
        <v>0</v>
      </c>
      <c r="II43" s="166">
        <v>0</v>
      </c>
      <c r="IJ43" s="166">
        <f ca="1">OFFSET(IJ43,0,-1) * OFFSET(IJ43,12 - ROW(IJ43),-1)</f>
        <v>0</v>
      </c>
      <c r="IK43" s="166">
        <f t="shared" ca="1" si="241"/>
        <v>0</v>
      </c>
      <c r="IL43" s="166">
        <v>0</v>
      </c>
      <c r="IM43" s="166">
        <v>0</v>
      </c>
      <c r="IN43" s="166">
        <v>0</v>
      </c>
      <c r="IO43" s="166">
        <v>0</v>
      </c>
      <c r="IP43" s="166">
        <v>0</v>
      </c>
      <c r="IQ43" s="166">
        <v>0</v>
      </c>
      <c r="IR43" s="166">
        <v>0</v>
      </c>
      <c r="IS43" s="166">
        <f ca="1">OFFSET(IS43,0,-1) * OFFSET(IS43,12 - ROW(IS43),-1)</f>
        <v>0</v>
      </c>
      <c r="IT43" s="166"/>
      <c r="IU43" s="166">
        <f ca="1">OFFSET(IU43,0,-1) * OFFSET(IU43,12 - ROW(IU43),-1)</f>
        <v>0</v>
      </c>
      <c r="IV43" s="166"/>
      <c r="IW43" s="166">
        <f ca="1">OFFSET(IW43,0,-1) * OFFSET(IW43,12 - ROW(IW43),-1)</f>
        <v>0</v>
      </c>
      <c r="IX43" s="166">
        <f t="shared" ca="1" si="44"/>
        <v>0</v>
      </c>
      <c r="IY43" s="166"/>
      <c r="IZ43" s="166">
        <f ca="1">OFFSET(IZ43,0,-1) * OFFSET(IZ43,12 - ROW(IZ43),-1)</f>
        <v>0</v>
      </c>
      <c r="JA43" s="166"/>
      <c r="JB43" s="166">
        <f ca="1">OFFSET(JB43,0,-1) * OFFSET(JB43,12 - ROW(JB43),-1)</f>
        <v>0</v>
      </c>
      <c r="JC43" s="166"/>
      <c r="JD43" s="166">
        <f ca="1">OFFSET(JD43,0,-1) * OFFSET(JD43,12 - ROW(JD43),-1)</f>
        <v>0</v>
      </c>
      <c r="JE43" s="166"/>
      <c r="JF43" s="166">
        <f ca="1">OFFSET(JF43,0,-1) * OFFSET(JF43,12 - ROW(JF43),-1)</f>
        <v>0</v>
      </c>
      <c r="JG43" s="166">
        <f t="shared" ca="1" si="45"/>
        <v>0</v>
      </c>
      <c r="JH43" s="166">
        <f t="shared" ca="1" si="142"/>
        <v>0</v>
      </c>
      <c r="JI43" s="166"/>
      <c r="JJ43" s="166">
        <f ca="1">OFFSET(JJ43,0,-1) * OFFSET(JJ43,12 - ROW(JJ43),-1)</f>
        <v>0</v>
      </c>
      <c r="JK43" s="166"/>
      <c r="JL43" s="166">
        <f ca="1">OFFSET(JL43,0,-1) * OFFSET(JL43,12 - ROW(JL43),-1)</f>
        <v>0</v>
      </c>
      <c r="JM43" s="166">
        <f t="shared" ca="1" si="63"/>
        <v>0</v>
      </c>
      <c r="JN43" s="166">
        <v>0</v>
      </c>
      <c r="JO43" s="166">
        <f ca="1">OFFSET(JO43,0,-1) * OFFSET(JO43,12 - ROW(JO43),-1)</f>
        <v>0</v>
      </c>
      <c r="JP43" s="166">
        <v>0</v>
      </c>
      <c r="JQ43" s="166">
        <f ca="1">OFFSET(JQ43,0,-1) * OFFSET(JQ43,12 - ROW(JQ43),-1)</f>
        <v>0</v>
      </c>
      <c r="JR43" s="166">
        <v>0</v>
      </c>
      <c r="JS43" s="166">
        <f ca="1">OFFSET(JS43,0,-1) * OFFSET(JS43,12 - ROW(JS43),-1)</f>
        <v>0</v>
      </c>
      <c r="JT43" s="166">
        <v>0</v>
      </c>
      <c r="JU43" s="166">
        <f ca="1">OFFSET(JU43,0,-1) * OFFSET(JU43,12 - ROW(JU43),-1)</f>
        <v>0</v>
      </c>
      <c r="JV43" s="166">
        <f t="shared" ca="1" si="46"/>
        <v>0</v>
      </c>
      <c r="JW43" s="166">
        <v>0</v>
      </c>
      <c r="JX43" s="166">
        <f ca="1">OFFSET(JX43,0,-1) * OFFSET(JX43,12 - ROW(JX43),-1)</f>
        <v>0</v>
      </c>
      <c r="JY43" s="166">
        <f t="shared" ca="1" si="47"/>
        <v>0</v>
      </c>
      <c r="JZ43" s="166">
        <v>0</v>
      </c>
      <c r="KA43" s="166">
        <f ca="1">OFFSET(KA43,0,-1) * OFFSET(KA43,12 - ROW(KA43),-1)</f>
        <v>0</v>
      </c>
      <c r="KB43" s="166">
        <v>0</v>
      </c>
      <c r="KC43" s="166">
        <f ca="1">OFFSET(KC43,0,-1) * OFFSET(KC43,12 - ROW(KC43),-1)</f>
        <v>0</v>
      </c>
      <c r="KD43" s="166">
        <v>0</v>
      </c>
      <c r="KE43" s="166">
        <f ca="1">OFFSET(KE43,0,-1) * OFFSET(KE43,12 - ROW(KE43),-1)</f>
        <v>0</v>
      </c>
      <c r="KF43" s="166">
        <v>0</v>
      </c>
      <c r="KG43" s="166">
        <f ca="1">OFFSET(KG43,0,-1) * OFFSET(KG43,12 - ROW(KG43),-1)</f>
        <v>0</v>
      </c>
      <c r="KH43" s="166">
        <f t="shared" ca="1" si="48"/>
        <v>0</v>
      </c>
      <c r="KI43" s="166">
        <v>0</v>
      </c>
      <c r="KJ43" s="166">
        <f ca="1">OFFSET(KJ43,0,-1) * OFFSET(KJ43,12 - ROW(KJ43),-1)</f>
        <v>0</v>
      </c>
      <c r="KK43" s="166">
        <v>0</v>
      </c>
      <c r="KL43" s="166">
        <f ca="1">OFFSET(KL43,0,-1) * OFFSET(KL43,12 - ROW(KL43),-1)</f>
        <v>0</v>
      </c>
      <c r="KM43" s="166">
        <v>0</v>
      </c>
      <c r="KN43" s="166">
        <f ca="1">OFFSET(KN43,0,-1) * OFFSET(KN43,12 - ROW(KN43),-1)</f>
        <v>0</v>
      </c>
      <c r="KO43" s="166">
        <v>0</v>
      </c>
      <c r="KP43" s="166">
        <f ca="1">OFFSET(KP43,0,-1) * OFFSET(KP43,12 - ROW(KP43),-1)</f>
        <v>0</v>
      </c>
      <c r="KQ43" s="166">
        <v>0</v>
      </c>
      <c r="KR43" s="166">
        <f ca="1">OFFSET(KR43,0,-1) * OFFSET(KR43,12 - ROW(KR43),-1)</f>
        <v>0</v>
      </c>
      <c r="KS43" s="166">
        <f t="shared" ca="1" si="251"/>
        <v>0</v>
      </c>
      <c r="KT43" s="166">
        <v>0</v>
      </c>
      <c r="KU43" s="166">
        <f ca="1">OFFSET(KU43,0,-1) * OFFSET(KU43,12 - ROW(KU43),-1)</f>
        <v>0</v>
      </c>
      <c r="KV43" s="166">
        <v>0</v>
      </c>
      <c r="KW43" s="166">
        <f ca="1">OFFSET(KW43,0,-1) * OFFSET(KW43,12 - ROW(KW43),-1)</f>
        <v>0</v>
      </c>
      <c r="KX43" s="166">
        <v>0</v>
      </c>
      <c r="KY43" s="166">
        <f ca="1">OFFSET(KY43,0,-1) * OFFSET(KY43,12 - ROW(KY43),-1)</f>
        <v>0</v>
      </c>
      <c r="KZ43" s="166">
        <v>0</v>
      </c>
      <c r="LA43" s="166">
        <f ca="1">OFFSET(LA43,0,-1) * OFFSET(LA43,12 - ROW(LA43),-1)</f>
        <v>0</v>
      </c>
      <c r="LB43" s="166"/>
      <c r="LC43" s="166">
        <f ca="1">OFFSET(LC43,0,-1) * OFFSET(LC43,12 - ROW(LC43),-1)</f>
        <v>0</v>
      </c>
      <c r="LD43" s="166">
        <f t="shared" ca="1" si="49"/>
        <v>0</v>
      </c>
      <c r="LE43" s="166">
        <v>0</v>
      </c>
      <c r="LF43" s="166">
        <f ca="1">OFFSET(LF43,0,-1) * OFFSET(LF43,12 - ROW(LF43),-1)</f>
        <v>0</v>
      </c>
      <c r="LG43" s="166">
        <v>0</v>
      </c>
      <c r="LH43" s="166">
        <f ca="1">OFFSET(LH43,0,-1) * OFFSET(LH43,12 - ROW(LH43),-1)</f>
        <v>0</v>
      </c>
      <c r="LI43" s="166">
        <v>0</v>
      </c>
      <c r="LJ43" s="166">
        <f ca="1">OFFSET(LJ43,0,-1) * OFFSET(LJ43,12 - ROW(LJ43),-1)</f>
        <v>0</v>
      </c>
      <c r="LK43" s="166">
        <v>0</v>
      </c>
      <c r="LL43" s="166">
        <f ca="1">OFFSET(LL43,0,-1) * OFFSET(LL43,12 - ROW(LL43),-1)</f>
        <v>0</v>
      </c>
      <c r="LM43" s="166">
        <f t="shared" ca="1" si="50"/>
        <v>0</v>
      </c>
      <c r="LN43" s="166"/>
      <c r="LO43" s="166">
        <f ca="1">OFFSET(LO43,0,-1) * OFFSET(LO43,12 - ROW(LO43),-1)</f>
        <v>0</v>
      </c>
      <c r="LP43" s="166"/>
      <c r="LQ43" s="166">
        <f ca="1">OFFSET(LQ43,0,-1) * OFFSET(LQ43,12 - ROW(LQ43),-1)</f>
        <v>0</v>
      </c>
      <c r="LR43" s="166">
        <f t="shared" ca="1" si="242"/>
        <v>0</v>
      </c>
      <c r="LS43" s="166"/>
      <c r="LT43" s="166">
        <f ca="1">OFFSET(LT43,0,-1) * OFFSET(LT43,12 - ROW(LT43),-1)</f>
        <v>0</v>
      </c>
      <c r="LU43" s="166"/>
      <c r="LV43" s="166">
        <f ca="1">OFFSET(LV43,0,-1) * OFFSET(LV43,12 - ROW(LV43),-1)</f>
        <v>0</v>
      </c>
      <c r="LW43" s="166">
        <f t="shared" ca="1" si="64"/>
        <v>0</v>
      </c>
      <c r="LX43" s="166"/>
      <c r="LY43" s="166">
        <f ca="1">OFFSET(LY43,0,-1) * OFFSET(LY43,12 - ROW(LY43),-1)</f>
        <v>0</v>
      </c>
      <c r="LZ43" s="166">
        <v>0</v>
      </c>
      <c r="MA43" s="166">
        <f ca="1">OFFSET(MA43,0,-1) * OFFSET(MA43,12 - ROW(MA43),-1)</f>
        <v>0</v>
      </c>
      <c r="MB43" s="166">
        <f t="shared" ca="1" si="243"/>
        <v>0</v>
      </c>
      <c r="MC43" s="166">
        <f t="shared" ca="1" si="244"/>
        <v>0</v>
      </c>
      <c r="MD43" s="166">
        <v>0</v>
      </c>
      <c r="ME43" s="166">
        <f ca="1">OFFSET(ME43,0,-1) * OFFSET(ME43,12 - ROW(ME43),-1)</f>
        <v>0</v>
      </c>
      <c r="MF43" s="166"/>
      <c r="MG43" s="166">
        <f ca="1">OFFSET(MG43,0,-1) * OFFSET(MG43,12 - ROW(MG43),-1)</f>
        <v>0</v>
      </c>
      <c r="MH43" s="166">
        <v>0</v>
      </c>
      <c r="MI43" s="166">
        <f ca="1">OFFSET(MI43,0,-1) * OFFSET(MI43,12 - ROW(MI43),-1)</f>
        <v>0</v>
      </c>
      <c r="MJ43" s="166"/>
      <c r="MK43" s="166">
        <f ca="1">OFFSET(MK43,0,-1) * OFFSET(MK43,12 - ROW(MK43),-1)</f>
        <v>0</v>
      </c>
      <c r="ML43" s="166">
        <f t="shared" ca="1" si="51"/>
        <v>0</v>
      </c>
      <c r="MM43" s="166">
        <v>0</v>
      </c>
      <c r="MN43" s="166">
        <f ca="1">OFFSET(MN43,0,-1) * OFFSET(MN43,12 - ROW(MN43),-1)</f>
        <v>0</v>
      </c>
      <c r="MO43" s="166">
        <v>0</v>
      </c>
      <c r="MP43" s="166">
        <f ca="1">OFFSET(MP43,0,-1) * OFFSET(MP43,12 - ROW(MP43),-1)</f>
        <v>0</v>
      </c>
      <c r="MQ43" s="166"/>
      <c r="MR43" s="166">
        <f ca="1">OFFSET(MR43,0,-1) * OFFSET(MR43,12 - ROW(MR43),-1)</f>
        <v>0</v>
      </c>
      <c r="MS43" s="166">
        <f t="shared" ca="1" si="52"/>
        <v>0</v>
      </c>
      <c r="MT43" s="166">
        <v>0</v>
      </c>
      <c r="MU43" s="166">
        <f ca="1">OFFSET(MU43,0,-1) * OFFSET(MU43,12 - ROW(MU43),-1)</f>
        <v>0</v>
      </c>
      <c r="MV43" s="166">
        <v>0</v>
      </c>
      <c r="MW43" s="166">
        <f ca="1">OFFSET(MW43,0,-1) * OFFSET(MW43,12 - ROW(MW43),-1)</f>
        <v>0</v>
      </c>
      <c r="MX43" s="166">
        <v>0</v>
      </c>
      <c r="MY43" s="166">
        <f ca="1">OFFSET(MY43,0,-1) * OFFSET(MY43,12 - ROW(MY43),-1)</f>
        <v>0</v>
      </c>
      <c r="MZ43" s="166">
        <v>0</v>
      </c>
      <c r="NA43" s="166">
        <f ca="1">OFFSET(NA43,0,-1) * OFFSET(NA43,12 - ROW(NA43),-1)</f>
        <v>0</v>
      </c>
      <c r="NB43" s="166">
        <f t="shared" ca="1" si="66"/>
        <v>0</v>
      </c>
      <c r="NC43" s="166">
        <v>0</v>
      </c>
      <c r="ND43" s="166">
        <f ca="1">OFFSET(ND43,0,-1) * OFFSET(ND43,12 - ROW(ND43),-1)</f>
        <v>0</v>
      </c>
      <c r="NE43" s="166">
        <v>0</v>
      </c>
      <c r="NF43" s="166">
        <f ca="1">OFFSET(NF43,0,-1) * OFFSET(NF43,12 - ROW(NF43),-1)</f>
        <v>0</v>
      </c>
      <c r="NG43" s="166">
        <v>0</v>
      </c>
      <c r="NH43" s="166">
        <f ca="1">OFFSET(NH43,0,-1) * OFFSET(NH43,12 - ROW(NH43),-1)</f>
        <v>0</v>
      </c>
      <c r="NI43" s="166">
        <v>0</v>
      </c>
      <c r="NJ43" s="166">
        <f ca="1">OFFSET(NJ43,0,-1) * OFFSET(NJ43,12 - ROW(NJ43),-1)</f>
        <v>0</v>
      </c>
      <c r="NK43" s="166">
        <v>0</v>
      </c>
      <c r="NL43" s="166">
        <f ca="1">OFFSET(NL43,0,-1) * OFFSET(NL43,12 - ROW(NL43),-1)</f>
        <v>0</v>
      </c>
      <c r="NM43" s="166">
        <v>0</v>
      </c>
      <c r="NN43" s="166">
        <f ca="1">OFFSET(NN43,0,-1) * OFFSET(NN43,12 - ROW(NN43),-1)</f>
        <v>0</v>
      </c>
      <c r="NO43" s="166">
        <f t="shared" ca="1" si="67"/>
        <v>0</v>
      </c>
      <c r="NP43" s="166">
        <v>0</v>
      </c>
      <c r="NQ43" s="166">
        <f ca="1">OFFSET(NQ43,0,-1) * OFFSET(NQ43,12 - ROW(NQ43),-1)</f>
        <v>0</v>
      </c>
      <c r="NR43" s="166">
        <v>0</v>
      </c>
      <c r="NS43" s="166">
        <f ca="1">OFFSET(NS43,0,-1) * OFFSET(NS43,12 - ROW(NS43),-1)</f>
        <v>0</v>
      </c>
      <c r="NT43" s="166">
        <v>0</v>
      </c>
      <c r="NU43" s="166">
        <f ca="1">OFFSET(NU43,0,-1) * OFFSET(NU43,12 - ROW(NU43),-1)</f>
        <v>0</v>
      </c>
      <c r="NV43" s="166">
        <v>0</v>
      </c>
      <c r="NW43" s="166">
        <f ca="1">OFFSET(NW43,0,-1) * OFFSET(NW43,12 - ROW(NW43),-1)</f>
        <v>0</v>
      </c>
      <c r="NX43" s="166">
        <v>0</v>
      </c>
      <c r="NY43" s="166">
        <f ca="1">OFFSET(NY43,0,-1) * OFFSET(NY43,12 - ROW(NY43),-1)</f>
        <v>0</v>
      </c>
      <c r="NZ43" s="166">
        <f t="shared" ca="1" si="68"/>
        <v>0</v>
      </c>
      <c r="OA43" s="166">
        <v>0</v>
      </c>
      <c r="OB43" s="166">
        <f ca="1">OFFSET(OB43,0,-1) * OFFSET(OB43,12 - ROW(OB43),-1)</f>
        <v>0</v>
      </c>
      <c r="OC43" s="166"/>
      <c r="OD43" s="166">
        <f ca="1">OFFSET(OD43,0,-1) * OFFSET(OD43,12 - ROW(OD43),-1)</f>
        <v>0</v>
      </c>
      <c r="OE43" s="166"/>
      <c r="OF43" s="166">
        <f ca="1">OFFSET(OF43,0,-1) * OFFSET(OF43,12 - ROW(OF43),-1)</f>
        <v>0</v>
      </c>
      <c r="OG43" s="166"/>
      <c r="OH43" s="166">
        <f ca="1">OFFSET(OH43,0,-1) * OFFSET(OH43,12 - ROW(OH43),-1)</f>
        <v>0</v>
      </c>
      <c r="OI43" s="166">
        <f t="shared" ca="1" si="53"/>
        <v>0</v>
      </c>
      <c r="OJ43" s="166">
        <v>0</v>
      </c>
      <c r="OK43" s="166">
        <f ca="1">OFFSET(OK43,0,-1) * OFFSET(OK43,12 - ROW(OK43),-1)</f>
        <v>0</v>
      </c>
      <c r="OL43" s="166"/>
      <c r="OM43" s="166">
        <f ca="1">OFFSET(OM43,0,-1) * OFFSET(OM43,12 - ROW(OM43),-1)</f>
        <v>0</v>
      </c>
      <c r="ON43" s="166">
        <f t="shared" ca="1" si="245"/>
        <v>0</v>
      </c>
      <c r="OO43" s="166"/>
      <c r="OP43" s="166">
        <f ca="1">OFFSET(OP43,0,-1) * OFFSET(OP43,12 - ROW(OP43),-1)</f>
        <v>0</v>
      </c>
      <c r="OQ43" s="166"/>
      <c r="OR43" s="166">
        <f ca="1">OFFSET(OR43,0,-1) * OFFSET(OR43,12 - ROW(OR43),-1)</f>
        <v>0</v>
      </c>
      <c r="OS43" s="166">
        <f t="shared" ca="1" si="54"/>
        <v>0</v>
      </c>
      <c r="OT43" s="166">
        <f t="shared" ca="1" si="246"/>
        <v>0</v>
      </c>
      <c r="OU43" s="166"/>
      <c r="OV43" s="166">
        <f ca="1">OFFSET(OV43,0,-1) * OFFSET(OV43,12 - ROW(OV43),-1)</f>
        <v>0</v>
      </c>
      <c r="OW43" s="166"/>
      <c r="OX43" s="166">
        <f ca="1">OFFSET(OX43,0,-1) * OFFSET(OX43,12 - ROW(OX43),-1)</f>
        <v>0</v>
      </c>
      <c r="OY43" s="166"/>
      <c r="OZ43" s="166">
        <f ca="1">OFFSET(OZ43,0,-1) * OFFSET(OZ43,12 - ROW(OZ43),-1)</f>
        <v>0</v>
      </c>
      <c r="PA43" s="166"/>
      <c r="PB43" s="166">
        <f ca="1">OFFSET(PB43,0,-1) * OFFSET(PB43,12 - ROW(PB43),-1)</f>
        <v>0</v>
      </c>
      <c r="PC43" s="166">
        <f t="shared" ca="1" si="55"/>
        <v>0</v>
      </c>
      <c r="PD43" s="166">
        <v>0</v>
      </c>
      <c r="PE43" s="166">
        <f ca="1">OFFSET(PE43,0,-1) * OFFSET(PE43,12 - ROW(PE43),-1)</f>
        <v>0</v>
      </c>
      <c r="PF43" s="166">
        <v>0</v>
      </c>
      <c r="PG43" s="166">
        <f ca="1">OFFSET(PG43,0,-1) * OFFSET(PG43,12 - ROW(PG43),-1)</f>
        <v>0</v>
      </c>
      <c r="PH43" s="166">
        <v>0</v>
      </c>
      <c r="PI43" s="166">
        <v>0</v>
      </c>
      <c r="PJ43" s="166">
        <v>0</v>
      </c>
      <c r="PK43" s="166">
        <f ca="1">OFFSET(PK43,0,-1) * OFFSET(PK43,12 - ROW(PK43),-1)</f>
        <v>0</v>
      </c>
      <c r="PL43" s="166">
        <v>0</v>
      </c>
      <c r="PM43" s="166">
        <f ca="1">OFFSET(PM43,0,-1) * OFFSET(PM43,12 - ROW(PM43),-1)</f>
        <v>0</v>
      </c>
      <c r="PN43" s="166">
        <f t="shared" ca="1" si="70"/>
        <v>0</v>
      </c>
      <c r="PO43" s="166">
        <v>0</v>
      </c>
      <c r="PP43" s="166">
        <f ca="1">OFFSET(PP43,0,-1) * OFFSET(PP43,12 - ROW(PP43),-1)</f>
        <v>0</v>
      </c>
      <c r="PQ43" s="166">
        <v>0</v>
      </c>
      <c r="PR43" s="166">
        <f ca="1">OFFSET(PR43,0,-1) * OFFSET(PR43,12 - ROW(PR43),-1)</f>
        <v>0</v>
      </c>
      <c r="PS43" s="166">
        <v>0</v>
      </c>
      <c r="PT43" s="166">
        <f ca="1">OFFSET(PT43,0,-1) * OFFSET(PT43,12 - ROW(PT43),-1)</f>
        <v>0</v>
      </c>
      <c r="PU43" s="166">
        <v>0</v>
      </c>
      <c r="PV43" s="166">
        <f ca="1">OFFSET(PV43,0,-1) * OFFSET(PV43,12 - ROW(PV43),-1)</f>
        <v>0</v>
      </c>
      <c r="PW43" s="166">
        <f t="shared" ca="1" si="71"/>
        <v>0</v>
      </c>
      <c r="PX43" s="166"/>
      <c r="PY43" s="166">
        <f ca="1">OFFSET(PY43,0,-1) * OFFSET(PY43,12 - ROW(PY43),-1)</f>
        <v>0</v>
      </c>
      <c r="PZ43" s="166">
        <v>0</v>
      </c>
      <c r="QA43" s="166">
        <f ca="1">OFFSET(QA43,0,-1) * OFFSET(QA43,12 - ROW(QA43),-1)</f>
        <v>0</v>
      </c>
      <c r="QB43" s="166">
        <v>0</v>
      </c>
      <c r="QC43" s="166">
        <f ca="1">OFFSET(QC43,0,-1) * OFFSET(QC43,12 - ROW(QC43),-1)</f>
        <v>0</v>
      </c>
      <c r="QD43" s="166">
        <v>0</v>
      </c>
      <c r="QE43" s="166">
        <f ca="1">OFFSET(QE43,0,-1) * OFFSET(QE43,12 - ROW(QE43),-1)</f>
        <v>0</v>
      </c>
      <c r="QF43" s="166">
        <f t="shared" ca="1" si="216"/>
        <v>0</v>
      </c>
      <c r="QG43" s="166">
        <v>0</v>
      </c>
      <c r="QH43" s="166">
        <f ca="1">OFFSET(QH43,0,-1) * OFFSET(QH43,12 - ROW(QH43),-1)</f>
        <v>0</v>
      </c>
      <c r="QI43" s="166">
        <v>0</v>
      </c>
      <c r="QJ43" s="166">
        <f ca="1">OFFSET(QJ43,0,-1) * OFFSET(QJ43,12 - ROW(QJ43),-1)</f>
        <v>0</v>
      </c>
      <c r="QK43" s="166">
        <v>0</v>
      </c>
      <c r="QL43" s="166">
        <f ca="1">OFFSET(QL43,0,-1) * OFFSET(QL43,12 - ROW(QL43),-1)</f>
        <v>0</v>
      </c>
      <c r="QM43" s="166">
        <v>0</v>
      </c>
      <c r="QN43" s="166">
        <f ca="1">OFFSET(QN43,0,-1) * OFFSET(QN43,12 - ROW(QN43),-1)</f>
        <v>0</v>
      </c>
      <c r="QO43" s="166">
        <v>0</v>
      </c>
      <c r="QP43" s="166">
        <f ca="1">OFFSET(QP43,0,-1) * OFFSET(QP43,12 - ROW(QP43),-1)</f>
        <v>0</v>
      </c>
      <c r="QQ43" s="166">
        <v>0</v>
      </c>
      <c r="QR43" s="166">
        <f ca="1">OFFSET(QR43,0,-1) * OFFSET(QR43,12 - ROW(QR43),-1)</f>
        <v>0</v>
      </c>
      <c r="QS43" s="166">
        <f t="shared" ca="1" si="72"/>
        <v>0</v>
      </c>
      <c r="QT43" s="166">
        <v>0</v>
      </c>
      <c r="QU43" s="166">
        <f ca="1">OFFSET(QU43,0,-1) * OFFSET(QU43,12 - ROW(QU43),-1)</f>
        <v>0</v>
      </c>
      <c r="QV43" s="166">
        <v>0</v>
      </c>
      <c r="QW43" s="166">
        <f ca="1">OFFSET(QW43,0,-1) * OFFSET(QW43,12 - ROW(QW43),-1)</f>
        <v>0</v>
      </c>
      <c r="QX43" s="166">
        <v>0</v>
      </c>
      <c r="QY43" s="166">
        <f ca="1">OFFSET(QY43,0,-1) * OFFSET(QY43,12 - ROW(QY43),-1)</f>
        <v>0</v>
      </c>
      <c r="QZ43" s="166">
        <v>0</v>
      </c>
      <c r="RA43" s="166">
        <f ca="1">OFFSET(RA43,0,-1) * OFFSET(RA43,12 - ROW(RA43),-1)</f>
        <v>0</v>
      </c>
      <c r="RB43" s="166"/>
      <c r="RC43" s="166">
        <f ca="1">OFFSET(RC43,0,-1) * OFFSET(RC43,12 - ROW(RC43),-1)</f>
        <v>0</v>
      </c>
      <c r="RD43" s="166"/>
      <c r="RE43" s="166">
        <f ca="1">OFFSET(RE43,0,-1) * OFFSET(RE43,12 - ROW(RE43),-1)</f>
        <v>0</v>
      </c>
      <c r="RF43" s="166">
        <f t="shared" ca="1" si="73"/>
        <v>0</v>
      </c>
      <c r="RG43" s="166">
        <v>0</v>
      </c>
      <c r="RH43" s="166">
        <v>0</v>
      </c>
      <c r="RI43" s="166">
        <v>0</v>
      </c>
      <c r="RJ43" s="166">
        <f ca="1">OFFSET(RJ43,0,-1) * OFFSET(RJ43,12 - ROW(RJ43),-1)</f>
        <v>0</v>
      </c>
      <c r="RK43" s="166"/>
      <c r="RL43" s="166">
        <f ca="1">OFFSET(RL43,0,-1) * OFFSET(RL43,12 - ROW(RL43),-1)</f>
        <v>0</v>
      </c>
      <c r="RM43" s="166"/>
      <c r="RN43" s="166">
        <f ca="1">OFFSET(RN43,0,-1) * OFFSET(RN43,12 - ROW(RN43),-1)</f>
        <v>0</v>
      </c>
      <c r="RO43" s="166">
        <f t="shared" ca="1" si="56"/>
        <v>0</v>
      </c>
      <c r="RP43" s="166">
        <f t="shared" ca="1" si="252"/>
        <v>0</v>
      </c>
      <c r="RQ43" s="166"/>
      <c r="RR43" s="166">
        <f t="shared" ca="1" si="248"/>
        <v>7407876</v>
      </c>
      <c r="RS43" s="166">
        <f t="shared" si="410"/>
        <v>46</v>
      </c>
      <c r="RT43" s="166">
        <f>RS43*RT11</f>
        <v>36708</v>
      </c>
      <c r="RU43" s="166">
        <f t="shared" si="231"/>
        <v>0</v>
      </c>
      <c r="RV43" s="166">
        <f ca="1">OFFSET(RV43,0,-1) * OFFSET(RV43,12 - ROW(RV43),-1)</f>
        <v>0</v>
      </c>
      <c r="RW43" s="166">
        <f t="shared" ca="1" si="58"/>
        <v>36708</v>
      </c>
      <c r="RX43" s="166">
        <f t="shared" si="249"/>
        <v>46</v>
      </c>
      <c r="RY43" s="166">
        <f>RX43*RY11</f>
        <v>3404</v>
      </c>
      <c r="RZ43" s="166">
        <f t="shared" si="234"/>
        <v>0</v>
      </c>
      <c r="SA43" s="166">
        <f ca="1">OFFSET(SA43,0,-1) * OFFSET(SA43,12 - ROW(SA43),-1)</f>
        <v>0</v>
      </c>
      <c r="SB43" s="166">
        <f t="shared" ca="1" si="59"/>
        <v>3404</v>
      </c>
      <c r="SC43" s="166">
        <f t="shared" ca="1" si="60"/>
        <v>7447988</v>
      </c>
      <c r="SD43" s="166"/>
      <c r="SE43" s="166">
        <f t="shared" ca="1" si="61"/>
        <v>7447988</v>
      </c>
    </row>
    <row r="44" spans="1:499" hidden="1">
      <c r="GL44" s="166">
        <f t="shared" ref="GL44:GL49" si="411">SUM(GI44,GK44)</f>
        <v>0</v>
      </c>
      <c r="IK44" s="166">
        <f t="shared" si="241"/>
        <v>0</v>
      </c>
      <c r="KS44" s="166">
        <f t="shared" si="251"/>
        <v>0</v>
      </c>
      <c r="MC44" s="166">
        <f t="shared" si="244"/>
        <v>0</v>
      </c>
      <c r="PQ44" s="39">
        <v>15</v>
      </c>
      <c r="RS44" s="166">
        <f t="shared" ref="RS44:RS49" si="412">SUM(E44,G44,I44,T44,V44,X44,Z44,AQ44,AS44,AU44,AW44,BL44,BN44,BP44,BR44,CG44,CI44,CK44,CM44,DP44,DR44,DT44,DV44,EW44,EY44,FG44,FI44,FS44,FU44,GH44,GN44,GP44,GX44,GZ44,HI44,HL44,HN44,HU44,HW44,IL44,IN44,IY44,JA44,JI44,JK44,JN44,JP44,JW44,JZ44,KB44,KI44,KK44,KT44,KV44,LE44,LG44,LS44,LX44,MD44,MF44,MM44,MT44,MV44,NC44,NE44,NP44,NR44,OA44,OC44,OO44,OU44,OW44,PD44,PF44,PO44,PQ44,PX44,PZ44,QG44,QI44,QT44,QV44,RG44,RI44)</f>
        <v>15</v>
      </c>
    </row>
    <row r="45" spans="1:499" hidden="1">
      <c r="AP45" s="168">
        <f ca="1">AA19+AK19+AM19</f>
        <v>11356528</v>
      </c>
      <c r="GL45" s="166">
        <f t="shared" si="411"/>
        <v>0</v>
      </c>
      <c r="IK45" s="166">
        <f t="shared" si="241"/>
        <v>0</v>
      </c>
      <c r="KS45" s="166">
        <f t="shared" si="251"/>
        <v>0</v>
      </c>
      <c r="MC45" s="166">
        <f t="shared" si="244"/>
        <v>0</v>
      </c>
      <c r="RS45" s="166">
        <f t="shared" si="412"/>
        <v>0</v>
      </c>
    </row>
    <row r="46" spans="1:499" hidden="1">
      <c r="AP46" s="168">
        <f ca="1">AP19-AP45</f>
        <v>0</v>
      </c>
      <c r="GL46" s="166">
        <f t="shared" si="411"/>
        <v>0</v>
      </c>
      <c r="IK46" s="166">
        <f t="shared" si="241"/>
        <v>0</v>
      </c>
      <c r="KS46" s="166">
        <f t="shared" si="251"/>
        <v>0</v>
      </c>
      <c r="MC46" s="166">
        <f t="shared" si="244"/>
        <v>0</v>
      </c>
      <c r="RS46" s="166">
        <f t="shared" si="412"/>
        <v>0</v>
      </c>
    </row>
    <row r="47" spans="1:499" hidden="1">
      <c r="GL47" s="166">
        <f t="shared" si="411"/>
        <v>0</v>
      </c>
      <c r="IK47" s="166">
        <f t="shared" si="241"/>
        <v>0</v>
      </c>
      <c r="KS47" s="166">
        <f t="shared" si="251"/>
        <v>0</v>
      </c>
      <c r="MC47" s="166">
        <f t="shared" si="244"/>
        <v>0</v>
      </c>
      <c r="RS47" s="166">
        <f t="shared" si="412"/>
        <v>0</v>
      </c>
    </row>
    <row r="48" spans="1:499" hidden="1">
      <c r="GL48" s="166">
        <f t="shared" si="411"/>
        <v>0</v>
      </c>
      <c r="IK48" s="166">
        <f t="shared" si="241"/>
        <v>0</v>
      </c>
      <c r="KS48" s="166">
        <f t="shared" si="251"/>
        <v>0</v>
      </c>
      <c r="MC48" s="166">
        <f t="shared" si="244"/>
        <v>0</v>
      </c>
      <c r="RS48" s="166">
        <f t="shared" si="412"/>
        <v>0</v>
      </c>
    </row>
    <row r="49" spans="194:487" hidden="1">
      <c r="GL49" s="166">
        <f t="shared" si="411"/>
        <v>0</v>
      </c>
      <c r="IK49" s="166">
        <f t="shared" si="241"/>
        <v>0</v>
      </c>
      <c r="KS49" s="166">
        <f t="shared" si="251"/>
        <v>0</v>
      </c>
      <c r="MC49" s="166">
        <f t="shared" si="244"/>
        <v>0</v>
      </c>
      <c r="RS49" s="166">
        <f t="shared" si="412"/>
        <v>0</v>
      </c>
    </row>
    <row r="51" spans="194:487">
      <c r="KI51" s="39">
        <v>217</v>
      </c>
      <c r="KJ51" s="39">
        <v>47115448</v>
      </c>
      <c r="KK51" s="39">
        <v>86</v>
      </c>
      <c r="KL51" s="39">
        <v>25916165</v>
      </c>
      <c r="KM51" s="39">
        <v>168</v>
      </c>
      <c r="KN51" s="39">
        <v>3642744</v>
      </c>
      <c r="KO51" s="39">
        <v>55</v>
      </c>
      <c r="KP51" s="39">
        <v>1609055</v>
      </c>
      <c r="KQ51" s="39">
        <v>0</v>
      </c>
      <c r="KR51" s="39">
        <v>0</v>
      </c>
      <c r="KS51" s="39">
        <v>3</v>
      </c>
      <c r="KT51" s="39">
        <v>158574</v>
      </c>
    </row>
    <row r="52" spans="194:487">
      <c r="KI52" s="139">
        <f>KI13-KI51</f>
        <v>0</v>
      </c>
      <c r="KJ52" s="139">
        <f t="shared" ref="KJ52:KS52" ca="1" si="413">KJ13-KJ51</f>
        <v>0</v>
      </c>
      <c r="KK52" s="139">
        <f t="shared" si="413"/>
        <v>0</v>
      </c>
      <c r="KL52" s="139">
        <f t="shared" ca="1" si="413"/>
        <v>0</v>
      </c>
      <c r="KM52" s="139">
        <f t="shared" si="413"/>
        <v>0</v>
      </c>
      <c r="KN52" s="139">
        <f t="shared" ca="1" si="413"/>
        <v>0</v>
      </c>
      <c r="KO52" s="139">
        <f t="shared" si="413"/>
        <v>0</v>
      </c>
      <c r="KP52" s="139">
        <f t="shared" ca="1" si="413"/>
        <v>0</v>
      </c>
      <c r="KQ52" s="139">
        <f t="shared" si="413"/>
        <v>3</v>
      </c>
      <c r="KR52" s="139">
        <f t="shared" ca="1" si="413"/>
        <v>158574</v>
      </c>
      <c r="KS52" s="139">
        <f t="shared" ca="1" si="413"/>
        <v>78441983</v>
      </c>
    </row>
  </sheetData>
  <mergeCells count="425">
    <mergeCell ref="EW4:GL4"/>
    <mergeCell ref="EJ5:EQ5"/>
    <mergeCell ref="EH7:EI7"/>
    <mergeCell ref="EF7:EG7"/>
    <mergeCell ref="EJ7:EK7"/>
    <mergeCell ref="ED7:EE7"/>
    <mergeCell ref="EB7:EC7"/>
    <mergeCell ref="GH5:GK5"/>
    <mergeCell ref="GH6:GI7"/>
    <mergeCell ref="GJ6:GK6"/>
    <mergeCell ref="GJ7:GK7"/>
    <mergeCell ref="GL5:GL7"/>
    <mergeCell ref="FK7:FL7"/>
    <mergeCell ref="FK6:FP6"/>
    <mergeCell ref="FE5:FP5"/>
    <mergeCell ref="FQ6:FR7"/>
    <mergeCell ref="FW7:FX7"/>
    <mergeCell ref="FW6:GB6"/>
    <mergeCell ref="GC6:GF6"/>
    <mergeCell ref="GC7:GD7"/>
    <mergeCell ref="GE7:GF7"/>
    <mergeCell ref="FQ5:GF5"/>
    <mergeCell ref="FE6:FF7"/>
    <mergeCell ref="LZ5:MA6"/>
    <mergeCell ref="LZ7:MA7"/>
    <mergeCell ref="KV5:KW7"/>
    <mergeCell ref="LK7:LL7"/>
    <mergeCell ref="LB7:LC7"/>
    <mergeCell ref="LI7:LJ7"/>
    <mergeCell ref="LE5:LF7"/>
    <mergeCell ref="LG5:LH7"/>
    <mergeCell ref="LI5:LL6"/>
    <mergeCell ref="LD4:LD7"/>
    <mergeCell ref="LB5:LC6"/>
    <mergeCell ref="KZ7:LA7"/>
    <mergeCell ref="KX7:KY7"/>
    <mergeCell ref="KX5:LA6"/>
    <mergeCell ref="KO7:KP7"/>
    <mergeCell ref="KS4:KS7"/>
    <mergeCell ref="KQ5:KR6"/>
    <mergeCell ref="KT5:KU7"/>
    <mergeCell ref="KQ7:KR7"/>
    <mergeCell ref="SE3:SE7"/>
    <mergeCell ref="SC3:SC7"/>
    <mergeCell ref="SD3:SD7"/>
    <mergeCell ref="SB4:SB7"/>
    <mergeCell ref="RZ7:SA7"/>
    <mergeCell ref="RX7:RY7"/>
    <mergeCell ref="RX4:SA6"/>
    <mergeCell ref="RX3:SB3"/>
    <mergeCell ref="RW4:RW7"/>
    <mergeCell ref="RS4:RV6"/>
    <mergeCell ref="RS3:RW3"/>
    <mergeCell ref="RQ3:RQ7"/>
    <mergeCell ref="RR3:RR7"/>
    <mergeCell ref="RU7:RV7"/>
    <mergeCell ref="RS7:RT7"/>
    <mergeCell ref="RP4:RP7"/>
    <mergeCell ref="RM7:RN7"/>
    <mergeCell ref="LX4:MA4"/>
    <mergeCell ref="LX5:LY7"/>
    <mergeCell ref="RK5:RN6"/>
    <mergeCell ref="RK7:RL7"/>
    <mergeCell ref="RO4:RO7"/>
    <mergeCell ref="QK5:QN6"/>
    <mergeCell ref="PX5:PY7"/>
    <mergeCell ref="RI5:RJ7"/>
    <mergeCell ref="RF4:RF7"/>
    <mergeCell ref="RG5:RH7"/>
    <mergeCell ref="RG4:RN4"/>
    <mergeCell ref="RD7:RE7"/>
    <mergeCell ref="QT4:RE4"/>
    <mergeCell ref="QZ7:RA7"/>
    <mergeCell ref="QX7:QY7"/>
    <mergeCell ref="RB7:RC7"/>
    <mergeCell ref="RB5:RE6"/>
    <mergeCell ref="QX5:RA6"/>
    <mergeCell ref="QT5:QU7"/>
    <mergeCell ref="QV5:QW7"/>
    <mergeCell ref="OG7:OH7"/>
    <mergeCell ref="OE5:OH6"/>
    <mergeCell ref="OA4:OH4"/>
    <mergeCell ref="OU3:RP3"/>
    <mergeCell ref="PF5:PG7"/>
    <mergeCell ref="PH7:PI7"/>
    <mergeCell ref="PJ7:PK7"/>
    <mergeCell ref="PC4:PC7"/>
    <mergeCell ref="OY5:PB6"/>
    <mergeCell ref="QS4:QS7"/>
    <mergeCell ref="QO7:QP7"/>
    <mergeCell ref="QQ7:QR7"/>
    <mergeCell ref="QO5:QR6"/>
    <mergeCell ref="QG4:QR4"/>
    <mergeCell ref="QM7:QN7"/>
    <mergeCell ref="QG5:QH7"/>
    <mergeCell ref="QD7:QE7"/>
    <mergeCell ref="QB7:QC7"/>
    <mergeCell ref="QF4:QF7"/>
    <mergeCell ref="QB5:QE6"/>
    <mergeCell ref="PX4:QE4"/>
    <mergeCell ref="PZ5:QA7"/>
    <mergeCell ref="QI5:QJ7"/>
    <mergeCell ref="QK7:QL7"/>
    <mergeCell ref="OQ7:OR7"/>
    <mergeCell ref="OW5:OX7"/>
    <mergeCell ref="OI4:OI7"/>
    <mergeCell ref="OO4:OR4"/>
    <mergeCell ref="OQ5:OR6"/>
    <mergeCell ref="OO5:OP7"/>
    <mergeCell ref="OS4:OS7"/>
    <mergeCell ref="OT3:OT7"/>
    <mergeCell ref="OU5:OV7"/>
    <mergeCell ref="OU4:PB4"/>
    <mergeCell ref="OJ4:OM4"/>
    <mergeCell ref="ON4:ON7"/>
    <mergeCell ref="OJ5:OK7"/>
    <mergeCell ref="OL5:OM6"/>
    <mergeCell ref="OL7:OM7"/>
    <mergeCell ref="PW4:PW7"/>
    <mergeCell ref="PL7:PM7"/>
    <mergeCell ref="PD4:PM4"/>
    <mergeCell ref="PH5:PK6"/>
    <mergeCell ref="PL5:PM6"/>
    <mergeCell ref="PD5:PE7"/>
    <mergeCell ref="NK5:NN6"/>
    <mergeCell ref="NG5:NJ6"/>
    <mergeCell ref="MD3:OS3"/>
    <mergeCell ref="MD4:MK4"/>
    <mergeCell ref="MT4:NA4"/>
    <mergeCell ref="NC4:NN4"/>
    <mergeCell ref="MM4:MR4"/>
    <mergeCell ref="MH5:MK6"/>
    <mergeCell ref="NX5:NY6"/>
    <mergeCell ref="OC5:OD7"/>
    <mergeCell ref="NZ4:NZ7"/>
    <mergeCell ref="OA5:OB7"/>
    <mergeCell ref="NX7:NY7"/>
    <mergeCell ref="NP5:NQ7"/>
    <mergeCell ref="NO4:NO7"/>
    <mergeCell ref="NM7:NN7"/>
    <mergeCell ref="NK7:NL7"/>
    <mergeCell ref="NI7:NJ7"/>
    <mergeCell ref="MZ7:NA7"/>
    <mergeCell ref="MX7:MY7"/>
    <mergeCell ref="MQ7:MR7"/>
    <mergeCell ref="MV5:MW7"/>
    <mergeCell ref="MX5:NA6"/>
    <mergeCell ref="MT5:MU7"/>
    <mergeCell ref="MS4:MS7"/>
    <mergeCell ref="MQ5:MR6"/>
    <mergeCell ref="PU7:PV7"/>
    <mergeCell ref="PS7:PT7"/>
    <mergeCell ref="PS5:PV6"/>
    <mergeCell ref="PQ5:PR7"/>
    <mergeCell ref="PO4:PV4"/>
    <mergeCell ref="PO5:PP7"/>
    <mergeCell ref="PN4:PN7"/>
    <mergeCell ref="NR5:NS7"/>
    <mergeCell ref="NT5:NW6"/>
    <mergeCell ref="NT7:NU7"/>
    <mergeCell ref="NV7:NW7"/>
    <mergeCell ref="NP4:NY4"/>
    <mergeCell ref="NG7:NH7"/>
    <mergeCell ref="PA7:PB7"/>
    <mergeCell ref="OY7:OZ7"/>
    <mergeCell ref="OE7:OF7"/>
    <mergeCell ref="KK5:KL7"/>
    <mergeCell ref="KM5:KP6"/>
    <mergeCell ref="KI5:KJ7"/>
    <mergeCell ref="KH4:KH7"/>
    <mergeCell ref="KM7:KN7"/>
    <mergeCell ref="KI4:KR4"/>
    <mergeCell ref="KT4:LC4"/>
    <mergeCell ref="KF7:KG7"/>
    <mergeCell ref="JR7:JS7"/>
    <mergeCell ref="KB5:KC7"/>
    <mergeCell ref="KD5:KG6"/>
    <mergeCell ref="KD7:KE7"/>
    <mergeCell ref="JZ5:KA7"/>
    <mergeCell ref="JT7:JU7"/>
    <mergeCell ref="JR5:JS6"/>
    <mergeCell ref="JV4:JV7"/>
    <mergeCell ref="JT5:JU6"/>
    <mergeCell ref="JW5:JX7"/>
    <mergeCell ref="JY4:JY7"/>
    <mergeCell ref="JW4:JX4"/>
    <mergeCell ref="JZ4:KG4"/>
    <mergeCell ref="JN4:JU4"/>
    <mergeCell ref="JP5:JQ7"/>
    <mergeCell ref="JN5:JO7"/>
    <mergeCell ref="JM4:JM7"/>
    <mergeCell ref="JH3:JH7"/>
    <mergeCell ref="JI5:JJ7"/>
    <mergeCell ref="JK5:JL7"/>
    <mergeCell ref="JG4:JG7"/>
    <mergeCell ref="JE7:JF7"/>
    <mergeCell ref="JA5:JB7"/>
    <mergeCell ref="JC7:JD7"/>
    <mergeCell ref="JC5:JF6"/>
    <mergeCell ref="IY4:JF4"/>
    <mergeCell ref="IY5:IZ7"/>
    <mergeCell ref="JI3:MB3"/>
    <mergeCell ref="LU7:LV7"/>
    <mergeCell ref="LU5:LV6"/>
    <mergeCell ref="LS5:LT7"/>
    <mergeCell ref="LM4:LM7"/>
    <mergeCell ref="LS4:LV4"/>
    <mergeCell ref="JI4:JL4"/>
    <mergeCell ref="LE4:LL4"/>
    <mergeCell ref="LN4:LQ4"/>
    <mergeCell ref="LR4:LR7"/>
    <mergeCell ref="LN5:LO7"/>
    <mergeCell ref="LP5:LQ6"/>
    <mergeCell ref="LP7:LQ7"/>
    <mergeCell ref="IE7:IF7"/>
    <mergeCell ref="HY5:IB6"/>
    <mergeCell ref="HW5:HX7"/>
    <mergeCell ref="HU5:HV7"/>
    <mergeCell ref="HR7:HS7"/>
    <mergeCell ref="HY7:HZ7"/>
    <mergeCell ref="IA7:IB7"/>
    <mergeCell ref="IX4:IX7"/>
    <mergeCell ref="IV7:IW7"/>
    <mergeCell ref="IT7:IU7"/>
    <mergeCell ref="IP5:IS6"/>
    <mergeCell ref="IT5:IW6"/>
    <mergeCell ref="IL4:IW4"/>
    <mergeCell ref="IN5:IO7"/>
    <mergeCell ref="IL5:IM7"/>
    <mergeCell ref="IP7:IQ7"/>
    <mergeCell ref="IR7:IS7"/>
    <mergeCell ref="HU4:IJ4"/>
    <mergeCell ref="IG5:IJ5"/>
    <mergeCell ref="IG6:IH7"/>
    <mergeCell ref="II6:IJ7"/>
    <mergeCell ref="GZ5:HA7"/>
    <mergeCell ref="HI5:HJ7"/>
    <mergeCell ref="HH4:HH7"/>
    <mergeCell ref="HI4:HJ4"/>
    <mergeCell ref="HB5:HE6"/>
    <mergeCell ref="GX5:GY7"/>
    <mergeCell ref="GV4:GV7"/>
    <mergeCell ref="GW3:GW7"/>
    <mergeCell ref="GX3:JG3"/>
    <mergeCell ref="GX4:HG4"/>
    <mergeCell ref="HP7:HQ7"/>
    <mergeCell ref="HF7:HG7"/>
    <mergeCell ref="HB7:HC7"/>
    <mergeCell ref="HD7:HE7"/>
    <mergeCell ref="HT4:HT7"/>
    <mergeCell ref="HP5:HS6"/>
    <mergeCell ref="HL4:HS4"/>
    <mergeCell ref="HK4:HK7"/>
    <mergeCell ref="HL5:HM7"/>
    <mergeCell ref="HN5:HO7"/>
    <mergeCell ref="HF5:HG6"/>
    <mergeCell ref="IK4:IK7"/>
    <mergeCell ref="IC5:IF6"/>
    <mergeCell ref="IC7:ID7"/>
    <mergeCell ref="GR5:GU5"/>
    <mergeCell ref="GN5:GQ6"/>
    <mergeCell ref="GN4:GU4"/>
    <mergeCell ref="GT7:GU7"/>
    <mergeCell ref="GP7:GQ7"/>
    <mergeCell ref="GN7:GO7"/>
    <mergeCell ref="GR7:GS7"/>
    <mergeCell ref="GR6:GU6"/>
    <mergeCell ref="BK4:BK7"/>
    <mergeCell ref="EW6:EX7"/>
    <mergeCell ref="FC7:FD7"/>
    <mergeCell ref="EY6:EZ7"/>
    <mergeCell ref="EW5:FD5"/>
    <mergeCell ref="FA6:FD6"/>
    <mergeCell ref="FA7:FB7"/>
    <mergeCell ref="EV4:EV7"/>
    <mergeCell ref="ET7:EU7"/>
    <mergeCell ref="EL7:EM7"/>
    <mergeCell ref="EN6:EQ6"/>
    <mergeCell ref="ER5:ES7"/>
    <mergeCell ref="ET5:EU6"/>
    <mergeCell ref="EP7:EQ7"/>
    <mergeCell ref="EN7:EO7"/>
    <mergeCell ref="EJ6:EM6"/>
    <mergeCell ref="DR7:DS7"/>
    <mergeCell ref="DT5:DW6"/>
    <mergeCell ref="EF6:EI6"/>
    <mergeCell ref="DP5:DS6"/>
    <mergeCell ref="DL5:DO6"/>
    <mergeCell ref="DL7:DM7"/>
    <mergeCell ref="DN7:DO7"/>
    <mergeCell ref="DK4:DK7"/>
    <mergeCell ref="DI5:DJ6"/>
    <mergeCell ref="DI7:DJ7"/>
    <mergeCell ref="DL4:EU4"/>
    <mergeCell ref="DX6:EA6"/>
    <mergeCell ref="DX7:DY7"/>
    <mergeCell ref="DZ7:EA7"/>
    <mergeCell ref="DX5:EI5"/>
    <mergeCell ref="EB6:EE6"/>
    <mergeCell ref="DV7:DW7"/>
    <mergeCell ref="DP7:DQ7"/>
    <mergeCell ref="DT7:DU7"/>
    <mergeCell ref="CW7:CX7"/>
    <mergeCell ref="CS7:CT7"/>
    <mergeCell ref="CQ7:CR7"/>
    <mergeCell ref="CU7:CV7"/>
    <mergeCell ref="CG4:DJ4"/>
    <mergeCell ref="CK7:CL7"/>
    <mergeCell ref="CO6:CR6"/>
    <mergeCell ref="CK5:CN6"/>
    <mergeCell ref="CO5:CV5"/>
    <mergeCell ref="CS6:CV6"/>
    <mergeCell ref="DG5:DH6"/>
    <mergeCell ref="DA6:DD6"/>
    <mergeCell ref="CW6:CZ6"/>
    <mergeCell ref="CW5:DD5"/>
    <mergeCell ref="DE5:DF7"/>
    <mergeCell ref="CO7:CP7"/>
    <mergeCell ref="CM7:CN7"/>
    <mergeCell ref="DG7:DH7"/>
    <mergeCell ref="DA7:DB7"/>
    <mergeCell ref="CY7:CZ7"/>
    <mergeCell ref="DC7:DD7"/>
    <mergeCell ref="AQ5:AT6"/>
    <mergeCell ref="AS7:AT7"/>
    <mergeCell ref="AQ7:AR7"/>
    <mergeCell ref="BT7:BU7"/>
    <mergeCell ref="BP7:BQ7"/>
    <mergeCell ref="BR7:BS7"/>
    <mergeCell ref="BT6:BW6"/>
    <mergeCell ref="CI7:CJ7"/>
    <mergeCell ref="BP5:BS6"/>
    <mergeCell ref="BV7:BW7"/>
    <mergeCell ref="CD7:CE7"/>
    <mergeCell ref="BZ7:CA7"/>
    <mergeCell ref="BX7:BY7"/>
    <mergeCell ref="CG7:CH7"/>
    <mergeCell ref="CB5:CC7"/>
    <mergeCell ref="CF4:CF7"/>
    <mergeCell ref="CD5:CE6"/>
    <mergeCell ref="BX6:CA6"/>
    <mergeCell ref="CG5:CJ6"/>
    <mergeCell ref="BT5:CA5"/>
    <mergeCell ref="BL4:CE4"/>
    <mergeCell ref="AY7:AZ7"/>
    <mergeCell ref="AY5:BF5"/>
    <mergeCell ref="BC6:BF6"/>
    <mergeCell ref="BN7:BO7"/>
    <mergeCell ref="BL7:BM7"/>
    <mergeCell ref="BL5:BO6"/>
    <mergeCell ref="AW7:AX7"/>
    <mergeCell ref="AU5:AX6"/>
    <mergeCell ref="AU7:AV7"/>
    <mergeCell ref="AY6:BB6"/>
    <mergeCell ref="BA7:BB7"/>
    <mergeCell ref="BE7:BF7"/>
    <mergeCell ref="BC7:BD7"/>
    <mergeCell ref="BG5:BH7"/>
    <mergeCell ref="BI5:BJ6"/>
    <mergeCell ref="BI7:BJ7"/>
    <mergeCell ref="A13:C13"/>
    <mergeCell ref="A8:C8"/>
    <mergeCell ref="A9:C9"/>
    <mergeCell ref="A10:C10"/>
    <mergeCell ref="A11:C11"/>
    <mergeCell ref="A12:C12"/>
    <mergeCell ref="E5:F7"/>
    <mergeCell ref="A3:C7"/>
    <mergeCell ref="G5:H7"/>
    <mergeCell ref="E4:R4"/>
    <mergeCell ref="K7:L7"/>
    <mergeCell ref="I5:J7"/>
    <mergeCell ref="E3:GV3"/>
    <mergeCell ref="AQ4:BJ4"/>
    <mergeCell ref="GM4:GM7"/>
    <mergeCell ref="GG5:GG7"/>
    <mergeCell ref="GA7:GB7"/>
    <mergeCell ref="FS6:FT7"/>
    <mergeCell ref="FY7:FZ7"/>
    <mergeCell ref="FU6:FV7"/>
    <mergeCell ref="FO7:FP7"/>
    <mergeCell ref="FM7:FN7"/>
    <mergeCell ref="FI6:FJ7"/>
    <mergeCell ref="FG6:FH7"/>
    <mergeCell ref="V7:W7"/>
    <mergeCell ref="T5:W6"/>
    <mergeCell ref="S4:S7"/>
    <mergeCell ref="M7:N7"/>
    <mergeCell ref="O5:P7"/>
    <mergeCell ref="K5:N6"/>
    <mergeCell ref="Q7:R7"/>
    <mergeCell ref="T7:U7"/>
    <mergeCell ref="Q5:R6"/>
    <mergeCell ref="T4:AO4"/>
    <mergeCell ref="AJ5:AK7"/>
    <mergeCell ref="AB6:AE6"/>
    <mergeCell ref="AB5:AI5"/>
    <mergeCell ref="AF7:AG7"/>
    <mergeCell ref="AH7:AI7"/>
    <mergeCell ref="AF6:AI6"/>
    <mergeCell ref="AL5:AM6"/>
    <mergeCell ref="NE5:NF7"/>
    <mergeCell ref="NB4:NB7"/>
    <mergeCell ref="NC5:ND7"/>
    <mergeCell ref="E1:AA1"/>
    <mergeCell ref="MO7:MP7"/>
    <mergeCell ref="MM5:MN7"/>
    <mergeCell ref="ML4:ML7"/>
    <mergeCell ref="MJ7:MK7"/>
    <mergeCell ref="MH7:MI7"/>
    <mergeCell ref="LW4:LW7"/>
    <mergeCell ref="MD5:ME7"/>
    <mergeCell ref="MF5:MG7"/>
    <mergeCell ref="MC3:MC7"/>
    <mergeCell ref="MO5:MP6"/>
    <mergeCell ref="MB4:MB7"/>
    <mergeCell ref="X7:Y7"/>
    <mergeCell ref="Z7:AA7"/>
    <mergeCell ref="AB7:AC7"/>
    <mergeCell ref="AD7:AE7"/>
    <mergeCell ref="AP4:AP7"/>
    <mergeCell ref="AN5:AO6"/>
    <mergeCell ref="AL7:AM7"/>
    <mergeCell ref="AN7:AO7"/>
    <mergeCell ref="X5:AA6"/>
  </mergeCells>
  <conditionalFormatting sqref="QY10:RA12 QL10:QN12 RX6:SA7 RY5:SA5 RX4 SB4:SB7 RX8:SB8 RW4:RW8 SD8 RW9:SE9 RT5:RV5 RS4 PD4:PI4 MD4:NB7 NO4:OI7 QS4:QS7 PD5:PM7 RF4:RO7 PN4:QF7 OU4:PC7 QT4:RC6 QT7:RE7 QG4:QP6 QG7:QR7 NC4:NL6 NC7:NN7 RP4 RQ3:RQ4 RP5:RQ7 OT3:OT7 MC3:MC7 PT10:QA12 QC10:QJ12 QP10:QW12 RC10:RJ12 PS9:PS12 QB9:QB12 QK9:QK12 QO9:QO12 QX9:QX12 RB9:RB12 RK9:RK12 PN3:PO3 OU3:PL3 MW3:MX3 MD3:MU3 GW3:JI3 A8:A13 A3:A6 GM6:LM7 GM4:HH4 E3:EU3 RL10:RQ12 MC8:OI13 E4:DK13 EV4:EW4 DL4 DP5:DX5 DP6:FD13 FG6:FJ7 FM7:FP7 FK6 EJ5:FE5 FQ5 FS6:FV13 FY7:GB13 FW6 GG5:GK7 FM9:FP13 FG9:FJ13 GG9:GK13 GG8 GM9:HJ13 GN8:HJ8 HK4:HU4 HK8:IF13 IK8:LM13 GM5:IG5 IK4:LM5 LS4:LW13 OO13:RQ13 OO8:RQ9 OO4:OS7 OO10:PR12 RS6:RV9 RS10:SE13">
    <cfRule type="expression" dxfId="49" priority="50">
      <formula>Locked()</formula>
    </cfRule>
    <cfRule type="expression" dxfId="48" priority="51">
      <formula>LockedByCondition()</formula>
    </cfRule>
    <cfRule type="expression" dxfId="47" priority="52">
      <formula>HasError()</formula>
    </cfRule>
  </conditionalFormatting>
  <conditionalFormatting sqref="RR3:RR13">
    <cfRule type="expression" dxfId="46" priority="1007">
      <formula>HasError()</formula>
    </cfRule>
    <cfRule type="expression" dxfId="45" priority="1008">
      <formula>LockedByCondition()</formula>
    </cfRule>
    <cfRule type="expression" dxfId="44" priority="1009">
      <formula>Locked()</formula>
    </cfRule>
  </conditionalFormatting>
  <conditionalFormatting sqref="SC3:SE6 B2 SE8 SC8">
    <cfRule type="expression" dxfId="43" priority="1088">
      <formula>LockedByCondition()</formula>
    </cfRule>
    <cfRule type="expression" dxfId="42" priority="1092">
      <formula>HasError()</formula>
    </cfRule>
  </conditionalFormatting>
  <conditionalFormatting sqref="GL5:GL7 GL9:GL13">
    <cfRule type="expression" dxfId="41" priority="40">
      <formula>Locked()</formula>
    </cfRule>
    <cfRule type="expression" dxfId="40" priority="41">
      <formula>LockedByCondition()</formula>
    </cfRule>
    <cfRule type="expression" dxfId="39" priority="42">
      <formula>HasError()</formula>
    </cfRule>
  </conditionalFormatting>
  <conditionalFormatting sqref="LX4:MB13">
    <cfRule type="expression" dxfId="38" priority="37">
      <formula>Locked()</formula>
    </cfRule>
    <cfRule type="expression" dxfId="37" priority="38">
      <formula>LockedByCondition()</formula>
    </cfRule>
    <cfRule type="expression" dxfId="36" priority="39">
      <formula>HasError()</formula>
    </cfRule>
  </conditionalFormatting>
  <conditionalFormatting sqref="DL5:DO13">
    <cfRule type="expression" dxfId="35" priority="34">
      <formula>Locked()</formula>
    </cfRule>
    <cfRule type="expression" dxfId="34" priority="35">
      <formula>LockedByCondition()</formula>
    </cfRule>
    <cfRule type="expression" dxfId="33" priority="36">
      <formula>HasError()</formula>
    </cfRule>
  </conditionalFormatting>
  <conditionalFormatting sqref="FE6:FF13">
    <cfRule type="expression" dxfId="32" priority="31">
      <formula>Locked()</formula>
    </cfRule>
    <cfRule type="expression" dxfId="31" priority="32">
      <formula>LockedByCondition()</formula>
    </cfRule>
    <cfRule type="expression" dxfId="30" priority="33">
      <formula>HasError()</formula>
    </cfRule>
  </conditionalFormatting>
  <conditionalFormatting sqref="FK7:FL7 FK9:FL13">
    <cfRule type="expression" dxfId="29" priority="28">
      <formula>Locked()</formula>
    </cfRule>
    <cfRule type="expression" dxfId="28" priority="29">
      <formula>LockedByCondition()</formula>
    </cfRule>
    <cfRule type="expression" dxfId="27" priority="30">
      <formula>HasError()</formula>
    </cfRule>
  </conditionalFormatting>
  <conditionalFormatting sqref="FQ6:FR13">
    <cfRule type="expression" dxfId="26" priority="25">
      <formula>Locked()</formula>
    </cfRule>
    <cfRule type="expression" dxfId="25" priority="26">
      <formula>LockedByCondition()</formula>
    </cfRule>
    <cfRule type="expression" dxfId="24" priority="27">
      <formula>HasError()</formula>
    </cfRule>
  </conditionalFormatting>
  <conditionalFormatting sqref="FW7:FX13">
    <cfRule type="expression" dxfId="23" priority="22">
      <formula>Locked()</formula>
    </cfRule>
    <cfRule type="expression" dxfId="22" priority="23">
      <formula>LockedByCondition()</formula>
    </cfRule>
    <cfRule type="expression" dxfId="21" priority="24">
      <formula>HasError()</formula>
    </cfRule>
  </conditionalFormatting>
  <conditionalFormatting sqref="GC7:GF13">
    <cfRule type="expression" dxfId="20" priority="19">
      <formula>Locked()</formula>
    </cfRule>
    <cfRule type="expression" dxfId="19" priority="20">
      <formula>LockedByCondition()</formula>
    </cfRule>
    <cfRule type="expression" dxfId="18" priority="21">
      <formula>HasError()</formula>
    </cfRule>
  </conditionalFormatting>
  <conditionalFormatting sqref="FG8:FP8">
    <cfRule type="expression" dxfId="17" priority="16">
      <formula>Locked()</formula>
    </cfRule>
    <cfRule type="expression" dxfId="16" priority="17">
      <formula>LockedByCondition()</formula>
    </cfRule>
    <cfRule type="expression" dxfId="15" priority="18">
      <formula>HasError()</formula>
    </cfRule>
  </conditionalFormatting>
  <conditionalFormatting sqref="GH8:GM8">
    <cfRule type="expression" dxfId="14" priority="13">
      <formula>Locked()</formula>
    </cfRule>
    <cfRule type="expression" dxfId="13" priority="14">
      <formula>LockedByCondition()</formula>
    </cfRule>
    <cfRule type="expression" dxfId="12" priority="15">
      <formula>HasError()</formula>
    </cfRule>
  </conditionalFormatting>
  <conditionalFormatting sqref="IG8:IH13">
    <cfRule type="expression" dxfId="11" priority="10">
      <formula>Locked()</formula>
    </cfRule>
    <cfRule type="expression" dxfId="10" priority="11">
      <formula>LockedByCondition()</formula>
    </cfRule>
    <cfRule type="expression" dxfId="9" priority="12">
      <formula>HasError()</formula>
    </cfRule>
  </conditionalFormatting>
  <conditionalFormatting sqref="II8:IJ13">
    <cfRule type="expression" dxfId="8" priority="7">
      <formula>Locked()</formula>
    </cfRule>
    <cfRule type="expression" dxfId="7" priority="8">
      <formula>LockedByCondition()</formula>
    </cfRule>
    <cfRule type="expression" dxfId="6" priority="9">
      <formula>HasError()</formula>
    </cfRule>
  </conditionalFormatting>
  <conditionalFormatting sqref="LN4:LR13">
    <cfRule type="expression" dxfId="5" priority="4">
      <formula>Locked()</formula>
    </cfRule>
    <cfRule type="expression" dxfId="4" priority="5">
      <formula>LockedByCondition()</formula>
    </cfRule>
    <cfRule type="expression" dxfId="3" priority="6">
      <formula>HasError()</formula>
    </cfRule>
  </conditionalFormatting>
  <conditionalFormatting sqref="OJ4:ON13">
    <cfRule type="expression" dxfId="2" priority="1">
      <formula>Locked()</formula>
    </cfRule>
    <cfRule type="expression" dxfId="1" priority="2">
      <formula>LockedByCondition()</formula>
    </cfRule>
    <cfRule type="expression" dxfId="0" priority="3">
      <formula>HasError()</formula>
    </cfRule>
  </conditionalFormatting>
  <dataValidations count="1">
    <dataValidation allowBlank="1" showInputMessage="1" showErrorMessage="1" sqref="E1 MN10:MN12 MN12:MP12 MK10:MK12 MI10:MI12 MG10:MG12 ME10:ME12 LL10:LL12 LJ10:LJ12 LH10:LH12 LF10:LF12 LC10:LC12 LA10:LA12 KY10:KY12 KW10:KW12 KR10:KU12 KN10:KP12 KJ10:KL12 KG10:KG12 KE10:KE12 KC10:KC12 KA10:KA12 JX10:JX12 JU10:JU12 JS10:JS12 JQ10:JQ12 JO10:JO12 JL10:JL12 JJ10:JJ12 JF10:JF12 JD10:JD12 JB10:JB12 IZ10:IZ12 IW10:IW12 IU10:IU12 IS10:IS12 IQ10:IQ12 IO10:IO12 IM10:IM12 ID10:ID12 IB10:IB12 HZ10:HZ12 HX10:HX12 HV10:HV12 HS10:HS12 HQ10:HQ12 HO10:HO12 HM10:HM12 HI10:HJ12 HG10:HG12 HE10:HE12 HC10:HC12 HA10:HA12 GY10:GY12 GU10:GU12 GS10:GS12 GQ10:GQ12 GO10:GO12 FS12:GF13 FZ10:FZ12 FT10:FT12 FV10:FV12 FN10:FN12 FP10:FP12 FE10:FH11 EX12:FB12 EX10:EZ11 EW10:EX12 EU10:EU12 ES10:ES12 EQ10:EQ12 EO10:EO12 EM10:EM12 EK10:EK12 EI10:EI12 EG10:EG12 EE10:EE12 DQ10:DQ12 DI12 DJ10:DJ12 CE10:CE12 BJ10:BJ12 AO10:AO12 R10:S11 RX4 RS4 MC10:MP11 RZ7 RX7 RU7 RS7 RO4 RM7 RK7 RK5 RI5 RG4:RG5 RF4 RD7 RB5 QZ7 QX7 QX5 QV5 QT4:QT5 RB7 QS4 QQ7 QO5 QM7 QK7 QK5 QI5 QG4:QG5 QO7 QF4 QD7 QB7 QB5 PZ5 PX4:PX5 PW4 PU7 PS7 PS5 PQ5 PO4:PO5 PN4 PL7 PL5 PJ7 PH7 PH5 PF5 PD4:PD5 PC4 PA7 OY7 OY5 OW5 OU3:OU5 OS4 OQ5 OQ7 OO5 OG7 OE7 OE5 OC5 OA4:OA5 NZ4 NX5 NV7 NT7 NT5 NR5 NP4:NP5 NX7 NO4 NM7 NK5 NI7 NG7 NG5 NE5 NC4:NC5 NK7 NB4 MZ7 MX7 MX5 MV5 MT4:MT5 MS4 MQ7 MO7 MO5 MM4:MM5 ML4 MJ7 MH7 MH5 MF5 MD3:MD5 MC12:MO13 MB4 GI10:GO11 LU5 LU7 LS5 HI10:LM11 LK7 LI7 LI5 LG5 LE4:LE5 LD4 LB5 KZ7 KX7 KX5 KV5 KT4:KT5 LB7 KS4 KQ5 KH4 KO7 KM7 KM5 KK5 KI4:KI5 KF7 KD7 KD5 KB5 JZ5 KQ7 JT5 JT7:JT8 JV4 JW4:JW5 JY4:JZ4 IT5 IT7:IT8 IV7:IV8 IX4 JC5 JG4 JA5 JM4 JN4:JN5 JK5 JR5 JP5 JI3:JI5 IY4:IY5 JR7 JC7 JE7 IC5 IE7:IE8 IP5 IN5 IL5 IK4:IL4 IP7 IR7 HT4 IA7 HY7 HY5 HW5 HU4:HU5 HR7 HP7 HP5 HN5 HL4:HL5 IC7:IC8 HK4 HI5 HE10:HG11 HA10:HC11 GU10:GY11 GQ10:GS11 FR10:FR13 EV4 GD10:GD12 FD12:FJ12 FG12:FG13 FC12:FC13 FA12:FA13 EY12:EY13 FH10:FH13 EJ8:EM8 FB10:FB13 EZ10:EZ13 HF5 HF7:HF8 HH4 HD7 HB7 GV4 HB5 GZ5 GX3:GX5 GM4:GN4 E3:E4 A8:A13 DG12:DG13 ED12:EV13 DZ12:EB13 DV12:DV13 DT12:DT13 DR12:DR13 DE12:DE13 DC12:DC13 DA12:DA13 CY12:CY13 CW12:CW13 CU12:CU13 CS12:CS13 CQ12:CQ13 CO12:CO13 CM12:CM13 CK12:CK13 CI12:CI13 CD12:CG13 CB12:CB13 BZ12:BZ13 BX12:BX13 BV12:BV13 BT12:BT13 BR12:BR13 BP12:BP13 BN12:BN13 BI12:BL13 BG12:BG13 BE12:BE13 BC12:BC13 BA12:BA13 AY12:AY13 AW12:AW13 AU12:AU13 AS12:AS13 AN12:AQ13 AL12:AL13 AJ12:AJ13 AH12:AH13 AF12:AF13 AD12:AD13 AB12:AB13 Z12:Z13 X12:X13 V12:V13 O12:O13 M12:M13 K12:K13 I12:I13 G12:G13 E12:E13 EQ10:ES11 EK10:EM11 EE10:EG11 DY10:DY13 DO10:DO13 DI8 DH10:DH13 LN5 EC10:EC13 DK4 DU10:DU13 DS10:DS13 DF10:DF13 DD10:DD13 DB10:DB13 CZ10:CZ13 CX10:CX13 CV10:CV13 CT10:CT13 CR10:CR13 CP10:CP13 CN10:CN13 CL10:CL13 CJ10:CJ13 CH10:CH13 CE10:CF11 CC10:CC13 CA10:CA13 BY10:BY13 BW10:BW13 BU10:BU13 BS10:BS13 BQ10:BQ13 BO10:BO13 BM10:BM13 BJ10:BK11 BH10:BH13 BF10:BF13 BD10:BD13 BB10:BB13 AZ10:AZ13 AX10:AX13 AV10:AV13 AT10:AT13 AR10:AR13 AO10:AP11 AM10:AM13 AK10:AK13 AI10:AI13 AG10:AG13 AE10:AE13 AC10:AC13 AA10:AA13 Y10:Y13 W10:W13 U10:U13 P10:P13 LX5 N10:N13 L10:L13 J10:J13 E8 H10:H13 F10:F13 AP4:CG4 S4 GF10:GG11 GB10:GB12 GK10:GK12 GI10:GI12 GH12:GK13 GF10:GF12 LW4:LX4 LN10:MB13 LZ5 LZ7 Q12:T13 DK10:DK13 DM10:DM12 DN12:DN13 DW10:DW13 DX12:DX13 EA10:EA12 EF8:EG8 FD10:FD13 FF10:FF13 FE12:FE13 FL10:FL12 FJ10:FJ12 FI12:FQ13 FK10:FR11 FQ12:FR12 FT10:FZ11 FX10:FX12 GB10:GD11 FW8:GG8 IH10:IH12 IF10:IF12 IG8 GM12:LM13 IJ10:IJ12 II8 LM4:LN4 LR4:LS4 LP5 LP7 OJ5 OI4:OJ4 ON4:OO4 OL5 OL7 MP10:SE13"/>
  </dataValidations>
  <pageMargins left="0.70866141732283472" right="0.31496062992125984" top="0.74803149606299213" bottom="0.74803149606299213" header="0.31496062992125984" footer="0.31496062992125984"/>
  <pageSetup paperSize="9" scale="4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ОФГ_1</vt:lpstr>
      <vt:lpstr>ОФГ_2</vt:lpstr>
      <vt:lpstr>ОФГ_3</vt:lpstr>
      <vt:lpstr>ОФГ_4</vt:lpstr>
      <vt:lpstr>ОФГ_1!Заголовки_для_печати</vt:lpstr>
      <vt:lpstr>ОФГ_2!Заголовки_для_печати</vt:lpstr>
      <vt:lpstr>ОФГ_3!Заголовки_для_печати</vt:lpstr>
      <vt:lpstr>ОФГ_4!Заголовки_для_печати</vt:lpstr>
      <vt:lpstr>ОФГ_1!Область_печати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Бачурихина Светлана Михайловна</dc:creator>
  <cp:lastModifiedBy>minfin user</cp:lastModifiedBy>
  <cp:lastPrinted>2022-10-12T14:30:54Z</cp:lastPrinted>
  <dcterms:created xsi:type="dcterms:W3CDTF">2019-10-12T08:08:22Z</dcterms:created>
  <dcterms:modified xsi:type="dcterms:W3CDTF">2022-10-12T14:31:21Z</dcterms:modified>
</cp:coreProperties>
</file>