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8145" tabRatio="595"/>
  </bookViews>
  <sheets>
    <sheet name="Таблица 1 (14.07.2022)" sheetId="38" r:id="rId1"/>
  </sheets>
  <definedNames>
    <definedName name="_xlnm.Print_Titles" localSheetId="0">'Таблица 1 (14.07.2022)'!$2:$5</definedName>
    <definedName name="_xlnm.Print_Area" localSheetId="0">'Таблица 1 (14.07.2022)'!$A$1:$X$137</definedName>
  </definedNames>
  <calcPr calcId="125725"/>
</workbook>
</file>

<file path=xl/calcChain.xml><?xml version="1.0" encoding="utf-8"?>
<calcChain xmlns="http://schemas.openxmlformats.org/spreadsheetml/2006/main">
  <c r="K21" i="38"/>
  <c r="K136" s="1"/>
  <c r="Q21"/>
  <c r="V134"/>
  <c r="X134"/>
  <c r="V14"/>
  <c r="O134"/>
  <c r="O136"/>
  <c r="Q136"/>
  <c r="V10"/>
  <c r="Q25"/>
  <c r="K27"/>
  <c r="Q9"/>
  <c r="X136"/>
  <c r="V137"/>
  <c r="V136"/>
  <c r="I27"/>
  <c r="I137"/>
  <c r="I136"/>
  <c r="V135" l="1"/>
  <c r="Q134"/>
  <c r="O133"/>
  <c r="V133"/>
  <c r="X133"/>
  <c r="K134" l="1"/>
  <c r="I134"/>
  <c r="I133" l="1"/>
  <c r="O129" l="1"/>
  <c r="E118"/>
  <c r="E114"/>
  <c r="E112"/>
  <c r="E108"/>
  <c r="E102"/>
  <c r="E96"/>
  <c r="E90"/>
  <c r="E67"/>
  <c r="I34"/>
  <c r="E29"/>
  <c r="O28"/>
  <c r="O137" s="1"/>
  <c r="O26"/>
  <c r="I26"/>
  <c r="K133"/>
  <c r="O12"/>
  <c r="O10"/>
  <c r="O135" l="1"/>
  <c r="I135"/>
  <c r="Q133"/>
</calcChain>
</file>

<file path=xl/sharedStrings.xml><?xml version="1.0" encoding="utf-8"?>
<sst xmlns="http://schemas.openxmlformats.org/spreadsheetml/2006/main" count="271" uniqueCount="122">
  <si>
    <t>Код в СКДФ</t>
  </si>
  <si>
    <t xml:space="preserve">Наименование автомобильной дороги </t>
  </si>
  <si>
    <t>км</t>
  </si>
  <si>
    <t>Вельск - Аргуновский</t>
  </si>
  <si>
    <t>Емецк - Сельцо</t>
  </si>
  <si>
    <t>Исакогорка - Новодвинск - Холмогоры</t>
  </si>
  <si>
    <t>Каргополь - Ширяиха - Гарь</t>
  </si>
  <si>
    <t>Коноша - Вельск</t>
  </si>
  <si>
    <t>Коноша - Вожега</t>
  </si>
  <si>
    <t>Коноша - Няндома</t>
  </si>
  <si>
    <t>Онега - Тамица - Кянда - Пурнема</t>
  </si>
  <si>
    <t>Подъезд к с. Холмогоры от автомобильной дороги М-8 "Холмогоры"</t>
  </si>
  <si>
    <t>Рикасиха - Лая</t>
  </si>
  <si>
    <t>Ширшинский - Ширша</t>
  </si>
  <si>
    <t>Примечания</t>
  </si>
  <si>
    <t>Адрес участка</t>
  </si>
  <si>
    <t>Вид работ</t>
  </si>
  <si>
    <t>Начало (км+м)</t>
  </si>
  <si>
    <t>Конец (км+м)</t>
  </si>
  <si>
    <t>тыс.руб.</t>
  </si>
  <si>
    <t>0+000</t>
  </si>
  <si>
    <t>Капитальный ремонт</t>
  </si>
  <si>
    <t>11ОПРЗ11К-851</t>
  </si>
  <si>
    <t>14+088</t>
  </si>
  <si>
    <t>11ОПРЗ11К-721</t>
  </si>
  <si>
    <t>Идентификатор</t>
  </si>
  <si>
    <t>Протяженность и площадь покрытия дороги</t>
  </si>
  <si>
    <t>Мероприятия, реализуемые в рамках программы в 2023 году</t>
  </si>
  <si>
    <t>Мероприятия, реализуемые в рамках программы в 2024 году</t>
  </si>
  <si>
    <t>Мощность работ</t>
  </si>
  <si>
    <t xml:space="preserve">Стоимость </t>
  </si>
  <si>
    <t>кв.м</t>
  </si>
  <si>
    <t>Значение</t>
  </si>
  <si>
    <t>Единица измерения</t>
  </si>
  <si>
    <t>кв.м.</t>
  </si>
  <si>
    <t>Ремонт покрытия проезжей части</t>
  </si>
  <si>
    <t>285+000</t>
  </si>
  <si>
    <t>Архангельск - Белогорский - Пинега -Кимжа - Мезень</t>
  </si>
  <si>
    <t>11ОПРЗ11А-004</t>
  </si>
  <si>
    <t>2133651</t>
  </si>
  <si>
    <t>11ОПРЗ11К-853</t>
  </si>
  <si>
    <t>2+757</t>
  </si>
  <si>
    <t>91+000</t>
  </si>
  <si>
    <t>2133682</t>
  </si>
  <si>
    <t>11ОПРЗ11К-281</t>
  </si>
  <si>
    <t>28+060</t>
  </si>
  <si>
    <t>69+433</t>
  </si>
  <si>
    <t>81+350</t>
  </si>
  <si>
    <t>44+132</t>
  </si>
  <si>
    <t>2133716</t>
  </si>
  <si>
    <t>11ОПРЗ11К-001</t>
  </si>
  <si>
    <t>2133706</t>
  </si>
  <si>
    <t>11ОПРЗ11К-572</t>
  </si>
  <si>
    <t>11ОПРЗ11К-730</t>
  </si>
  <si>
    <t>11ОПРЗ11К-724</t>
  </si>
  <si>
    <t>Костылево - Тарногский городок</t>
  </si>
  <si>
    <t>11ОПРЗ11К-791</t>
  </si>
  <si>
    <t>11ОПРЗ11К-283</t>
  </si>
  <si>
    <t>11ОПРЗ11К-028</t>
  </si>
  <si>
    <t>6+207</t>
  </si>
  <si>
    <t>11ОПРЗ11К-212</t>
  </si>
  <si>
    <t>ремонт покрытия проезжей части</t>
  </si>
  <si>
    <t>капитальный ремонт</t>
  </si>
  <si>
    <t>12+000</t>
  </si>
  <si>
    <t>99+000</t>
  </si>
  <si>
    <t>210+178</t>
  </si>
  <si>
    <t>221+560</t>
  </si>
  <si>
    <t>236+462</t>
  </si>
  <si>
    <t>237+456</t>
  </si>
  <si>
    <t>239+523</t>
  </si>
  <si>
    <t>2+890</t>
  </si>
  <si>
    <t>36+713</t>
  </si>
  <si>
    <t>41+507</t>
  </si>
  <si>
    <t>60+397</t>
  </si>
  <si>
    <t>62+811</t>
  </si>
  <si>
    <t>39+455</t>
  </si>
  <si>
    <t>51+865</t>
  </si>
  <si>
    <t>60+255</t>
  </si>
  <si>
    <t>20+174</t>
  </si>
  <si>
    <t>25+555</t>
  </si>
  <si>
    <t>20+000</t>
  </si>
  <si>
    <t>160+082</t>
  </si>
  <si>
    <t xml:space="preserve"> 64+499</t>
  </si>
  <si>
    <t xml:space="preserve"> 82+700</t>
  </si>
  <si>
    <t>200+320</t>
  </si>
  <si>
    <t>37+850</t>
  </si>
  <si>
    <t>54+738</t>
  </si>
  <si>
    <t>239+961  259+961</t>
  </si>
  <si>
    <t>259+961  285+000</t>
  </si>
  <si>
    <t>338+000</t>
  </si>
  <si>
    <t>342+000</t>
  </si>
  <si>
    <t>55+568 61+462</t>
  </si>
  <si>
    <t>59+546 63+606</t>
  </si>
  <si>
    <t>200+082</t>
  </si>
  <si>
    <t>229+961</t>
  </si>
  <si>
    <t>239+961</t>
  </si>
  <si>
    <t>Включен в СОУ Эталон (скрин по замечанию к п.4.15 прилагается)</t>
  </si>
  <si>
    <t>98+760</t>
  </si>
  <si>
    <t xml:space="preserve">30+026 37+850 </t>
  </si>
  <si>
    <t xml:space="preserve">36+713 41+507 </t>
  </si>
  <si>
    <t>0+000 22+568  40+165</t>
  </si>
  <si>
    <t xml:space="preserve">21+195 23+621  41+164 </t>
  </si>
  <si>
    <t>4+499</t>
  </si>
  <si>
    <t>Адреса участков ремонта утверждены при размещении зосзаказа и, далее - в проектной документации; протяженность уточняется при проектировании в соответствии с техническим заданием в составе торговой документации</t>
  </si>
  <si>
    <t>соответствует (в графе 34 округления</t>
  </si>
  <si>
    <t>Лешуконское - Мезень (до дер. Жердь)</t>
  </si>
  <si>
    <t>11ОПРЗ11К-462</t>
  </si>
  <si>
    <t>Пикетаж указан в соответствии с ПСД, мощность объекта не соответствует пикетажу</t>
  </si>
  <si>
    <t>Адреса участков ремонта утверждены в наименовании ПСД при размещении госзаказа и, далее - в проектной документации; протяженность уточняется при проектировании в соответствии с техническим заданием в составе торговой документации. Фактически в 2021 году ремонтировался участок км 63+606 - км 64+646, протяженность 1,04 км</t>
  </si>
  <si>
    <t>в ПСД из протяженности ремонтируемого участка исключена протяженность с  трубами, подлежащими капитальному ремонту</t>
  </si>
  <si>
    <t xml:space="preserve">200+082  207+556 </t>
  </si>
  <si>
    <t xml:space="preserve">204+364 229+961 </t>
  </si>
  <si>
    <t>217+961</t>
  </si>
  <si>
    <t>51+970</t>
  </si>
  <si>
    <t>3,871+2,1526=6,0236</t>
  </si>
  <si>
    <t>Мероприятия, реализуемые в рамках программы в 2025 году</t>
  </si>
  <si>
    <t>309+230</t>
  </si>
  <si>
    <t>348+000</t>
  </si>
  <si>
    <t>Таблица № 1. Перечень автомобильных дорог регионального и межмуниципального значения и планируемые мероприятия на них для достижения целевых показателей национального проекта "Безопасные качественные дороги"(по Архангельской области)</t>
  </si>
  <si>
    <t>Долматово - Няндома - Каргополь - Пудож</t>
  </si>
  <si>
    <t>11ОПРЗ11Р-002</t>
  </si>
  <si>
    <t>ИТОГО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</si>
</sst>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0.0"/>
    <numFmt numFmtId="165" formatCode="0.000"/>
    <numFmt numFmtId="166" formatCode="#,##0.0"/>
    <numFmt numFmtId="167" formatCode="0.0000"/>
    <numFmt numFmtId="168" formatCode="0.00000"/>
    <numFmt numFmtId="169" formatCode="_-* #,##0.00000\ _₽_-;\-* #,##0.00000\ _₽_-;_-* &quot;-&quot;??\ _₽_-;_-@_-"/>
  </numFmts>
  <fonts count="24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family val="2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5" fillId="0" borderId="0"/>
    <xf numFmtId="0" fontId="5" fillId="0" borderId="0"/>
    <xf numFmtId="0" fontId="4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181">
    <xf numFmtId="0" fontId="0" fillId="0" borderId="0" xfId="0"/>
    <xf numFmtId="0" fontId="12" fillId="0" borderId="0" xfId="0" applyFont="1"/>
    <xf numFmtId="0" fontId="8" fillId="0" borderId="0" xfId="0" applyFont="1"/>
    <xf numFmtId="0" fontId="8" fillId="0" borderId="0" xfId="0" applyFont="1" applyFill="1"/>
    <xf numFmtId="0" fontId="8" fillId="4" borderId="0" xfId="0" applyFont="1" applyFill="1"/>
    <xf numFmtId="0" fontId="8" fillId="2" borderId="0" xfId="0" applyFont="1" applyFill="1"/>
    <xf numFmtId="0" fontId="9" fillId="0" borderId="11" xfId="0" applyFont="1" applyFill="1" applyBorder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2" fontId="9" fillId="0" borderId="10" xfId="9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/>
    <xf numFmtId="1" fontId="0" fillId="0" borderId="10" xfId="0" applyNumberFormat="1" applyFont="1" applyFill="1" applyBorder="1" applyAlignment="1"/>
    <xf numFmtId="2" fontId="0" fillId="0" borderId="10" xfId="0" applyNumberFormat="1" applyFont="1" applyFill="1" applyBorder="1" applyAlignment="1"/>
    <xf numFmtId="1" fontId="14" fillId="0" borderId="10" xfId="0" applyNumberFormat="1" applyFont="1" applyFill="1" applyBorder="1" applyAlignment="1">
      <alignment vertical="center" wrapText="1"/>
    </xf>
    <xf numFmtId="2" fontId="8" fillId="0" borderId="10" xfId="5" applyNumberFormat="1" applyFont="1" applyFill="1" applyBorder="1" applyAlignment="1">
      <alignment vertical="center" wrapText="1"/>
    </xf>
    <xf numFmtId="2" fontId="11" fillId="0" borderId="10" xfId="5" applyNumberFormat="1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/>
    </xf>
    <xf numFmtId="2" fontId="11" fillId="0" borderId="10" xfId="5" applyNumberFormat="1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/>
    <xf numFmtId="2" fontId="17" fillId="0" borderId="14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7" fontId="9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/>
    <xf numFmtId="2" fontId="11" fillId="0" borderId="16" xfId="0" applyNumberFormat="1" applyFont="1" applyFill="1" applyBorder="1" applyAlignment="1">
      <alignment wrapText="1"/>
    </xf>
    <xf numFmtId="2" fontId="8" fillId="0" borderId="17" xfId="0" applyNumberFormat="1" applyFont="1" applyFill="1" applyBorder="1" applyAlignment="1"/>
    <xf numFmtId="0" fontId="8" fillId="0" borderId="12" xfId="0" applyFont="1" applyFill="1" applyBorder="1" applyAlignment="1">
      <alignment horizontal="center" vertical="center"/>
    </xf>
    <xf numFmtId="2" fontId="8" fillId="0" borderId="16" xfId="0" applyNumberFormat="1" applyFont="1" applyFill="1" applyBorder="1" applyAlignment="1"/>
    <xf numFmtId="2" fontId="8" fillId="0" borderId="12" xfId="0" applyNumberFormat="1" applyFont="1" applyFill="1" applyBorder="1" applyAlignment="1"/>
    <xf numFmtId="2" fontId="8" fillId="0" borderId="18" xfId="0" applyNumberFormat="1" applyFont="1" applyFill="1" applyBorder="1" applyAlignment="1"/>
    <xf numFmtId="2" fontId="8" fillId="0" borderId="19" xfId="0" applyNumberFormat="1" applyFont="1" applyFill="1" applyBorder="1" applyAlignment="1"/>
    <xf numFmtId="2" fontId="16" fillId="0" borderId="12" xfId="0" applyNumberFormat="1" applyFont="1" applyFill="1" applyBorder="1" applyAlignment="1">
      <alignment wrapText="1"/>
    </xf>
    <xf numFmtId="2" fontId="8" fillId="0" borderId="20" xfId="0" applyNumberFormat="1" applyFont="1" applyFill="1" applyBorder="1" applyAlignment="1"/>
    <xf numFmtId="2" fontId="10" fillId="0" borderId="16" xfId="0" applyNumberFormat="1" applyFont="1" applyFill="1" applyBorder="1" applyAlignment="1">
      <alignment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1" xfId="0" applyNumberFormat="1" applyFont="1" applyFill="1" applyBorder="1" applyAlignment="1">
      <alignment horizontal="center" vertical="center" wrapText="1"/>
    </xf>
    <xf numFmtId="2" fontId="13" fillId="0" borderId="20" xfId="9" applyNumberFormat="1" applyFont="1" applyFill="1" applyBorder="1" applyAlignment="1">
      <alignment horizontal="center" vertical="center" wrapText="1"/>
    </xf>
    <xf numFmtId="166" fontId="8" fillId="0" borderId="10" xfId="6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/>
    </xf>
    <xf numFmtId="43" fontId="18" fillId="0" borderId="10" xfId="9" applyFont="1" applyFill="1" applyBorder="1" applyAlignment="1">
      <alignment horizontal="center" vertical="center"/>
    </xf>
    <xf numFmtId="43" fontId="9" fillId="0" borderId="10" xfId="9" applyFont="1" applyFill="1" applyBorder="1" applyAlignment="1">
      <alignment vertical="center" wrapText="1"/>
    </xf>
    <xf numFmtId="43" fontId="8" fillId="0" borderId="10" xfId="9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43" fontId="8" fillId="0" borderId="10" xfId="9" applyFont="1" applyFill="1" applyBorder="1" applyAlignment="1">
      <alignment horizontal="center" vertical="center"/>
    </xf>
    <xf numFmtId="2" fontId="11" fillId="0" borderId="10" xfId="5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2" fontId="8" fillId="0" borderId="10" xfId="5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 wrapText="1"/>
    </xf>
    <xf numFmtId="43" fontId="9" fillId="0" borderId="10" xfId="9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166" fontId="8" fillId="0" borderId="12" xfId="6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166" fontId="9" fillId="0" borderId="6" xfId="0" applyNumberFormat="1" applyFont="1" applyFill="1" applyBorder="1" applyAlignment="1">
      <alignment vertical="center"/>
    </xf>
    <xf numFmtId="0" fontId="18" fillId="0" borderId="10" xfId="0" applyFont="1" applyFill="1" applyBorder="1"/>
    <xf numFmtId="2" fontId="8" fillId="0" borderId="10" xfId="0" applyNumberFormat="1" applyFont="1" applyFill="1" applyBorder="1"/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5" xfId="9" applyNumberFormat="1" applyFont="1" applyFill="1" applyBorder="1" applyAlignment="1">
      <alignment horizontal="center" vertical="center" wrapText="1"/>
    </xf>
    <xf numFmtId="43" fontId="9" fillId="0" borderId="10" xfId="9" applyFont="1" applyFill="1" applyBorder="1" applyAlignment="1">
      <alignment horizontal="center" vertical="center"/>
    </xf>
    <xf numFmtId="43" fontId="9" fillId="0" borderId="10" xfId="9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 wrapText="1"/>
    </xf>
    <xf numFmtId="43" fontId="18" fillId="0" borderId="5" xfId="9" applyFont="1" applyFill="1" applyBorder="1" applyAlignment="1">
      <alignment horizontal="center" vertical="center"/>
    </xf>
    <xf numFmtId="43" fontId="8" fillId="0" borderId="5" xfId="9" applyFont="1" applyFill="1" applyBorder="1" applyAlignment="1">
      <alignment horizontal="center" vertical="center"/>
    </xf>
    <xf numFmtId="0" fontId="8" fillId="0" borderId="5" xfId="0" applyFont="1" applyFill="1" applyBorder="1"/>
    <xf numFmtId="43" fontId="18" fillId="0" borderId="7" xfId="9" applyFont="1" applyFill="1" applyBorder="1" applyAlignment="1">
      <alignment horizontal="center" vertical="center"/>
    </xf>
    <xf numFmtId="43" fontId="8" fillId="0" borderId="7" xfId="9" applyFont="1" applyFill="1" applyBorder="1" applyAlignment="1">
      <alignment horizontal="center" vertical="center"/>
    </xf>
    <xf numFmtId="0" fontId="8" fillId="0" borderId="10" xfId="0" applyFont="1" applyFill="1" applyBorder="1" applyAlignment="1"/>
    <xf numFmtId="2" fontId="9" fillId="0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/>
    <xf numFmtId="2" fontId="8" fillId="0" borderId="11" xfId="0" applyNumberFormat="1" applyFont="1" applyFill="1" applyBorder="1"/>
    <xf numFmtId="2" fontId="8" fillId="0" borderId="1" xfId="0" applyNumberFormat="1" applyFont="1" applyFill="1" applyBorder="1"/>
    <xf numFmtId="0" fontId="8" fillId="0" borderId="3" xfId="0" applyFont="1" applyFill="1" applyBorder="1"/>
    <xf numFmtId="2" fontId="9" fillId="0" borderId="3" xfId="0" applyNumberFormat="1" applyFont="1" applyFill="1" applyBorder="1" applyAlignment="1">
      <alignment horizontal="center"/>
    </xf>
    <xf numFmtId="166" fontId="8" fillId="0" borderId="10" xfId="0" applyNumberFormat="1" applyFont="1" applyFill="1" applyBorder="1"/>
    <xf numFmtId="2" fontId="9" fillId="0" borderId="5" xfId="0" applyNumberFormat="1" applyFont="1" applyFill="1" applyBorder="1" applyAlignment="1">
      <alignment horizontal="center"/>
    </xf>
    <xf numFmtId="166" fontId="8" fillId="0" borderId="5" xfId="0" applyNumberFormat="1" applyFont="1" applyFill="1" applyBorder="1"/>
    <xf numFmtId="2" fontId="9" fillId="0" borderId="3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/>
    <xf numFmtId="2" fontId="9" fillId="0" borderId="4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168" fontId="19" fillId="0" borderId="4" xfId="0" applyNumberFormat="1" applyFont="1" applyFill="1" applyBorder="1" applyAlignment="1">
      <alignment horizontal="center" vertical="center" wrapText="1"/>
    </xf>
    <xf numFmtId="168" fontId="22" fillId="0" borderId="4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Fill="1" applyBorder="1" applyAlignment="1">
      <alignment horizontal="center" vertical="center"/>
    </xf>
    <xf numFmtId="2" fontId="20" fillId="0" borderId="15" xfId="0" applyNumberFormat="1" applyFont="1" applyFill="1" applyBorder="1" applyAlignment="1">
      <alignment horizontal="center" vertical="center" wrapText="1"/>
    </xf>
    <xf numFmtId="168" fontId="20" fillId="0" borderId="15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/>
    <xf numFmtId="168" fontId="20" fillId="0" borderId="15" xfId="0" applyNumberFormat="1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/>
    <xf numFmtId="43" fontId="12" fillId="0" borderId="10" xfId="9" applyFont="1" applyFill="1" applyBorder="1" applyAlignment="1">
      <alignment horizontal="center" vertical="center"/>
    </xf>
    <xf numFmtId="43" fontId="20" fillId="0" borderId="10" xfId="9" applyFont="1" applyFill="1" applyBorder="1" applyAlignment="1">
      <alignment horizontal="center" vertical="center"/>
    </xf>
    <xf numFmtId="43" fontId="20" fillId="0" borderId="10" xfId="9" applyFont="1" applyFill="1" applyBorder="1" applyAlignment="1">
      <alignment horizontal="center" vertical="center" wrapText="1"/>
    </xf>
    <xf numFmtId="169" fontId="20" fillId="0" borderId="10" xfId="9" applyNumberFormat="1" applyFont="1" applyFill="1" applyBorder="1" applyAlignment="1">
      <alignment horizontal="center" vertical="center"/>
    </xf>
    <xf numFmtId="0" fontId="8" fillId="0" borderId="0" xfId="0" applyFont="1" applyBorder="1" applyAlignment="1"/>
    <xf numFmtId="43" fontId="9" fillId="0" borderId="10" xfId="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8" fillId="0" borderId="10" xfId="6" applyFont="1" applyFill="1" applyBorder="1" applyAlignment="1">
      <alignment horizontal="center" vertical="center" wrapText="1"/>
    </xf>
    <xf numFmtId="43" fontId="9" fillId="0" borderId="14" xfId="9" applyFont="1" applyFill="1" applyBorder="1" applyAlignment="1">
      <alignment horizontal="center" vertical="center"/>
    </xf>
    <xf numFmtId="43" fontId="9" fillId="0" borderId="7" xfId="9" applyFont="1" applyFill="1" applyBorder="1" applyAlignment="1">
      <alignment horizontal="center" vertical="center"/>
    </xf>
    <xf numFmtId="43" fontId="9" fillId="0" borderId="3" xfId="9" applyFont="1" applyFill="1" applyBorder="1" applyAlignment="1">
      <alignment horizontal="center" vertical="center" wrapText="1"/>
    </xf>
    <xf numFmtId="43" fontId="9" fillId="0" borderId="10" xfId="9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wrapText="1"/>
    </xf>
    <xf numFmtId="2" fontId="10" fillId="0" borderId="18" xfId="0" applyNumberFormat="1" applyFont="1" applyFill="1" applyBorder="1" applyAlignment="1">
      <alignment horizontal="center" wrapText="1"/>
    </xf>
    <xf numFmtId="2" fontId="19" fillId="0" borderId="14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0" borderId="10" xfId="5" applyNumberFormat="1" applyFont="1" applyFill="1" applyBorder="1" applyAlignment="1">
      <alignment horizontal="center" vertical="center" wrapText="1"/>
    </xf>
    <xf numFmtId="2" fontId="11" fillId="0" borderId="10" xfId="5" applyNumberFormat="1" applyFont="1" applyFill="1" applyBorder="1" applyAlignment="1">
      <alignment horizontal="center" vertical="center" wrapText="1"/>
    </xf>
    <xf numFmtId="2" fontId="11" fillId="0" borderId="12" xfId="5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 wrapText="1"/>
    </xf>
    <xf numFmtId="2" fontId="9" fillId="0" borderId="10" xfId="9" applyNumberFormat="1" applyFont="1" applyFill="1" applyBorder="1" applyAlignment="1">
      <alignment horizontal="center" vertical="center" wrapText="1"/>
    </xf>
    <xf numFmtId="2" fontId="11" fillId="0" borderId="16" xfId="0" applyNumberFormat="1" applyFont="1" applyFill="1" applyBorder="1" applyAlignment="1">
      <alignment horizontal="center" wrapText="1"/>
    </xf>
    <xf numFmtId="2" fontId="11" fillId="0" borderId="12" xfId="0" applyNumberFormat="1" applyFont="1" applyFill="1" applyBorder="1" applyAlignment="1">
      <alignment horizontal="center" wrapText="1"/>
    </xf>
    <xf numFmtId="2" fontId="11" fillId="0" borderId="17" xfId="0" applyNumberFormat="1" applyFont="1" applyFill="1" applyBorder="1" applyAlignment="1">
      <alignment horizontal="center" wrapText="1"/>
    </xf>
    <xf numFmtId="2" fontId="9" fillId="0" borderId="5" xfId="0" applyNumberFormat="1" applyFont="1" applyFill="1" applyBorder="1" applyAlignment="1">
      <alignment horizontal="center" vertical="center"/>
    </xf>
    <xf numFmtId="1" fontId="17" fillId="0" borderId="10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left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Fill="1" applyBorder="1" applyAlignment="1">
      <alignment horizontal="left" vertical="center" wrapText="1"/>
    </xf>
    <xf numFmtId="43" fontId="8" fillId="0" borderId="10" xfId="9" applyFont="1" applyFill="1" applyBorder="1" applyAlignment="1">
      <alignment horizontal="center" vertical="center"/>
    </xf>
    <xf numFmtId="43" fontId="9" fillId="0" borderId="14" xfId="9" applyFont="1" applyFill="1" applyBorder="1" applyAlignment="1">
      <alignment vertical="center" wrapText="1"/>
    </xf>
    <xf numFmtId="43" fontId="9" fillId="0" borderId="7" xfId="9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23" fillId="3" borderId="23" xfId="6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0" xfId="0" applyBorder="1" applyAlignment="1"/>
    <xf numFmtId="43" fontId="8" fillId="0" borderId="10" xfId="9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3" xfId="2"/>
    <cellStyle name="Обычный 3 2" xfId="3"/>
    <cellStyle name="Обычный 3 3" xfId="6"/>
    <cellStyle name="Обычный 3 3 2" xfId="11"/>
    <cellStyle name="Обычный 3 3 3" xfId="13"/>
    <cellStyle name="Обычный 3 4" xfId="8"/>
    <cellStyle name="Обычный 3 5" xfId="10"/>
    <cellStyle name="Обычный 3 6" xfId="12"/>
    <cellStyle name="Обычный 4" xfId="4"/>
    <cellStyle name="Обычный 4 2" xfId="7"/>
    <cellStyle name="Обычный_Прил 1" xfId="5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tabSelected="1" view="pageBreakPreview" zoomScale="60" zoomScaleNormal="65" workbookViewId="0">
      <pane xSplit="5" ySplit="4" topLeftCell="K5" activePane="bottomRight" state="frozen"/>
      <selection pane="topRight" activeCell="G1" sqref="G1"/>
      <selection pane="bottomLeft" activeCell="A5" sqref="A5"/>
      <selection pane="bottomRight" activeCell="B2" sqref="B2:B4"/>
    </sheetView>
  </sheetViews>
  <sheetFormatPr defaultColWidth="11.42578125" defaultRowHeight="15"/>
  <cols>
    <col min="1" max="1" width="10.42578125" style="2" customWidth="1"/>
    <col min="2" max="2" width="22.42578125" style="2" customWidth="1"/>
    <col min="3" max="3" width="12.42578125" style="2" customWidth="1"/>
    <col min="4" max="4" width="13.42578125" style="3" customWidth="1"/>
    <col min="5" max="5" width="12" style="3" customWidth="1"/>
    <col min="6" max="7" width="11.42578125" style="5" customWidth="1"/>
    <col min="8" max="8" width="24" style="5" customWidth="1"/>
    <col min="9" max="9" width="13.85546875" style="5" customWidth="1"/>
    <col min="10" max="10" width="10.7109375" style="5" customWidth="1"/>
    <col min="11" max="11" width="22.7109375" style="5" bestFit="1" customWidth="1"/>
    <col min="12" max="13" width="11.42578125" style="4" customWidth="1"/>
    <col min="14" max="14" width="22.28515625" style="4" customWidth="1"/>
    <col min="15" max="15" width="14.5703125" style="4" customWidth="1"/>
    <col min="16" max="16" width="11.42578125" style="4" customWidth="1"/>
    <col min="17" max="17" width="22.140625" style="18" customWidth="1"/>
    <col min="18" max="18" width="32" style="4" hidden="1" customWidth="1"/>
    <col min="19" max="19" width="10.140625" style="2" customWidth="1"/>
    <col min="20" max="20" width="11.42578125" style="2" customWidth="1"/>
    <col min="21" max="21" width="22" style="2" customWidth="1"/>
    <col min="22" max="23" width="14.28515625" style="2" bestFit="1" customWidth="1"/>
    <col min="24" max="24" width="28.5703125" style="2" customWidth="1"/>
    <col min="25" max="25" width="33.28515625" style="2" customWidth="1"/>
    <col min="26" max="26" width="20" style="2" customWidth="1"/>
    <col min="27" max="230" width="11.42578125" style="2"/>
    <col min="231" max="231" width="4.28515625" style="2" customWidth="1"/>
    <col min="232" max="232" width="8.42578125" style="2" customWidth="1"/>
    <col min="233" max="233" width="36.42578125" style="2" customWidth="1"/>
    <col min="234" max="234" width="16.7109375" style="2" customWidth="1"/>
    <col min="235" max="235" width="13.42578125" style="2" customWidth="1"/>
    <col min="236" max="236" width="12" style="2" customWidth="1"/>
    <col min="237" max="238" width="9.5703125" style="2" customWidth="1"/>
    <col min="239" max="239" width="31.7109375" style="2" customWidth="1"/>
    <col min="240" max="240" width="11.140625" style="2" customWidth="1"/>
    <col min="241" max="241" width="10.42578125" style="2" customWidth="1"/>
    <col min="242" max="242" width="13.140625" style="2" customWidth="1"/>
    <col min="243" max="243" width="11.7109375" style="2" customWidth="1"/>
    <col min="244" max="244" width="12.28515625" style="2" customWidth="1"/>
    <col min="245" max="245" width="23.5703125" style="2" customWidth="1"/>
    <col min="246" max="246" width="10.5703125" style="2" customWidth="1"/>
    <col min="247" max="247" width="11.7109375" style="2" customWidth="1"/>
    <col min="248" max="248" width="12.42578125" style="2" bestFit="1" customWidth="1"/>
    <col min="249" max="249" width="11.7109375" style="2" customWidth="1"/>
    <col min="250" max="250" width="12.28515625" style="2" customWidth="1"/>
    <col min="251" max="251" width="23.28515625" style="2" customWidth="1"/>
    <col min="252" max="253" width="11.42578125" style="2" customWidth="1"/>
    <col min="254" max="254" width="12.140625" style="2" customWidth="1"/>
    <col min="255" max="256" width="11.42578125" style="2" customWidth="1"/>
    <col min="257" max="257" width="24.7109375" style="2" customWidth="1"/>
    <col min="258" max="258" width="11.28515625" style="2" bestFit="1" customWidth="1"/>
    <col min="259" max="259" width="11.42578125" style="2" customWidth="1"/>
    <col min="260" max="260" width="12.42578125" style="2" bestFit="1" customWidth="1"/>
    <col min="261" max="262" width="11.42578125" style="2" customWidth="1"/>
    <col min="263" max="263" width="24" style="2" customWidth="1"/>
    <col min="264" max="264" width="11.42578125" style="2" customWidth="1"/>
    <col min="265" max="265" width="10.7109375" style="2" customWidth="1"/>
    <col min="266" max="266" width="12.42578125" style="2" bestFit="1" customWidth="1"/>
    <col min="267" max="268" width="11.42578125" style="2" customWidth="1"/>
    <col min="269" max="269" width="22.28515625" style="2" customWidth="1"/>
    <col min="270" max="271" width="11.42578125" style="2" customWidth="1"/>
    <col min="272" max="272" width="15" style="2" customWidth="1"/>
    <col min="273" max="273" width="32" style="2" customWidth="1"/>
    <col min="274" max="275" width="11.42578125" style="2"/>
    <col min="276" max="276" width="12.42578125" style="2" bestFit="1" customWidth="1"/>
    <col min="277" max="486" width="11.42578125" style="2"/>
    <col min="487" max="487" width="4.28515625" style="2" customWidth="1"/>
    <col min="488" max="488" width="8.42578125" style="2" customWidth="1"/>
    <col min="489" max="489" width="36.42578125" style="2" customWidth="1"/>
    <col min="490" max="490" width="16.7109375" style="2" customWidth="1"/>
    <col min="491" max="491" width="13.42578125" style="2" customWidth="1"/>
    <col min="492" max="492" width="12" style="2" customWidth="1"/>
    <col min="493" max="494" width="9.5703125" style="2" customWidth="1"/>
    <col min="495" max="495" width="31.7109375" style="2" customWidth="1"/>
    <col min="496" max="496" width="11.140625" style="2" customWidth="1"/>
    <col min="497" max="497" width="10.42578125" style="2" customWidth="1"/>
    <col min="498" max="498" width="13.140625" style="2" customWidth="1"/>
    <col min="499" max="499" width="11.7109375" style="2" customWidth="1"/>
    <col min="500" max="500" width="12.28515625" style="2" customWidth="1"/>
    <col min="501" max="501" width="23.5703125" style="2" customWidth="1"/>
    <col min="502" max="502" width="10.5703125" style="2" customWidth="1"/>
    <col min="503" max="503" width="11.7109375" style="2" customWidth="1"/>
    <col min="504" max="504" width="12.42578125" style="2" bestFit="1" customWidth="1"/>
    <col min="505" max="505" width="11.7109375" style="2" customWidth="1"/>
    <col min="506" max="506" width="12.28515625" style="2" customWidth="1"/>
    <col min="507" max="507" width="23.28515625" style="2" customWidth="1"/>
    <col min="508" max="509" width="11.42578125" style="2" customWidth="1"/>
    <col min="510" max="510" width="12.140625" style="2" customWidth="1"/>
    <col min="511" max="512" width="11.42578125" style="2" customWidth="1"/>
    <col min="513" max="513" width="24.7109375" style="2" customWidth="1"/>
    <col min="514" max="514" width="11.28515625" style="2" bestFit="1" customWidth="1"/>
    <col min="515" max="515" width="11.42578125" style="2" customWidth="1"/>
    <col min="516" max="516" width="12.42578125" style="2" bestFit="1" customWidth="1"/>
    <col min="517" max="518" width="11.42578125" style="2" customWidth="1"/>
    <col min="519" max="519" width="24" style="2" customWidth="1"/>
    <col min="520" max="520" width="11.42578125" style="2" customWidth="1"/>
    <col min="521" max="521" width="10.7109375" style="2" customWidth="1"/>
    <col min="522" max="522" width="12.42578125" style="2" bestFit="1" customWidth="1"/>
    <col min="523" max="524" width="11.42578125" style="2" customWidth="1"/>
    <col min="525" max="525" width="22.28515625" style="2" customWidth="1"/>
    <col min="526" max="527" width="11.42578125" style="2" customWidth="1"/>
    <col min="528" max="528" width="15" style="2" customWidth="1"/>
    <col min="529" max="529" width="32" style="2" customWidth="1"/>
    <col min="530" max="531" width="11.42578125" style="2"/>
    <col min="532" max="532" width="12.42578125" style="2" bestFit="1" customWidth="1"/>
    <col min="533" max="742" width="11.42578125" style="2"/>
    <col min="743" max="743" width="4.28515625" style="2" customWidth="1"/>
    <col min="744" max="744" width="8.42578125" style="2" customWidth="1"/>
    <col min="745" max="745" width="36.42578125" style="2" customWidth="1"/>
    <col min="746" max="746" width="16.7109375" style="2" customWidth="1"/>
    <col min="747" max="747" width="13.42578125" style="2" customWidth="1"/>
    <col min="748" max="748" width="12" style="2" customWidth="1"/>
    <col min="749" max="750" width="9.5703125" style="2" customWidth="1"/>
    <col min="751" max="751" width="31.7109375" style="2" customWidth="1"/>
    <col min="752" max="752" width="11.140625" style="2" customWidth="1"/>
    <col min="753" max="753" width="10.42578125" style="2" customWidth="1"/>
    <col min="754" max="754" width="13.140625" style="2" customWidth="1"/>
    <col min="755" max="755" width="11.7109375" style="2" customWidth="1"/>
    <col min="756" max="756" width="12.28515625" style="2" customWidth="1"/>
    <col min="757" max="757" width="23.5703125" style="2" customWidth="1"/>
    <col min="758" max="758" width="10.5703125" style="2" customWidth="1"/>
    <col min="759" max="759" width="11.7109375" style="2" customWidth="1"/>
    <col min="760" max="760" width="12.42578125" style="2" bestFit="1" customWidth="1"/>
    <col min="761" max="761" width="11.7109375" style="2" customWidth="1"/>
    <col min="762" max="762" width="12.28515625" style="2" customWidth="1"/>
    <col min="763" max="763" width="23.28515625" style="2" customWidth="1"/>
    <col min="764" max="765" width="11.42578125" style="2" customWidth="1"/>
    <col min="766" max="766" width="12.140625" style="2" customWidth="1"/>
    <col min="767" max="768" width="11.42578125" style="2" customWidth="1"/>
    <col min="769" max="769" width="24.7109375" style="2" customWidth="1"/>
    <col min="770" max="770" width="11.28515625" style="2" bestFit="1" customWidth="1"/>
    <col min="771" max="771" width="11.42578125" style="2" customWidth="1"/>
    <col min="772" max="772" width="12.42578125" style="2" bestFit="1" customWidth="1"/>
    <col min="773" max="774" width="11.42578125" style="2" customWidth="1"/>
    <col min="775" max="775" width="24" style="2" customWidth="1"/>
    <col min="776" max="776" width="11.42578125" style="2" customWidth="1"/>
    <col min="777" max="777" width="10.7109375" style="2" customWidth="1"/>
    <col min="778" max="778" width="12.42578125" style="2" bestFit="1" customWidth="1"/>
    <col min="779" max="780" width="11.42578125" style="2" customWidth="1"/>
    <col min="781" max="781" width="22.28515625" style="2" customWidth="1"/>
    <col min="782" max="783" width="11.42578125" style="2" customWidth="1"/>
    <col min="784" max="784" width="15" style="2" customWidth="1"/>
    <col min="785" max="785" width="32" style="2" customWidth="1"/>
    <col min="786" max="787" width="11.42578125" style="2"/>
    <col min="788" max="788" width="12.42578125" style="2" bestFit="1" customWidth="1"/>
    <col min="789" max="998" width="11.42578125" style="2"/>
    <col min="999" max="999" width="4.28515625" style="2" customWidth="1"/>
    <col min="1000" max="1000" width="8.42578125" style="2" customWidth="1"/>
    <col min="1001" max="1001" width="36.42578125" style="2" customWidth="1"/>
    <col min="1002" max="1002" width="16.7109375" style="2" customWidth="1"/>
    <col min="1003" max="1003" width="13.42578125" style="2" customWidth="1"/>
    <col min="1004" max="1004" width="12" style="2" customWidth="1"/>
    <col min="1005" max="1006" width="9.5703125" style="2" customWidth="1"/>
    <col min="1007" max="1007" width="31.7109375" style="2" customWidth="1"/>
    <col min="1008" max="1008" width="11.140625" style="2" customWidth="1"/>
    <col min="1009" max="1009" width="10.42578125" style="2" customWidth="1"/>
    <col min="1010" max="1010" width="13.140625" style="2" customWidth="1"/>
    <col min="1011" max="1011" width="11.7109375" style="2" customWidth="1"/>
    <col min="1012" max="1012" width="12.28515625" style="2" customWidth="1"/>
    <col min="1013" max="1013" width="23.5703125" style="2" customWidth="1"/>
    <col min="1014" max="1014" width="10.5703125" style="2" customWidth="1"/>
    <col min="1015" max="1015" width="11.7109375" style="2" customWidth="1"/>
    <col min="1016" max="1016" width="12.42578125" style="2" bestFit="1" customWidth="1"/>
    <col min="1017" max="1017" width="11.7109375" style="2" customWidth="1"/>
    <col min="1018" max="1018" width="12.28515625" style="2" customWidth="1"/>
    <col min="1019" max="1019" width="23.28515625" style="2" customWidth="1"/>
    <col min="1020" max="1021" width="11.42578125" style="2" customWidth="1"/>
    <col min="1022" max="1022" width="12.140625" style="2" customWidth="1"/>
    <col min="1023" max="1024" width="11.42578125" style="2" customWidth="1"/>
    <col min="1025" max="1025" width="24.7109375" style="2" customWidth="1"/>
    <col min="1026" max="1026" width="11.28515625" style="2" bestFit="1" customWidth="1"/>
    <col min="1027" max="1027" width="11.42578125" style="2" customWidth="1"/>
    <col min="1028" max="1028" width="12.42578125" style="2" bestFit="1" customWidth="1"/>
    <col min="1029" max="1030" width="11.42578125" style="2" customWidth="1"/>
    <col min="1031" max="1031" width="24" style="2" customWidth="1"/>
    <col min="1032" max="1032" width="11.42578125" style="2" customWidth="1"/>
    <col min="1033" max="1033" width="10.7109375" style="2" customWidth="1"/>
    <col min="1034" max="1034" width="12.42578125" style="2" bestFit="1" customWidth="1"/>
    <col min="1035" max="1036" width="11.42578125" style="2" customWidth="1"/>
    <col min="1037" max="1037" width="22.28515625" style="2" customWidth="1"/>
    <col min="1038" max="1039" width="11.42578125" style="2" customWidth="1"/>
    <col min="1040" max="1040" width="15" style="2" customWidth="1"/>
    <col min="1041" max="1041" width="32" style="2" customWidth="1"/>
    <col min="1042" max="1043" width="11.42578125" style="2"/>
    <col min="1044" max="1044" width="12.42578125" style="2" bestFit="1" customWidth="1"/>
    <col min="1045" max="1254" width="11.42578125" style="2"/>
    <col min="1255" max="1255" width="4.28515625" style="2" customWidth="1"/>
    <col min="1256" max="1256" width="8.42578125" style="2" customWidth="1"/>
    <col min="1257" max="1257" width="36.42578125" style="2" customWidth="1"/>
    <col min="1258" max="1258" width="16.7109375" style="2" customWidth="1"/>
    <col min="1259" max="1259" width="13.42578125" style="2" customWidth="1"/>
    <col min="1260" max="1260" width="12" style="2" customWidth="1"/>
    <col min="1261" max="1262" width="9.5703125" style="2" customWidth="1"/>
    <col min="1263" max="1263" width="31.7109375" style="2" customWidth="1"/>
    <col min="1264" max="1264" width="11.140625" style="2" customWidth="1"/>
    <col min="1265" max="1265" width="10.42578125" style="2" customWidth="1"/>
    <col min="1266" max="1266" width="13.140625" style="2" customWidth="1"/>
    <col min="1267" max="1267" width="11.7109375" style="2" customWidth="1"/>
    <col min="1268" max="1268" width="12.28515625" style="2" customWidth="1"/>
    <col min="1269" max="1269" width="23.5703125" style="2" customWidth="1"/>
    <col min="1270" max="1270" width="10.5703125" style="2" customWidth="1"/>
    <col min="1271" max="1271" width="11.7109375" style="2" customWidth="1"/>
    <col min="1272" max="1272" width="12.42578125" style="2" bestFit="1" customWidth="1"/>
    <col min="1273" max="1273" width="11.7109375" style="2" customWidth="1"/>
    <col min="1274" max="1274" width="12.28515625" style="2" customWidth="1"/>
    <col min="1275" max="1275" width="23.28515625" style="2" customWidth="1"/>
    <col min="1276" max="1277" width="11.42578125" style="2" customWidth="1"/>
    <col min="1278" max="1278" width="12.140625" style="2" customWidth="1"/>
    <col min="1279" max="1280" width="11.42578125" style="2" customWidth="1"/>
    <col min="1281" max="1281" width="24.7109375" style="2" customWidth="1"/>
    <col min="1282" max="1282" width="11.28515625" style="2" bestFit="1" customWidth="1"/>
    <col min="1283" max="1283" width="11.42578125" style="2" customWidth="1"/>
    <col min="1284" max="1284" width="12.42578125" style="2" bestFit="1" customWidth="1"/>
    <col min="1285" max="1286" width="11.42578125" style="2" customWidth="1"/>
    <col min="1287" max="1287" width="24" style="2" customWidth="1"/>
    <col min="1288" max="1288" width="11.42578125" style="2" customWidth="1"/>
    <col min="1289" max="1289" width="10.7109375" style="2" customWidth="1"/>
    <col min="1290" max="1290" width="12.42578125" style="2" bestFit="1" customWidth="1"/>
    <col min="1291" max="1292" width="11.42578125" style="2" customWidth="1"/>
    <col min="1293" max="1293" width="22.28515625" style="2" customWidth="1"/>
    <col min="1294" max="1295" width="11.42578125" style="2" customWidth="1"/>
    <col min="1296" max="1296" width="15" style="2" customWidth="1"/>
    <col min="1297" max="1297" width="32" style="2" customWidth="1"/>
    <col min="1298" max="1299" width="11.42578125" style="2"/>
    <col min="1300" max="1300" width="12.42578125" style="2" bestFit="1" customWidth="1"/>
    <col min="1301" max="1510" width="11.42578125" style="2"/>
    <col min="1511" max="1511" width="4.28515625" style="2" customWidth="1"/>
    <col min="1512" max="1512" width="8.42578125" style="2" customWidth="1"/>
    <col min="1513" max="1513" width="36.42578125" style="2" customWidth="1"/>
    <col min="1514" max="1514" width="16.7109375" style="2" customWidth="1"/>
    <col min="1515" max="1515" width="13.42578125" style="2" customWidth="1"/>
    <col min="1516" max="1516" width="12" style="2" customWidth="1"/>
    <col min="1517" max="1518" width="9.5703125" style="2" customWidth="1"/>
    <col min="1519" max="1519" width="31.7109375" style="2" customWidth="1"/>
    <col min="1520" max="1520" width="11.140625" style="2" customWidth="1"/>
    <col min="1521" max="1521" width="10.42578125" style="2" customWidth="1"/>
    <col min="1522" max="1522" width="13.140625" style="2" customWidth="1"/>
    <col min="1523" max="1523" width="11.7109375" style="2" customWidth="1"/>
    <col min="1524" max="1524" width="12.28515625" style="2" customWidth="1"/>
    <col min="1525" max="1525" width="23.5703125" style="2" customWidth="1"/>
    <col min="1526" max="1526" width="10.5703125" style="2" customWidth="1"/>
    <col min="1527" max="1527" width="11.7109375" style="2" customWidth="1"/>
    <col min="1528" max="1528" width="12.42578125" style="2" bestFit="1" customWidth="1"/>
    <col min="1529" max="1529" width="11.7109375" style="2" customWidth="1"/>
    <col min="1530" max="1530" width="12.28515625" style="2" customWidth="1"/>
    <col min="1531" max="1531" width="23.28515625" style="2" customWidth="1"/>
    <col min="1532" max="1533" width="11.42578125" style="2" customWidth="1"/>
    <col min="1534" max="1534" width="12.140625" style="2" customWidth="1"/>
    <col min="1535" max="1536" width="11.42578125" style="2" customWidth="1"/>
    <col min="1537" max="1537" width="24.7109375" style="2" customWidth="1"/>
    <col min="1538" max="1538" width="11.28515625" style="2" bestFit="1" customWidth="1"/>
    <col min="1539" max="1539" width="11.42578125" style="2" customWidth="1"/>
    <col min="1540" max="1540" width="12.42578125" style="2" bestFit="1" customWidth="1"/>
    <col min="1541" max="1542" width="11.42578125" style="2" customWidth="1"/>
    <col min="1543" max="1543" width="24" style="2" customWidth="1"/>
    <col min="1544" max="1544" width="11.42578125" style="2" customWidth="1"/>
    <col min="1545" max="1545" width="10.7109375" style="2" customWidth="1"/>
    <col min="1546" max="1546" width="12.42578125" style="2" bestFit="1" customWidth="1"/>
    <col min="1547" max="1548" width="11.42578125" style="2" customWidth="1"/>
    <col min="1549" max="1549" width="22.28515625" style="2" customWidth="1"/>
    <col min="1550" max="1551" width="11.42578125" style="2" customWidth="1"/>
    <col min="1552" max="1552" width="15" style="2" customWidth="1"/>
    <col min="1553" max="1553" width="32" style="2" customWidth="1"/>
    <col min="1554" max="1555" width="11.42578125" style="2"/>
    <col min="1556" max="1556" width="12.42578125" style="2" bestFit="1" customWidth="1"/>
    <col min="1557" max="1766" width="11.42578125" style="2"/>
    <col min="1767" max="1767" width="4.28515625" style="2" customWidth="1"/>
    <col min="1768" max="1768" width="8.42578125" style="2" customWidth="1"/>
    <col min="1769" max="1769" width="36.42578125" style="2" customWidth="1"/>
    <col min="1770" max="1770" width="16.7109375" style="2" customWidth="1"/>
    <col min="1771" max="1771" width="13.42578125" style="2" customWidth="1"/>
    <col min="1772" max="1772" width="12" style="2" customWidth="1"/>
    <col min="1773" max="1774" width="9.5703125" style="2" customWidth="1"/>
    <col min="1775" max="1775" width="31.7109375" style="2" customWidth="1"/>
    <col min="1776" max="1776" width="11.140625" style="2" customWidth="1"/>
    <col min="1777" max="1777" width="10.42578125" style="2" customWidth="1"/>
    <col min="1778" max="1778" width="13.140625" style="2" customWidth="1"/>
    <col min="1779" max="1779" width="11.7109375" style="2" customWidth="1"/>
    <col min="1780" max="1780" width="12.28515625" style="2" customWidth="1"/>
    <col min="1781" max="1781" width="23.5703125" style="2" customWidth="1"/>
    <col min="1782" max="1782" width="10.5703125" style="2" customWidth="1"/>
    <col min="1783" max="1783" width="11.7109375" style="2" customWidth="1"/>
    <col min="1784" max="1784" width="12.42578125" style="2" bestFit="1" customWidth="1"/>
    <col min="1785" max="1785" width="11.7109375" style="2" customWidth="1"/>
    <col min="1786" max="1786" width="12.28515625" style="2" customWidth="1"/>
    <col min="1787" max="1787" width="23.28515625" style="2" customWidth="1"/>
    <col min="1788" max="1789" width="11.42578125" style="2" customWidth="1"/>
    <col min="1790" max="1790" width="12.140625" style="2" customWidth="1"/>
    <col min="1791" max="1792" width="11.42578125" style="2" customWidth="1"/>
    <col min="1793" max="1793" width="24.7109375" style="2" customWidth="1"/>
    <col min="1794" max="1794" width="11.28515625" style="2" bestFit="1" customWidth="1"/>
    <col min="1795" max="1795" width="11.42578125" style="2" customWidth="1"/>
    <col min="1796" max="1796" width="12.42578125" style="2" bestFit="1" customWidth="1"/>
    <col min="1797" max="1798" width="11.42578125" style="2" customWidth="1"/>
    <col min="1799" max="1799" width="24" style="2" customWidth="1"/>
    <col min="1800" max="1800" width="11.42578125" style="2" customWidth="1"/>
    <col min="1801" max="1801" width="10.7109375" style="2" customWidth="1"/>
    <col min="1802" max="1802" width="12.42578125" style="2" bestFit="1" customWidth="1"/>
    <col min="1803" max="1804" width="11.42578125" style="2" customWidth="1"/>
    <col min="1805" max="1805" width="22.28515625" style="2" customWidth="1"/>
    <col min="1806" max="1807" width="11.42578125" style="2" customWidth="1"/>
    <col min="1808" max="1808" width="15" style="2" customWidth="1"/>
    <col min="1809" max="1809" width="32" style="2" customWidth="1"/>
    <col min="1810" max="1811" width="11.42578125" style="2"/>
    <col min="1812" max="1812" width="12.42578125" style="2" bestFit="1" customWidth="1"/>
    <col min="1813" max="2022" width="11.42578125" style="2"/>
    <col min="2023" max="2023" width="4.28515625" style="2" customWidth="1"/>
    <col min="2024" max="2024" width="8.42578125" style="2" customWidth="1"/>
    <col min="2025" max="2025" width="36.42578125" style="2" customWidth="1"/>
    <col min="2026" max="2026" width="16.7109375" style="2" customWidth="1"/>
    <col min="2027" max="2027" width="13.42578125" style="2" customWidth="1"/>
    <col min="2028" max="2028" width="12" style="2" customWidth="1"/>
    <col min="2029" max="2030" width="9.5703125" style="2" customWidth="1"/>
    <col min="2031" max="2031" width="31.7109375" style="2" customWidth="1"/>
    <col min="2032" max="2032" width="11.140625" style="2" customWidth="1"/>
    <col min="2033" max="2033" width="10.42578125" style="2" customWidth="1"/>
    <col min="2034" max="2034" width="13.140625" style="2" customWidth="1"/>
    <col min="2035" max="2035" width="11.7109375" style="2" customWidth="1"/>
    <col min="2036" max="2036" width="12.28515625" style="2" customWidth="1"/>
    <col min="2037" max="2037" width="23.5703125" style="2" customWidth="1"/>
    <col min="2038" max="2038" width="10.5703125" style="2" customWidth="1"/>
    <col min="2039" max="2039" width="11.7109375" style="2" customWidth="1"/>
    <col min="2040" max="2040" width="12.42578125" style="2" bestFit="1" customWidth="1"/>
    <col min="2041" max="2041" width="11.7109375" style="2" customWidth="1"/>
    <col min="2042" max="2042" width="12.28515625" style="2" customWidth="1"/>
    <col min="2043" max="2043" width="23.28515625" style="2" customWidth="1"/>
    <col min="2044" max="2045" width="11.42578125" style="2" customWidth="1"/>
    <col min="2046" max="2046" width="12.140625" style="2" customWidth="1"/>
    <col min="2047" max="2048" width="11.42578125" style="2" customWidth="1"/>
    <col min="2049" max="2049" width="24.7109375" style="2" customWidth="1"/>
    <col min="2050" max="2050" width="11.28515625" style="2" bestFit="1" customWidth="1"/>
    <col min="2051" max="2051" width="11.42578125" style="2" customWidth="1"/>
    <col min="2052" max="2052" width="12.42578125" style="2" bestFit="1" customWidth="1"/>
    <col min="2053" max="2054" width="11.42578125" style="2" customWidth="1"/>
    <col min="2055" max="2055" width="24" style="2" customWidth="1"/>
    <col min="2056" max="2056" width="11.42578125" style="2" customWidth="1"/>
    <col min="2057" max="2057" width="10.7109375" style="2" customWidth="1"/>
    <col min="2058" max="2058" width="12.42578125" style="2" bestFit="1" customWidth="1"/>
    <col min="2059" max="2060" width="11.42578125" style="2" customWidth="1"/>
    <col min="2061" max="2061" width="22.28515625" style="2" customWidth="1"/>
    <col min="2062" max="2063" width="11.42578125" style="2" customWidth="1"/>
    <col min="2064" max="2064" width="15" style="2" customWidth="1"/>
    <col min="2065" max="2065" width="32" style="2" customWidth="1"/>
    <col min="2066" max="2067" width="11.42578125" style="2"/>
    <col min="2068" max="2068" width="12.42578125" style="2" bestFit="1" customWidth="1"/>
    <col min="2069" max="2278" width="11.42578125" style="2"/>
    <col min="2279" max="2279" width="4.28515625" style="2" customWidth="1"/>
    <col min="2280" max="2280" width="8.42578125" style="2" customWidth="1"/>
    <col min="2281" max="2281" width="36.42578125" style="2" customWidth="1"/>
    <col min="2282" max="2282" width="16.7109375" style="2" customWidth="1"/>
    <col min="2283" max="2283" width="13.42578125" style="2" customWidth="1"/>
    <col min="2284" max="2284" width="12" style="2" customWidth="1"/>
    <col min="2285" max="2286" width="9.5703125" style="2" customWidth="1"/>
    <col min="2287" max="2287" width="31.7109375" style="2" customWidth="1"/>
    <col min="2288" max="2288" width="11.140625" style="2" customWidth="1"/>
    <col min="2289" max="2289" width="10.42578125" style="2" customWidth="1"/>
    <col min="2290" max="2290" width="13.140625" style="2" customWidth="1"/>
    <col min="2291" max="2291" width="11.7109375" style="2" customWidth="1"/>
    <col min="2292" max="2292" width="12.28515625" style="2" customWidth="1"/>
    <col min="2293" max="2293" width="23.5703125" style="2" customWidth="1"/>
    <col min="2294" max="2294" width="10.5703125" style="2" customWidth="1"/>
    <col min="2295" max="2295" width="11.7109375" style="2" customWidth="1"/>
    <col min="2296" max="2296" width="12.42578125" style="2" bestFit="1" customWidth="1"/>
    <col min="2297" max="2297" width="11.7109375" style="2" customWidth="1"/>
    <col min="2298" max="2298" width="12.28515625" style="2" customWidth="1"/>
    <col min="2299" max="2299" width="23.28515625" style="2" customWidth="1"/>
    <col min="2300" max="2301" width="11.42578125" style="2" customWidth="1"/>
    <col min="2302" max="2302" width="12.140625" style="2" customWidth="1"/>
    <col min="2303" max="2304" width="11.42578125" style="2" customWidth="1"/>
    <col min="2305" max="2305" width="24.7109375" style="2" customWidth="1"/>
    <col min="2306" max="2306" width="11.28515625" style="2" bestFit="1" customWidth="1"/>
    <col min="2307" max="2307" width="11.42578125" style="2" customWidth="1"/>
    <col min="2308" max="2308" width="12.42578125" style="2" bestFit="1" customWidth="1"/>
    <col min="2309" max="2310" width="11.42578125" style="2" customWidth="1"/>
    <col min="2311" max="2311" width="24" style="2" customWidth="1"/>
    <col min="2312" max="2312" width="11.42578125" style="2" customWidth="1"/>
    <col min="2313" max="2313" width="10.7109375" style="2" customWidth="1"/>
    <col min="2314" max="2314" width="12.42578125" style="2" bestFit="1" customWidth="1"/>
    <col min="2315" max="2316" width="11.42578125" style="2" customWidth="1"/>
    <col min="2317" max="2317" width="22.28515625" style="2" customWidth="1"/>
    <col min="2318" max="2319" width="11.42578125" style="2" customWidth="1"/>
    <col min="2320" max="2320" width="15" style="2" customWidth="1"/>
    <col min="2321" max="2321" width="32" style="2" customWidth="1"/>
    <col min="2322" max="2323" width="11.42578125" style="2"/>
    <col min="2324" max="2324" width="12.42578125" style="2" bestFit="1" customWidth="1"/>
    <col min="2325" max="2534" width="11.42578125" style="2"/>
    <col min="2535" max="2535" width="4.28515625" style="2" customWidth="1"/>
    <col min="2536" max="2536" width="8.42578125" style="2" customWidth="1"/>
    <col min="2537" max="2537" width="36.42578125" style="2" customWidth="1"/>
    <col min="2538" max="2538" width="16.7109375" style="2" customWidth="1"/>
    <col min="2539" max="2539" width="13.42578125" style="2" customWidth="1"/>
    <col min="2540" max="2540" width="12" style="2" customWidth="1"/>
    <col min="2541" max="2542" width="9.5703125" style="2" customWidth="1"/>
    <col min="2543" max="2543" width="31.7109375" style="2" customWidth="1"/>
    <col min="2544" max="2544" width="11.140625" style="2" customWidth="1"/>
    <col min="2545" max="2545" width="10.42578125" style="2" customWidth="1"/>
    <col min="2546" max="2546" width="13.140625" style="2" customWidth="1"/>
    <col min="2547" max="2547" width="11.7109375" style="2" customWidth="1"/>
    <col min="2548" max="2548" width="12.28515625" style="2" customWidth="1"/>
    <col min="2549" max="2549" width="23.5703125" style="2" customWidth="1"/>
    <col min="2550" max="2550" width="10.5703125" style="2" customWidth="1"/>
    <col min="2551" max="2551" width="11.7109375" style="2" customWidth="1"/>
    <col min="2552" max="2552" width="12.42578125" style="2" bestFit="1" customWidth="1"/>
    <col min="2553" max="2553" width="11.7109375" style="2" customWidth="1"/>
    <col min="2554" max="2554" width="12.28515625" style="2" customWidth="1"/>
    <col min="2555" max="2555" width="23.28515625" style="2" customWidth="1"/>
    <col min="2556" max="2557" width="11.42578125" style="2" customWidth="1"/>
    <col min="2558" max="2558" width="12.140625" style="2" customWidth="1"/>
    <col min="2559" max="2560" width="11.42578125" style="2" customWidth="1"/>
    <col min="2561" max="2561" width="24.7109375" style="2" customWidth="1"/>
    <col min="2562" max="2562" width="11.28515625" style="2" bestFit="1" customWidth="1"/>
    <col min="2563" max="2563" width="11.42578125" style="2" customWidth="1"/>
    <col min="2564" max="2564" width="12.42578125" style="2" bestFit="1" customWidth="1"/>
    <col min="2565" max="2566" width="11.42578125" style="2" customWidth="1"/>
    <col min="2567" max="2567" width="24" style="2" customWidth="1"/>
    <col min="2568" max="2568" width="11.42578125" style="2" customWidth="1"/>
    <col min="2569" max="2569" width="10.7109375" style="2" customWidth="1"/>
    <col min="2570" max="2570" width="12.42578125" style="2" bestFit="1" customWidth="1"/>
    <col min="2571" max="2572" width="11.42578125" style="2" customWidth="1"/>
    <col min="2573" max="2573" width="22.28515625" style="2" customWidth="1"/>
    <col min="2574" max="2575" width="11.42578125" style="2" customWidth="1"/>
    <col min="2576" max="2576" width="15" style="2" customWidth="1"/>
    <col min="2577" max="2577" width="32" style="2" customWidth="1"/>
    <col min="2578" max="2579" width="11.42578125" style="2"/>
    <col min="2580" max="2580" width="12.42578125" style="2" bestFit="1" customWidth="1"/>
    <col min="2581" max="2790" width="11.42578125" style="2"/>
    <col min="2791" max="2791" width="4.28515625" style="2" customWidth="1"/>
    <col min="2792" max="2792" width="8.42578125" style="2" customWidth="1"/>
    <col min="2793" max="2793" width="36.42578125" style="2" customWidth="1"/>
    <col min="2794" max="2794" width="16.7109375" style="2" customWidth="1"/>
    <col min="2795" max="2795" width="13.42578125" style="2" customWidth="1"/>
    <col min="2796" max="2796" width="12" style="2" customWidth="1"/>
    <col min="2797" max="2798" width="9.5703125" style="2" customWidth="1"/>
    <col min="2799" max="2799" width="31.7109375" style="2" customWidth="1"/>
    <col min="2800" max="2800" width="11.140625" style="2" customWidth="1"/>
    <col min="2801" max="2801" width="10.42578125" style="2" customWidth="1"/>
    <col min="2802" max="2802" width="13.140625" style="2" customWidth="1"/>
    <col min="2803" max="2803" width="11.7109375" style="2" customWidth="1"/>
    <col min="2804" max="2804" width="12.28515625" style="2" customWidth="1"/>
    <col min="2805" max="2805" width="23.5703125" style="2" customWidth="1"/>
    <col min="2806" max="2806" width="10.5703125" style="2" customWidth="1"/>
    <col min="2807" max="2807" width="11.7109375" style="2" customWidth="1"/>
    <col min="2808" max="2808" width="12.42578125" style="2" bestFit="1" customWidth="1"/>
    <col min="2809" max="2809" width="11.7109375" style="2" customWidth="1"/>
    <col min="2810" max="2810" width="12.28515625" style="2" customWidth="1"/>
    <col min="2811" max="2811" width="23.28515625" style="2" customWidth="1"/>
    <col min="2812" max="2813" width="11.42578125" style="2" customWidth="1"/>
    <col min="2814" max="2814" width="12.140625" style="2" customWidth="1"/>
    <col min="2815" max="2816" width="11.42578125" style="2" customWidth="1"/>
    <col min="2817" max="2817" width="24.7109375" style="2" customWidth="1"/>
    <col min="2818" max="2818" width="11.28515625" style="2" bestFit="1" customWidth="1"/>
    <col min="2819" max="2819" width="11.42578125" style="2" customWidth="1"/>
    <col min="2820" max="2820" width="12.42578125" style="2" bestFit="1" customWidth="1"/>
    <col min="2821" max="2822" width="11.42578125" style="2" customWidth="1"/>
    <col min="2823" max="2823" width="24" style="2" customWidth="1"/>
    <col min="2824" max="2824" width="11.42578125" style="2" customWidth="1"/>
    <col min="2825" max="2825" width="10.7109375" style="2" customWidth="1"/>
    <col min="2826" max="2826" width="12.42578125" style="2" bestFit="1" customWidth="1"/>
    <col min="2827" max="2828" width="11.42578125" style="2" customWidth="1"/>
    <col min="2829" max="2829" width="22.28515625" style="2" customWidth="1"/>
    <col min="2830" max="2831" width="11.42578125" style="2" customWidth="1"/>
    <col min="2832" max="2832" width="15" style="2" customWidth="1"/>
    <col min="2833" max="2833" width="32" style="2" customWidth="1"/>
    <col min="2834" max="2835" width="11.42578125" style="2"/>
    <col min="2836" max="2836" width="12.42578125" style="2" bestFit="1" customWidth="1"/>
    <col min="2837" max="3046" width="11.42578125" style="2"/>
    <col min="3047" max="3047" width="4.28515625" style="2" customWidth="1"/>
    <col min="3048" max="3048" width="8.42578125" style="2" customWidth="1"/>
    <col min="3049" max="3049" width="36.42578125" style="2" customWidth="1"/>
    <col min="3050" max="3050" width="16.7109375" style="2" customWidth="1"/>
    <col min="3051" max="3051" width="13.42578125" style="2" customWidth="1"/>
    <col min="3052" max="3052" width="12" style="2" customWidth="1"/>
    <col min="3053" max="3054" width="9.5703125" style="2" customWidth="1"/>
    <col min="3055" max="3055" width="31.7109375" style="2" customWidth="1"/>
    <col min="3056" max="3056" width="11.140625" style="2" customWidth="1"/>
    <col min="3057" max="3057" width="10.42578125" style="2" customWidth="1"/>
    <col min="3058" max="3058" width="13.140625" style="2" customWidth="1"/>
    <col min="3059" max="3059" width="11.7109375" style="2" customWidth="1"/>
    <col min="3060" max="3060" width="12.28515625" style="2" customWidth="1"/>
    <col min="3061" max="3061" width="23.5703125" style="2" customWidth="1"/>
    <col min="3062" max="3062" width="10.5703125" style="2" customWidth="1"/>
    <col min="3063" max="3063" width="11.7109375" style="2" customWidth="1"/>
    <col min="3064" max="3064" width="12.42578125" style="2" bestFit="1" customWidth="1"/>
    <col min="3065" max="3065" width="11.7109375" style="2" customWidth="1"/>
    <col min="3066" max="3066" width="12.28515625" style="2" customWidth="1"/>
    <col min="3067" max="3067" width="23.28515625" style="2" customWidth="1"/>
    <col min="3068" max="3069" width="11.42578125" style="2" customWidth="1"/>
    <col min="3070" max="3070" width="12.140625" style="2" customWidth="1"/>
    <col min="3071" max="3072" width="11.42578125" style="2" customWidth="1"/>
    <col min="3073" max="3073" width="24.7109375" style="2" customWidth="1"/>
    <col min="3074" max="3074" width="11.28515625" style="2" bestFit="1" customWidth="1"/>
    <col min="3075" max="3075" width="11.42578125" style="2" customWidth="1"/>
    <col min="3076" max="3076" width="12.42578125" style="2" bestFit="1" customWidth="1"/>
    <col min="3077" max="3078" width="11.42578125" style="2" customWidth="1"/>
    <col min="3079" max="3079" width="24" style="2" customWidth="1"/>
    <col min="3080" max="3080" width="11.42578125" style="2" customWidth="1"/>
    <col min="3081" max="3081" width="10.7109375" style="2" customWidth="1"/>
    <col min="3082" max="3082" width="12.42578125" style="2" bestFit="1" customWidth="1"/>
    <col min="3083" max="3084" width="11.42578125" style="2" customWidth="1"/>
    <col min="3085" max="3085" width="22.28515625" style="2" customWidth="1"/>
    <col min="3086" max="3087" width="11.42578125" style="2" customWidth="1"/>
    <col min="3088" max="3088" width="15" style="2" customWidth="1"/>
    <col min="3089" max="3089" width="32" style="2" customWidth="1"/>
    <col min="3090" max="3091" width="11.42578125" style="2"/>
    <col min="3092" max="3092" width="12.42578125" style="2" bestFit="1" customWidth="1"/>
    <col min="3093" max="3302" width="11.42578125" style="2"/>
    <col min="3303" max="3303" width="4.28515625" style="2" customWidth="1"/>
    <col min="3304" max="3304" width="8.42578125" style="2" customWidth="1"/>
    <col min="3305" max="3305" width="36.42578125" style="2" customWidth="1"/>
    <col min="3306" max="3306" width="16.7109375" style="2" customWidth="1"/>
    <col min="3307" max="3307" width="13.42578125" style="2" customWidth="1"/>
    <col min="3308" max="3308" width="12" style="2" customWidth="1"/>
    <col min="3309" max="3310" width="9.5703125" style="2" customWidth="1"/>
    <col min="3311" max="3311" width="31.7109375" style="2" customWidth="1"/>
    <col min="3312" max="3312" width="11.140625" style="2" customWidth="1"/>
    <col min="3313" max="3313" width="10.42578125" style="2" customWidth="1"/>
    <col min="3314" max="3314" width="13.140625" style="2" customWidth="1"/>
    <col min="3315" max="3315" width="11.7109375" style="2" customWidth="1"/>
    <col min="3316" max="3316" width="12.28515625" style="2" customWidth="1"/>
    <col min="3317" max="3317" width="23.5703125" style="2" customWidth="1"/>
    <col min="3318" max="3318" width="10.5703125" style="2" customWidth="1"/>
    <col min="3319" max="3319" width="11.7109375" style="2" customWidth="1"/>
    <col min="3320" max="3320" width="12.42578125" style="2" bestFit="1" customWidth="1"/>
    <col min="3321" max="3321" width="11.7109375" style="2" customWidth="1"/>
    <col min="3322" max="3322" width="12.28515625" style="2" customWidth="1"/>
    <col min="3323" max="3323" width="23.28515625" style="2" customWidth="1"/>
    <col min="3324" max="3325" width="11.42578125" style="2" customWidth="1"/>
    <col min="3326" max="3326" width="12.140625" style="2" customWidth="1"/>
    <col min="3327" max="3328" width="11.42578125" style="2" customWidth="1"/>
    <col min="3329" max="3329" width="24.7109375" style="2" customWidth="1"/>
    <col min="3330" max="3330" width="11.28515625" style="2" bestFit="1" customWidth="1"/>
    <col min="3331" max="3331" width="11.42578125" style="2" customWidth="1"/>
    <col min="3332" max="3332" width="12.42578125" style="2" bestFit="1" customWidth="1"/>
    <col min="3333" max="3334" width="11.42578125" style="2" customWidth="1"/>
    <col min="3335" max="3335" width="24" style="2" customWidth="1"/>
    <col min="3336" max="3336" width="11.42578125" style="2" customWidth="1"/>
    <col min="3337" max="3337" width="10.7109375" style="2" customWidth="1"/>
    <col min="3338" max="3338" width="12.42578125" style="2" bestFit="1" customWidth="1"/>
    <col min="3339" max="3340" width="11.42578125" style="2" customWidth="1"/>
    <col min="3341" max="3341" width="22.28515625" style="2" customWidth="1"/>
    <col min="3342" max="3343" width="11.42578125" style="2" customWidth="1"/>
    <col min="3344" max="3344" width="15" style="2" customWidth="1"/>
    <col min="3345" max="3345" width="32" style="2" customWidth="1"/>
    <col min="3346" max="3347" width="11.42578125" style="2"/>
    <col min="3348" max="3348" width="12.42578125" style="2" bestFit="1" customWidth="1"/>
    <col min="3349" max="3558" width="11.42578125" style="2"/>
    <col min="3559" max="3559" width="4.28515625" style="2" customWidth="1"/>
    <col min="3560" max="3560" width="8.42578125" style="2" customWidth="1"/>
    <col min="3561" max="3561" width="36.42578125" style="2" customWidth="1"/>
    <col min="3562" max="3562" width="16.7109375" style="2" customWidth="1"/>
    <col min="3563" max="3563" width="13.42578125" style="2" customWidth="1"/>
    <col min="3564" max="3564" width="12" style="2" customWidth="1"/>
    <col min="3565" max="3566" width="9.5703125" style="2" customWidth="1"/>
    <col min="3567" max="3567" width="31.7109375" style="2" customWidth="1"/>
    <col min="3568" max="3568" width="11.140625" style="2" customWidth="1"/>
    <col min="3569" max="3569" width="10.42578125" style="2" customWidth="1"/>
    <col min="3570" max="3570" width="13.140625" style="2" customWidth="1"/>
    <col min="3571" max="3571" width="11.7109375" style="2" customWidth="1"/>
    <col min="3572" max="3572" width="12.28515625" style="2" customWidth="1"/>
    <col min="3573" max="3573" width="23.5703125" style="2" customWidth="1"/>
    <col min="3574" max="3574" width="10.5703125" style="2" customWidth="1"/>
    <col min="3575" max="3575" width="11.7109375" style="2" customWidth="1"/>
    <col min="3576" max="3576" width="12.42578125" style="2" bestFit="1" customWidth="1"/>
    <col min="3577" max="3577" width="11.7109375" style="2" customWidth="1"/>
    <col min="3578" max="3578" width="12.28515625" style="2" customWidth="1"/>
    <col min="3579" max="3579" width="23.28515625" style="2" customWidth="1"/>
    <col min="3580" max="3581" width="11.42578125" style="2" customWidth="1"/>
    <col min="3582" max="3582" width="12.140625" style="2" customWidth="1"/>
    <col min="3583" max="3584" width="11.42578125" style="2" customWidth="1"/>
    <col min="3585" max="3585" width="24.7109375" style="2" customWidth="1"/>
    <col min="3586" max="3586" width="11.28515625" style="2" bestFit="1" customWidth="1"/>
    <col min="3587" max="3587" width="11.42578125" style="2" customWidth="1"/>
    <col min="3588" max="3588" width="12.42578125" style="2" bestFit="1" customWidth="1"/>
    <col min="3589" max="3590" width="11.42578125" style="2" customWidth="1"/>
    <col min="3591" max="3591" width="24" style="2" customWidth="1"/>
    <col min="3592" max="3592" width="11.42578125" style="2" customWidth="1"/>
    <col min="3593" max="3593" width="10.7109375" style="2" customWidth="1"/>
    <col min="3594" max="3594" width="12.42578125" style="2" bestFit="1" customWidth="1"/>
    <col min="3595" max="3596" width="11.42578125" style="2" customWidth="1"/>
    <col min="3597" max="3597" width="22.28515625" style="2" customWidth="1"/>
    <col min="3598" max="3599" width="11.42578125" style="2" customWidth="1"/>
    <col min="3600" max="3600" width="15" style="2" customWidth="1"/>
    <col min="3601" max="3601" width="32" style="2" customWidth="1"/>
    <col min="3602" max="3603" width="11.42578125" style="2"/>
    <col min="3604" max="3604" width="12.42578125" style="2" bestFit="1" customWidth="1"/>
    <col min="3605" max="3814" width="11.42578125" style="2"/>
    <col min="3815" max="3815" width="4.28515625" style="2" customWidth="1"/>
    <col min="3816" max="3816" width="8.42578125" style="2" customWidth="1"/>
    <col min="3817" max="3817" width="36.42578125" style="2" customWidth="1"/>
    <col min="3818" max="3818" width="16.7109375" style="2" customWidth="1"/>
    <col min="3819" max="3819" width="13.42578125" style="2" customWidth="1"/>
    <col min="3820" max="3820" width="12" style="2" customWidth="1"/>
    <col min="3821" max="3822" width="9.5703125" style="2" customWidth="1"/>
    <col min="3823" max="3823" width="31.7109375" style="2" customWidth="1"/>
    <col min="3824" max="3824" width="11.140625" style="2" customWidth="1"/>
    <col min="3825" max="3825" width="10.42578125" style="2" customWidth="1"/>
    <col min="3826" max="3826" width="13.140625" style="2" customWidth="1"/>
    <col min="3827" max="3827" width="11.7109375" style="2" customWidth="1"/>
    <col min="3828" max="3828" width="12.28515625" style="2" customWidth="1"/>
    <col min="3829" max="3829" width="23.5703125" style="2" customWidth="1"/>
    <col min="3830" max="3830" width="10.5703125" style="2" customWidth="1"/>
    <col min="3831" max="3831" width="11.7109375" style="2" customWidth="1"/>
    <col min="3832" max="3832" width="12.42578125" style="2" bestFit="1" customWidth="1"/>
    <col min="3833" max="3833" width="11.7109375" style="2" customWidth="1"/>
    <col min="3834" max="3834" width="12.28515625" style="2" customWidth="1"/>
    <col min="3835" max="3835" width="23.28515625" style="2" customWidth="1"/>
    <col min="3836" max="3837" width="11.42578125" style="2" customWidth="1"/>
    <col min="3838" max="3838" width="12.140625" style="2" customWidth="1"/>
    <col min="3839" max="3840" width="11.42578125" style="2" customWidth="1"/>
    <col min="3841" max="3841" width="24.7109375" style="2" customWidth="1"/>
    <col min="3842" max="3842" width="11.28515625" style="2" bestFit="1" customWidth="1"/>
    <col min="3843" max="3843" width="11.42578125" style="2" customWidth="1"/>
    <col min="3844" max="3844" width="12.42578125" style="2" bestFit="1" customWidth="1"/>
    <col min="3845" max="3846" width="11.42578125" style="2" customWidth="1"/>
    <col min="3847" max="3847" width="24" style="2" customWidth="1"/>
    <col min="3848" max="3848" width="11.42578125" style="2" customWidth="1"/>
    <col min="3849" max="3849" width="10.7109375" style="2" customWidth="1"/>
    <col min="3850" max="3850" width="12.42578125" style="2" bestFit="1" customWidth="1"/>
    <col min="3851" max="3852" width="11.42578125" style="2" customWidth="1"/>
    <col min="3853" max="3853" width="22.28515625" style="2" customWidth="1"/>
    <col min="3854" max="3855" width="11.42578125" style="2" customWidth="1"/>
    <col min="3856" max="3856" width="15" style="2" customWidth="1"/>
    <col min="3857" max="3857" width="32" style="2" customWidth="1"/>
    <col min="3858" max="3859" width="11.42578125" style="2"/>
    <col min="3860" max="3860" width="12.42578125" style="2" bestFit="1" customWidth="1"/>
    <col min="3861" max="4070" width="11.42578125" style="2"/>
    <col min="4071" max="4071" width="4.28515625" style="2" customWidth="1"/>
    <col min="4072" max="4072" width="8.42578125" style="2" customWidth="1"/>
    <col min="4073" max="4073" width="36.42578125" style="2" customWidth="1"/>
    <col min="4074" max="4074" width="16.7109375" style="2" customWidth="1"/>
    <col min="4075" max="4075" width="13.42578125" style="2" customWidth="1"/>
    <col min="4076" max="4076" width="12" style="2" customWidth="1"/>
    <col min="4077" max="4078" width="9.5703125" style="2" customWidth="1"/>
    <col min="4079" max="4079" width="31.7109375" style="2" customWidth="1"/>
    <col min="4080" max="4080" width="11.140625" style="2" customWidth="1"/>
    <col min="4081" max="4081" width="10.42578125" style="2" customWidth="1"/>
    <col min="4082" max="4082" width="13.140625" style="2" customWidth="1"/>
    <col min="4083" max="4083" width="11.7109375" style="2" customWidth="1"/>
    <col min="4084" max="4084" width="12.28515625" style="2" customWidth="1"/>
    <col min="4085" max="4085" width="23.5703125" style="2" customWidth="1"/>
    <col min="4086" max="4086" width="10.5703125" style="2" customWidth="1"/>
    <col min="4087" max="4087" width="11.7109375" style="2" customWidth="1"/>
    <col min="4088" max="4088" width="12.42578125" style="2" bestFit="1" customWidth="1"/>
    <col min="4089" max="4089" width="11.7109375" style="2" customWidth="1"/>
    <col min="4090" max="4090" width="12.28515625" style="2" customWidth="1"/>
    <col min="4091" max="4091" width="23.28515625" style="2" customWidth="1"/>
    <col min="4092" max="4093" width="11.42578125" style="2" customWidth="1"/>
    <col min="4094" max="4094" width="12.140625" style="2" customWidth="1"/>
    <col min="4095" max="4096" width="11.42578125" style="2" customWidth="1"/>
    <col min="4097" max="4097" width="24.7109375" style="2" customWidth="1"/>
    <col min="4098" max="4098" width="11.28515625" style="2" bestFit="1" customWidth="1"/>
    <col min="4099" max="4099" width="11.42578125" style="2" customWidth="1"/>
    <col min="4100" max="4100" width="12.42578125" style="2" bestFit="1" customWidth="1"/>
    <col min="4101" max="4102" width="11.42578125" style="2" customWidth="1"/>
    <col min="4103" max="4103" width="24" style="2" customWidth="1"/>
    <col min="4104" max="4104" width="11.42578125" style="2" customWidth="1"/>
    <col min="4105" max="4105" width="10.7109375" style="2" customWidth="1"/>
    <col min="4106" max="4106" width="12.42578125" style="2" bestFit="1" customWidth="1"/>
    <col min="4107" max="4108" width="11.42578125" style="2" customWidth="1"/>
    <col min="4109" max="4109" width="22.28515625" style="2" customWidth="1"/>
    <col min="4110" max="4111" width="11.42578125" style="2" customWidth="1"/>
    <col min="4112" max="4112" width="15" style="2" customWidth="1"/>
    <col min="4113" max="4113" width="32" style="2" customWidth="1"/>
    <col min="4114" max="4115" width="11.42578125" style="2"/>
    <col min="4116" max="4116" width="12.42578125" style="2" bestFit="1" customWidth="1"/>
    <col min="4117" max="4326" width="11.42578125" style="2"/>
    <col min="4327" max="4327" width="4.28515625" style="2" customWidth="1"/>
    <col min="4328" max="4328" width="8.42578125" style="2" customWidth="1"/>
    <col min="4329" max="4329" width="36.42578125" style="2" customWidth="1"/>
    <col min="4330" max="4330" width="16.7109375" style="2" customWidth="1"/>
    <col min="4331" max="4331" width="13.42578125" style="2" customWidth="1"/>
    <col min="4332" max="4332" width="12" style="2" customWidth="1"/>
    <col min="4333" max="4334" width="9.5703125" style="2" customWidth="1"/>
    <col min="4335" max="4335" width="31.7109375" style="2" customWidth="1"/>
    <col min="4336" max="4336" width="11.140625" style="2" customWidth="1"/>
    <col min="4337" max="4337" width="10.42578125" style="2" customWidth="1"/>
    <col min="4338" max="4338" width="13.140625" style="2" customWidth="1"/>
    <col min="4339" max="4339" width="11.7109375" style="2" customWidth="1"/>
    <col min="4340" max="4340" width="12.28515625" style="2" customWidth="1"/>
    <col min="4341" max="4341" width="23.5703125" style="2" customWidth="1"/>
    <col min="4342" max="4342" width="10.5703125" style="2" customWidth="1"/>
    <col min="4343" max="4343" width="11.7109375" style="2" customWidth="1"/>
    <col min="4344" max="4344" width="12.42578125" style="2" bestFit="1" customWidth="1"/>
    <col min="4345" max="4345" width="11.7109375" style="2" customWidth="1"/>
    <col min="4346" max="4346" width="12.28515625" style="2" customWidth="1"/>
    <col min="4347" max="4347" width="23.28515625" style="2" customWidth="1"/>
    <col min="4348" max="4349" width="11.42578125" style="2" customWidth="1"/>
    <col min="4350" max="4350" width="12.140625" style="2" customWidth="1"/>
    <col min="4351" max="4352" width="11.42578125" style="2" customWidth="1"/>
    <col min="4353" max="4353" width="24.7109375" style="2" customWidth="1"/>
    <col min="4354" max="4354" width="11.28515625" style="2" bestFit="1" customWidth="1"/>
    <col min="4355" max="4355" width="11.42578125" style="2" customWidth="1"/>
    <col min="4356" max="4356" width="12.42578125" style="2" bestFit="1" customWidth="1"/>
    <col min="4357" max="4358" width="11.42578125" style="2" customWidth="1"/>
    <col min="4359" max="4359" width="24" style="2" customWidth="1"/>
    <col min="4360" max="4360" width="11.42578125" style="2" customWidth="1"/>
    <col min="4361" max="4361" width="10.7109375" style="2" customWidth="1"/>
    <col min="4362" max="4362" width="12.42578125" style="2" bestFit="1" customWidth="1"/>
    <col min="4363" max="4364" width="11.42578125" style="2" customWidth="1"/>
    <col min="4365" max="4365" width="22.28515625" style="2" customWidth="1"/>
    <col min="4366" max="4367" width="11.42578125" style="2" customWidth="1"/>
    <col min="4368" max="4368" width="15" style="2" customWidth="1"/>
    <col min="4369" max="4369" width="32" style="2" customWidth="1"/>
    <col min="4370" max="4371" width="11.42578125" style="2"/>
    <col min="4372" max="4372" width="12.42578125" style="2" bestFit="1" customWidth="1"/>
    <col min="4373" max="4582" width="11.42578125" style="2"/>
    <col min="4583" max="4583" width="4.28515625" style="2" customWidth="1"/>
    <col min="4584" max="4584" width="8.42578125" style="2" customWidth="1"/>
    <col min="4585" max="4585" width="36.42578125" style="2" customWidth="1"/>
    <col min="4586" max="4586" width="16.7109375" style="2" customWidth="1"/>
    <col min="4587" max="4587" width="13.42578125" style="2" customWidth="1"/>
    <col min="4588" max="4588" width="12" style="2" customWidth="1"/>
    <col min="4589" max="4590" width="9.5703125" style="2" customWidth="1"/>
    <col min="4591" max="4591" width="31.7109375" style="2" customWidth="1"/>
    <col min="4592" max="4592" width="11.140625" style="2" customWidth="1"/>
    <col min="4593" max="4593" width="10.42578125" style="2" customWidth="1"/>
    <col min="4594" max="4594" width="13.140625" style="2" customWidth="1"/>
    <col min="4595" max="4595" width="11.7109375" style="2" customWidth="1"/>
    <col min="4596" max="4596" width="12.28515625" style="2" customWidth="1"/>
    <col min="4597" max="4597" width="23.5703125" style="2" customWidth="1"/>
    <col min="4598" max="4598" width="10.5703125" style="2" customWidth="1"/>
    <col min="4599" max="4599" width="11.7109375" style="2" customWidth="1"/>
    <col min="4600" max="4600" width="12.42578125" style="2" bestFit="1" customWidth="1"/>
    <col min="4601" max="4601" width="11.7109375" style="2" customWidth="1"/>
    <col min="4602" max="4602" width="12.28515625" style="2" customWidth="1"/>
    <col min="4603" max="4603" width="23.28515625" style="2" customWidth="1"/>
    <col min="4604" max="4605" width="11.42578125" style="2" customWidth="1"/>
    <col min="4606" max="4606" width="12.140625" style="2" customWidth="1"/>
    <col min="4607" max="4608" width="11.42578125" style="2" customWidth="1"/>
    <col min="4609" max="4609" width="24.7109375" style="2" customWidth="1"/>
    <col min="4610" max="4610" width="11.28515625" style="2" bestFit="1" customWidth="1"/>
    <col min="4611" max="4611" width="11.42578125" style="2" customWidth="1"/>
    <col min="4612" max="4612" width="12.42578125" style="2" bestFit="1" customWidth="1"/>
    <col min="4613" max="4614" width="11.42578125" style="2" customWidth="1"/>
    <col min="4615" max="4615" width="24" style="2" customWidth="1"/>
    <col min="4616" max="4616" width="11.42578125" style="2" customWidth="1"/>
    <col min="4617" max="4617" width="10.7109375" style="2" customWidth="1"/>
    <col min="4618" max="4618" width="12.42578125" style="2" bestFit="1" customWidth="1"/>
    <col min="4619" max="4620" width="11.42578125" style="2" customWidth="1"/>
    <col min="4621" max="4621" width="22.28515625" style="2" customWidth="1"/>
    <col min="4622" max="4623" width="11.42578125" style="2" customWidth="1"/>
    <col min="4624" max="4624" width="15" style="2" customWidth="1"/>
    <col min="4625" max="4625" width="32" style="2" customWidth="1"/>
    <col min="4626" max="4627" width="11.42578125" style="2"/>
    <col min="4628" max="4628" width="12.42578125" style="2" bestFit="1" customWidth="1"/>
    <col min="4629" max="4838" width="11.42578125" style="2"/>
    <col min="4839" max="4839" width="4.28515625" style="2" customWidth="1"/>
    <col min="4840" max="4840" width="8.42578125" style="2" customWidth="1"/>
    <col min="4841" max="4841" width="36.42578125" style="2" customWidth="1"/>
    <col min="4842" max="4842" width="16.7109375" style="2" customWidth="1"/>
    <col min="4843" max="4843" width="13.42578125" style="2" customWidth="1"/>
    <col min="4844" max="4844" width="12" style="2" customWidth="1"/>
    <col min="4845" max="4846" width="9.5703125" style="2" customWidth="1"/>
    <col min="4847" max="4847" width="31.7109375" style="2" customWidth="1"/>
    <col min="4848" max="4848" width="11.140625" style="2" customWidth="1"/>
    <col min="4849" max="4849" width="10.42578125" style="2" customWidth="1"/>
    <col min="4850" max="4850" width="13.140625" style="2" customWidth="1"/>
    <col min="4851" max="4851" width="11.7109375" style="2" customWidth="1"/>
    <col min="4852" max="4852" width="12.28515625" style="2" customWidth="1"/>
    <col min="4853" max="4853" width="23.5703125" style="2" customWidth="1"/>
    <col min="4854" max="4854" width="10.5703125" style="2" customWidth="1"/>
    <col min="4855" max="4855" width="11.7109375" style="2" customWidth="1"/>
    <col min="4856" max="4856" width="12.42578125" style="2" bestFit="1" customWidth="1"/>
    <col min="4857" max="4857" width="11.7109375" style="2" customWidth="1"/>
    <col min="4858" max="4858" width="12.28515625" style="2" customWidth="1"/>
    <col min="4859" max="4859" width="23.28515625" style="2" customWidth="1"/>
    <col min="4860" max="4861" width="11.42578125" style="2" customWidth="1"/>
    <col min="4862" max="4862" width="12.140625" style="2" customWidth="1"/>
    <col min="4863" max="4864" width="11.42578125" style="2" customWidth="1"/>
    <col min="4865" max="4865" width="24.7109375" style="2" customWidth="1"/>
    <col min="4866" max="4866" width="11.28515625" style="2" bestFit="1" customWidth="1"/>
    <col min="4867" max="4867" width="11.42578125" style="2" customWidth="1"/>
    <col min="4868" max="4868" width="12.42578125" style="2" bestFit="1" customWidth="1"/>
    <col min="4869" max="4870" width="11.42578125" style="2" customWidth="1"/>
    <col min="4871" max="4871" width="24" style="2" customWidth="1"/>
    <col min="4872" max="4872" width="11.42578125" style="2" customWidth="1"/>
    <col min="4873" max="4873" width="10.7109375" style="2" customWidth="1"/>
    <col min="4874" max="4874" width="12.42578125" style="2" bestFit="1" customWidth="1"/>
    <col min="4875" max="4876" width="11.42578125" style="2" customWidth="1"/>
    <col min="4877" max="4877" width="22.28515625" style="2" customWidth="1"/>
    <col min="4878" max="4879" width="11.42578125" style="2" customWidth="1"/>
    <col min="4880" max="4880" width="15" style="2" customWidth="1"/>
    <col min="4881" max="4881" width="32" style="2" customWidth="1"/>
    <col min="4882" max="4883" width="11.42578125" style="2"/>
    <col min="4884" max="4884" width="12.42578125" style="2" bestFit="1" customWidth="1"/>
    <col min="4885" max="5094" width="11.42578125" style="2"/>
    <col min="5095" max="5095" width="4.28515625" style="2" customWidth="1"/>
    <col min="5096" max="5096" width="8.42578125" style="2" customWidth="1"/>
    <col min="5097" max="5097" width="36.42578125" style="2" customWidth="1"/>
    <col min="5098" max="5098" width="16.7109375" style="2" customWidth="1"/>
    <col min="5099" max="5099" width="13.42578125" style="2" customWidth="1"/>
    <col min="5100" max="5100" width="12" style="2" customWidth="1"/>
    <col min="5101" max="5102" width="9.5703125" style="2" customWidth="1"/>
    <col min="5103" max="5103" width="31.7109375" style="2" customWidth="1"/>
    <col min="5104" max="5104" width="11.140625" style="2" customWidth="1"/>
    <col min="5105" max="5105" width="10.42578125" style="2" customWidth="1"/>
    <col min="5106" max="5106" width="13.140625" style="2" customWidth="1"/>
    <col min="5107" max="5107" width="11.7109375" style="2" customWidth="1"/>
    <col min="5108" max="5108" width="12.28515625" style="2" customWidth="1"/>
    <col min="5109" max="5109" width="23.5703125" style="2" customWidth="1"/>
    <col min="5110" max="5110" width="10.5703125" style="2" customWidth="1"/>
    <col min="5111" max="5111" width="11.7109375" style="2" customWidth="1"/>
    <col min="5112" max="5112" width="12.42578125" style="2" bestFit="1" customWidth="1"/>
    <col min="5113" max="5113" width="11.7109375" style="2" customWidth="1"/>
    <col min="5114" max="5114" width="12.28515625" style="2" customWidth="1"/>
    <col min="5115" max="5115" width="23.28515625" style="2" customWidth="1"/>
    <col min="5116" max="5117" width="11.42578125" style="2" customWidth="1"/>
    <col min="5118" max="5118" width="12.140625" style="2" customWidth="1"/>
    <col min="5119" max="5120" width="11.42578125" style="2" customWidth="1"/>
    <col min="5121" max="5121" width="24.7109375" style="2" customWidth="1"/>
    <col min="5122" max="5122" width="11.28515625" style="2" bestFit="1" customWidth="1"/>
    <col min="5123" max="5123" width="11.42578125" style="2" customWidth="1"/>
    <col min="5124" max="5124" width="12.42578125" style="2" bestFit="1" customWidth="1"/>
    <col min="5125" max="5126" width="11.42578125" style="2" customWidth="1"/>
    <col min="5127" max="5127" width="24" style="2" customWidth="1"/>
    <col min="5128" max="5128" width="11.42578125" style="2" customWidth="1"/>
    <col min="5129" max="5129" width="10.7109375" style="2" customWidth="1"/>
    <col min="5130" max="5130" width="12.42578125" style="2" bestFit="1" customWidth="1"/>
    <col min="5131" max="5132" width="11.42578125" style="2" customWidth="1"/>
    <col min="5133" max="5133" width="22.28515625" style="2" customWidth="1"/>
    <col min="5134" max="5135" width="11.42578125" style="2" customWidth="1"/>
    <col min="5136" max="5136" width="15" style="2" customWidth="1"/>
    <col min="5137" max="5137" width="32" style="2" customWidth="1"/>
    <col min="5138" max="5139" width="11.42578125" style="2"/>
    <col min="5140" max="5140" width="12.42578125" style="2" bestFit="1" customWidth="1"/>
    <col min="5141" max="5350" width="11.42578125" style="2"/>
    <col min="5351" max="5351" width="4.28515625" style="2" customWidth="1"/>
    <col min="5352" max="5352" width="8.42578125" style="2" customWidth="1"/>
    <col min="5353" max="5353" width="36.42578125" style="2" customWidth="1"/>
    <col min="5354" max="5354" width="16.7109375" style="2" customWidth="1"/>
    <col min="5355" max="5355" width="13.42578125" style="2" customWidth="1"/>
    <col min="5356" max="5356" width="12" style="2" customWidth="1"/>
    <col min="5357" max="5358" width="9.5703125" style="2" customWidth="1"/>
    <col min="5359" max="5359" width="31.7109375" style="2" customWidth="1"/>
    <col min="5360" max="5360" width="11.140625" style="2" customWidth="1"/>
    <col min="5361" max="5361" width="10.42578125" style="2" customWidth="1"/>
    <col min="5362" max="5362" width="13.140625" style="2" customWidth="1"/>
    <col min="5363" max="5363" width="11.7109375" style="2" customWidth="1"/>
    <col min="5364" max="5364" width="12.28515625" style="2" customWidth="1"/>
    <col min="5365" max="5365" width="23.5703125" style="2" customWidth="1"/>
    <col min="5366" max="5366" width="10.5703125" style="2" customWidth="1"/>
    <col min="5367" max="5367" width="11.7109375" style="2" customWidth="1"/>
    <col min="5368" max="5368" width="12.42578125" style="2" bestFit="1" customWidth="1"/>
    <col min="5369" max="5369" width="11.7109375" style="2" customWidth="1"/>
    <col min="5370" max="5370" width="12.28515625" style="2" customWidth="1"/>
    <col min="5371" max="5371" width="23.28515625" style="2" customWidth="1"/>
    <col min="5372" max="5373" width="11.42578125" style="2" customWidth="1"/>
    <col min="5374" max="5374" width="12.140625" style="2" customWidth="1"/>
    <col min="5375" max="5376" width="11.42578125" style="2" customWidth="1"/>
    <col min="5377" max="5377" width="24.7109375" style="2" customWidth="1"/>
    <col min="5378" max="5378" width="11.28515625" style="2" bestFit="1" customWidth="1"/>
    <col min="5379" max="5379" width="11.42578125" style="2" customWidth="1"/>
    <col min="5380" max="5380" width="12.42578125" style="2" bestFit="1" customWidth="1"/>
    <col min="5381" max="5382" width="11.42578125" style="2" customWidth="1"/>
    <col min="5383" max="5383" width="24" style="2" customWidth="1"/>
    <col min="5384" max="5384" width="11.42578125" style="2" customWidth="1"/>
    <col min="5385" max="5385" width="10.7109375" style="2" customWidth="1"/>
    <col min="5386" max="5386" width="12.42578125" style="2" bestFit="1" customWidth="1"/>
    <col min="5387" max="5388" width="11.42578125" style="2" customWidth="1"/>
    <col min="5389" max="5389" width="22.28515625" style="2" customWidth="1"/>
    <col min="5390" max="5391" width="11.42578125" style="2" customWidth="1"/>
    <col min="5392" max="5392" width="15" style="2" customWidth="1"/>
    <col min="5393" max="5393" width="32" style="2" customWidth="1"/>
    <col min="5394" max="5395" width="11.42578125" style="2"/>
    <col min="5396" max="5396" width="12.42578125" style="2" bestFit="1" customWidth="1"/>
    <col min="5397" max="5606" width="11.42578125" style="2"/>
    <col min="5607" max="5607" width="4.28515625" style="2" customWidth="1"/>
    <col min="5608" max="5608" width="8.42578125" style="2" customWidth="1"/>
    <col min="5609" max="5609" width="36.42578125" style="2" customWidth="1"/>
    <col min="5610" max="5610" width="16.7109375" style="2" customWidth="1"/>
    <col min="5611" max="5611" width="13.42578125" style="2" customWidth="1"/>
    <col min="5612" max="5612" width="12" style="2" customWidth="1"/>
    <col min="5613" max="5614" width="9.5703125" style="2" customWidth="1"/>
    <col min="5615" max="5615" width="31.7109375" style="2" customWidth="1"/>
    <col min="5616" max="5616" width="11.140625" style="2" customWidth="1"/>
    <col min="5617" max="5617" width="10.42578125" style="2" customWidth="1"/>
    <col min="5618" max="5618" width="13.140625" style="2" customWidth="1"/>
    <col min="5619" max="5619" width="11.7109375" style="2" customWidth="1"/>
    <col min="5620" max="5620" width="12.28515625" style="2" customWidth="1"/>
    <col min="5621" max="5621" width="23.5703125" style="2" customWidth="1"/>
    <col min="5622" max="5622" width="10.5703125" style="2" customWidth="1"/>
    <col min="5623" max="5623" width="11.7109375" style="2" customWidth="1"/>
    <col min="5624" max="5624" width="12.42578125" style="2" bestFit="1" customWidth="1"/>
    <col min="5625" max="5625" width="11.7109375" style="2" customWidth="1"/>
    <col min="5626" max="5626" width="12.28515625" style="2" customWidth="1"/>
    <col min="5627" max="5627" width="23.28515625" style="2" customWidth="1"/>
    <col min="5628" max="5629" width="11.42578125" style="2" customWidth="1"/>
    <col min="5630" max="5630" width="12.140625" style="2" customWidth="1"/>
    <col min="5631" max="5632" width="11.42578125" style="2" customWidth="1"/>
    <col min="5633" max="5633" width="24.7109375" style="2" customWidth="1"/>
    <col min="5634" max="5634" width="11.28515625" style="2" bestFit="1" customWidth="1"/>
    <col min="5635" max="5635" width="11.42578125" style="2" customWidth="1"/>
    <col min="5636" max="5636" width="12.42578125" style="2" bestFit="1" customWidth="1"/>
    <col min="5637" max="5638" width="11.42578125" style="2" customWidth="1"/>
    <col min="5639" max="5639" width="24" style="2" customWidth="1"/>
    <col min="5640" max="5640" width="11.42578125" style="2" customWidth="1"/>
    <col min="5641" max="5641" width="10.7109375" style="2" customWidth="1"/>
    <col min="5642" max="5642" width="12.42578125" style="2" bestFit="1" customWidth="1"/>
    <col min="5643" max="5644" width="11.42578125" style="2" customWidth="1"/>
    <col min="5645" max="5645" width="22.28515625" style="2" customWidth="1"/>
    <col min="5646" max="5647" width="11.42578125" style="2" customWidth="1"/>
    <col min="5648" max="5648" width="15" style="2" customWidth="1"/>
    <col min="5649" max="5649" width="32" style="2" customWidth="1"/>
    <col min="5650" max="5651" width="11.42578125" style="2"/>
    <col min="5652" max="5652" width="12.42578125" style="2" bestFit="1" customWidth="1"/>
    <col min="5653" max="5862" width="11.42578125" style="2"/>
    <col min="5863" max="5863" width="4.28515625" style="2" customWidth="1"/>
    <col min="5864" max="5864" width="8.42578125" style="2" customWidth="1"/>
    <col min="5865" max="5865" width="36.42578125" style="2" customWidth="1"/>
    <col min="5866" max="5866" width="16.7109375" style="2" customWidth="1"/>
    <col min="5867" max="5867" width="13.42578125" style="2" customWidth="1"/>
    <col min="5868" max="5868" width="12" style="2" customWidth="1"/>
    <col min="5869" max="5870" width="9.5703125" style="2" customWidth="1"/>
    <col min="5871" max="5871" width="31.7109375" style="2" customWidth="1"/>
    <col min="5872" max="5872" width="11.140625" style="2" customWidth="1"/>
    <col min="5873" max="5873" width="10.42578125" style="2" customWidth="1"/>
    <col min="5874" max="5874" width="13.140625" style="2" customWidth="1"/>
    <col min="5875" max="5875" width="11.7109375" style="2" customWidth="1"/>
    <col min="5876" max="5876" width="12.28515625" style="2" customWidth="1"/>
    <col min="5877" max="5877" width="23.5703125" style="2" customWidth="1"/>
    <col min="5878" max="5878" width="10.5703125" style="2" customWidth="1"/>
    <col min="5879" max="5879" width="11.7109375" style="2" customWidth="1"/>
    <col min="5880" max="5880" width="12.42578125" style="2" bestFit="1" customWidth="1"/>
    <col min="5881" max="5881" width="11.7109375" style="2" customWidth="1"/>
    <col min="5882" max="5882" width="12.28515625" style="2" customWidth="1"/>
    <col min="5883" max="5883" width="23.28515625" style="2" customWidth="1"/>
    <col min="5884" max="5885" width="11.42578125" style="2" customWidth="1"/>
    <col min="5886" max="5886" width="12.140625" style="2" customWidth="1"/>
    <col min="5887" max="5888" width="11.42578125" style="2" customWidth="1"/>
    <col min="5889" max="5889" width="24.7109375" style="2" customWidth="1"/>
    <col min="5890" max="5890" width="11.28515625" style="2" bestFit="1" customWidth="1"/>
    <col min="5891" max="5891" width="11.42578125" style="2" customWidth="1"/>
    <col min="5892" max="5892" width="12.42578125" style="2" bestFit="1" customWidth="1"/>
    <col min="5893" max="5894" width="11.42578125" style="2" customWidth="1"/>
    <col min="5895" max="5895" width="24" style="2" customWidth="1"/>
    <col min="5896" max="5896" width="11.42578125" style="2" customWidth="1"/>
    <col min="5897" max="5897" width="10.7109375" style="2" customWidth="1"/>
    <col min="5898" max="5898" width="12.42578125" style="2" bestFit="1" customWidth="1"/>
    <col min="5899" max="5900" width="11.42578125" style="2" customWidth="1"/>
    <col min="5901" max="5901" width="22.28515625" style="2" customWidth="1"/>
    <col min="5902" max="5903" width="11.42578125" style="2" customWidth="1"/>
    <col min="5904" max="5904" width="15" style="2" customWidth="1"/>
    <col min="5905" max="5905" width="32" style="2" customWidth="1"/>
    <col min="5906" max="5907" width="11.42578125" style="2"/>
    <col min="5908" max="5908" width="12.42578125" style="2" bestFit="1" customWidth="1"/>
    <col min="5909" max="6118" width="11.42578125" style="2"/>
    <col min="6119" max="6119" width="4.28515625" style="2" customWidth="1"/>
    <col min="6120" max="6120" width="8.42578125" style="2" customWidth="1"/>
    <col min="6121" max="6121" width="36.42578125" style="2" customWidth="1"/>
    <col min="6122" max="6122" width="16.7109375" style="2" customWidth="1"/>
    <col min="6123" max="6123" width="13.42578125" style="2" customWidth="1"/>
    <col min="6124" max="6124" width="12" style="2" customWidth="1"/>
    <col min="6125" max="6126" width="9.5703125" style="2" customWidth="1"/>
    <col min="6127" max="6127" width="31.7109375" style="2" customWidth="1"/>
    <col min="6128" max="6128" width="11.140625" style="2" customWidth="1"/>
    <col min="6129" max="6129" width="10.42578125" style="2" customWidth="1"/>
    <col min="6130" max="6130" width="13.140625" style="2" customWidth="1"/>
    <col min="6131" max="6131" width="11.7109375" style="2" customWidth="1"/>
    <col min="6132" max="6132" width="12.28515625" style="2" customWidth="1"/>
    <col min="6133" max="6133" width="23.5703125" style="2" customWidth="1"/>
    <col min="6134" max="6134" width="10.5703125" style="2" customWidth="1"/>
    <col min="6135" max="6135" width="11.7109375" style="2" customWidth="1"/>
    <col min="6136" max="6136" width="12.42578125" style="2" bestFit="1" customWidth="1"/>
    <col min="6137" max="6137" width="11.7109375" style="2" customWidth="1"/>
    <col min="6138" max="6138" width="12.28515625" style="2" customWidth="1"/>
    <col min="6139" max="6139" width="23.28515625" style="2" customWidth="1"/>
    <col min="6140" max="6141" width="11.42578125" style="2" customWidth="1"/>
    <col min="6142" max="6142" width="12.140625" style="2" customWidth="1"/>
    <col min="6143" max="6144" width="11.42578125" style="2" customWidth="1"/>
    <col min="6145" max="6145" width="24.7109375" style="2" customWidth="1"/>
    <col min="6146" max="6146" width="11.28515625" style="2" bestFit="1" customWidth="1"/>
    <col min="6147" max="6147" width="11.42578125" style="2" customWidth="1"/>
    <col min="6148" max="6148" width="12.42578125" style="2" bestFit="1" customWidth="1"/>
    <col min="6149" max="6150" width="11.42578125" style="2" customWidth="1"/>
    <col min="6151" max="6151" width="24" style="2" customWidth="1"/>
    <col min="6152" max="6152" width="11.42578125" style="2" customWidth="1"/>
    <col min="6153" max="6153" width="10.7109375" style="2" customWidth="1"/>
    <col min="6154" max="6154" width="12.42578125" style="2" bestFit="1" customWidth="1"/>
    <col min="6155" max="6156" width="11.42578125" style="2" customWidth="1"/>
    <col min="6157" max="6157" width="22.28515625" style="2" customWidth="1"/>
    <col min="6158" max="6159" width="11.42578125" style="2" customWidth="1"/>
    <col min="6160" max="6160" width="15" style="2" customWidth="1"/>
    <col min="6161" max="6161" width="32" style="2" customWidth="1"/>
    <col min="6162" max="6163" width="11.42578125" style="2"/>
    <col min="6164" max="6164" width="12.42578125" style="2" bestFit="1" customWidth="1"/>
    <col min="6165" max="6374" width="11.42578125" style="2"/>
    <col min="6375" max="6375" width="4.28515625" style="2" customWidth="1"/>
    <col min="6376" max="6376" width="8.42578125" style="2" customWidth="1"/>
    <col min="6377" max="6377" width="36.42578125" style="2" customWidth="1"/>
    <col min="6378" max="6378" width="16.7109375" style="2" customWidth="1"/>
    <col min="6379" max="6379" width="13.42578125" style="2" customWidth="1"/>
    <col min="6380" max="6380" width="12" style="2" customWidth="1"/>
    <col min="6381" max="6382" width="9.5703125" style="2" customWidth="1"/>
    <col min="6383" max="6383" width="31.7109375" style="2" customWidth="1"/>
    <col min="6384" max="6384" width="11.140625" style="2" customWidth="1"/>
    <col min="6385" max="6385" width="10.42578125" style="2" customWidth="1"/>
    <col min="6386" max="6386" width="13.140625" style="2" customWidth="1"/>
    <col min="6387" max="6387" width="11.7109375" style="2" customWidth="1"/>
    <col min="6388" max="6388" width="12.28515625" style="2" customWidth="1"/>
    <col min="6389" max="6389" width="23.5703125" style="2" customWidth="1"/>
    <col min="6390" max="6390" width="10.5703125" style="2" customWidth="1"/>
    <col min="6391" max="6391" width="11.7109375" style="2" customWidth="1"/>
    <col min="6392" max="6392" width="12.42578125" style="2" bestFit="1" customWidth="1"/>
    <col min="6393" max="6393" width="11.7109375" style="2" customWidth="1"/>
    <col min="6394" max="6394" width="12.28515625" style="2" customWidth="1"/>
    <col min="6395" max="6395" width="23.28515625" style="2" customWidth="1"/>
    <col min="6396" max="6397" width="11.42578125" style="2" customWidth="1"/>
    <col min="6398" max="6398" width="12.140625" style="2" customWidth="1"/>
    <col min="6399" max="6400" width="11.42578125" style="2" customWidth="1"/>
    <col min="6401" max="6401" width="24.7109375" style="2" customWidth="1"/>
    <col min="6402" max="6402" width="11.28515625" style="2" bestFit="1" customWidth="1"/>
    <col min="6403" max="6403" width="11.42578125" style="2" customWidth="1"/>
    <col min="6404" max="6404" width="12.42578125" style="2" bestFit="1" customWidth="1"/>
    <col min="6405" max="6406" width="11.42578125" style="2" customWidth="1"/>
    <col min="6407" max="6407" width="24" style="2" customWidth="1"/>
    <col min="6408" max="6408" width="11.42578125" style="2" customWidth="1"/>
    <col min="6409" max="6409" width="10.7109375" style="2" customWidth="1"/>
    <col min="6410" max="6410" width="12.42578125" style="2" bestFit="1" customWidth="1"/>
    <col min="6411" max="6412" width="11.42578125" style="2" customWidth="1"/>
    <col min="6413" max="6413" width="22.28515625" style="2" customWidth="1"/>
    <col min="6414" max="6415" width="11.42578125" style="2" customWidth="1"/>
    <col min="6416" max="6416" width="15" style="2" customWidth="1"/>
    <col min="6417" max="6417" width="32" style="2" customWidth="1"/>
    <col min="6418" max="6419" width="11.42578125" style="2"/>
    <col min="6420" max="6420" width="12.42578125" style="2" bestFit="1" customWidth="1"/>
    <col min="6421" max="6630" width="11.42578125" style="2"/>
    <col min="6631" max="6631" width="4.28515625" style="2" customWidth="1"/>
    <col min="6632" max="6632" width="8.42578125" style="2" customWidth="1"/>
    <col min="6633" max="6633" width="36.42578125" style="2" customWidth="1"/>
    <col min="6634" max="6634" width="16.7109375" style="2" customWidth="1"/>
    <col min="6635" max="6635" width="13.42578125" style="2" customWidth="1"/>
    <col min="6636" max="6636" width="12" style="2" customWidth="1"/>
    <col min="6637" max="6638" width="9.5703125" style="2" customWidth="1"/>
    <col min="6639" max="6639" width="31.7109375" style="2" customWidth="1"/>
    <col min="6640" max="6640" width="11.140625" style="2" customWidth="1"/>
    <col min="6641" max="6641" width="10.42578125" style="2" customWidth="1"/>
    <col min="6642" max="6642" width="13.140625" style="2" customWidth="1"/>
    <col min="6643" max="6643" width="11.7109375" style="2" customWidth="1"/>
    <col min="6644" max="6644" width="12.28515625" style="2" customWidth="1"/>
    <col min="6645" max="6645" width="23.5703125" style="2" customWidth="1"/>
    <col min="6646" max="6646" width="10.5703125" style="2" customWidth="1"/>
    <col min="6647" max="6647" width="11.7109375" style="2" customWidth="1"/>
    <col min="6648" max="6648" width="12.42578125" style="2" bestFit="1" customWidth="1"/>
    <col min="6649" max="6649" width="11.7109375" style="2" customWidth="1"/>
    <col min="6650" max="6650" width="12.28515625" style="2" customWidth="1"/>
    <col min="6651" max="6651" width="23.28515625" style="2" customWidth="1"/>
    <col min="6652" max="6653" width="11.42578125" style="2" customWidth="1"/>
    <col min="6654" max="6654" width="12.140625" style="2" customWidth="1"/>
    <col min="6655" max="6656" width="11.42578125" style="2" customWidth="1"/>
    <col min="6657" max="6657" width="24.7109375" style="2" customWidth="1"/>
    <col min="6658" max="6658" width="11.28515625" style="2" bestFit="1" customWidth="1"/>
    <col min="6659" max="6659" width="11.42578125" style="2" customWidth="1"/>
    <col min="6660" max="6660" width="12.42578125" style="2" bestFit="1" customWidth="1"/>
    <col min="6661" max="6662" width="11.42578125" style="2" customWidth="1"/>
    <col min="6663" max="6663" width="24" style="2" customWidth="1"/>
    <col min="6664" max="6664" width="11.42578125" style="2" customWidth="1"/>
    <col min="6665" max="6665" width="10.7109375" style="2" customWidth="1"/>
    <col min="6666" max="6666" width="12.42578125" style="2" bestFit="1" customWidth="1"/>
    <col min="6667" max="6668" width="11.42578125" style="2" customWidth="1"/>
    <col min="6669" max="6669" width="22.28515625" style="2" customWidth="1"/>
    <col min="6670" max="6671" width="11.42578125" style="2" customWidth="1"/>
    <col min="6672" max="6672" width="15" style="2" customWidth="1"/>
    <col min="6673" max="6673" width="32" style="2" customWidth="1"/>
    <col min="6674" max="6675" width="11.42578125" style="2"/>
    <col min="6676" max="6676" width="12.42578125" style="2" bestFit="1" customWidth="1"/>
    <col min="6677" max="6886" width="11.42578125" style="2"/>
    <col min="6887" max="6887" width="4.28515625" style="2" customWidth="1"/>
    <col min="6888" max="6888" width="8.42578125" style="2" customWidth="1"/>
    <col min="6889" max="6889" width="36.42578125" style="2" customWidth="1"/>
    <col min="6890" max="6890" width="16.7109375" style="2" customWidth="1"/>
    <col min="6891" max="6891" width="13.42578125" style="2" customWidth="1"/>
    <col min="6892" max="6892" width="12" style="2" customWidth="1"/>
    <col min="6893" max="6894" width="9.5703125" style="2" customWidth="1"/>
    <col min="6895" max="6895" width="31.7109375" style="2" customWidth="1"/>
    <col min="6896" max="6896" width="11.140625" style="2" customWidth="1"/>
    <col min="6897" max="6897" width="10.42578125" style="2" customWidth="1"/>
    <col min="6898" max="6898" width="13.140625" style="2" customWidth="1"/>
    <col min="6899" max="6899" width="11.7109375" style="2" customWidth="1"/>
    <col min="6900" max="6900" width="12.28515625" style="2" customWidth="1"/>
    <col min="6901" max="6901" width="23.5703125" style="2" customWidth="1"/>
    <col min="6902" max="6902" width="10.5703125" style="2" customWidth="1"/>
    <col min="6903" max="6903" width="11.7109375" style="2" customWidth="1"/>
    <col min="6904" max="6904" width="12.42578125" style="2" bestFit="1" customWidth="1"/>
    <col min="6905" max="6905" width="11.7109375" style="2" customWidth="1"/>
    <col min="6906" max="6906" width="12.28515625" style="2" customWidth="1"/>
    <col min="6907" max="6907" width="23.28515625" style="2" customWidth="1"/>
    <col min="6908" max="6909" width="11.42578125" style="2" customWidth="1"/>
    <col min="6910" max="6910" width="12.140625" style="2" customWidth="1"/>
    <col min="6911" max="6912" width="11.42578125" style="2" customWidth="1"/>
    <col min="6913" max="6913" width="24.7109375" style="2" customWidth="1"/>
    <col min="6914" max="6914" width="11.28515625" style="2" bestFit="1" customWidth="1"/>
    <col min="6915" max="6915" width="11.42578125" style="2" customWidth="1"/>
    <col min="6916" max="6916" width="12.42578125" style="2" bestFit="1" customWidth="1"/>
    <col min="6917" max="6918" width="11.42578125" style="2" customWidth="1"/>
    <col min="6919" max="6919" width="24" style="2" customWidth="1"/>
    <col min="6920" max="6920" width="11.42578125" style="2" customWidth="1"/>
    <col min="6921" max="6921" width="10.7109375" style="2" customWidth="1"/>
    <col min="6922" max="6922" width="12.42578125" style="2" bestFit="1" customWidth="1"/>
    <col min="6923" max="6924" width="11.42578125" style="2" customWidth="1"/>
    <col min="6925" max="6925" width="22.28515625" style="2" customWidth="1"/>
    <col min="6926" max="6927" width="11.42578125" style="2" customWidth="1"/>
    <col min="6928" max="6928" width="15" style="2" customWidth="1"/>
    <col min="6929" max="6929" width="32" style="2" customWidth="1"/>
    <col min="6930" max="6931" width="11.42578125" style="2"/>
    <col min="6932" max="6932" width="12.42578125" style="2" bestFit="1" customWidth="1"/>
    <col min="6933" max="7142" width="11.42578125" style="2"/>
    <col min="7143" max="7143" width="4.28515625" style="2" customWidth="1"/>
    <col min="7144" max="7144" width="8.42578125" style="2" customWidth="1"/>
    <col min="7145" max="7145" width="36.42578125" style="2" customWidth="1"/>
    <col min="7146" max="7146" width="16.7109375" style="2" customWidth="1"/>
    <col min="7147" max="7147" width="13.42578125" style="2" customWidth="1"/>
    <col min="7148" max="7148" width="12" style="2" customWidth="1"/>
    <col min="7149" max="7150" width="9.5703125" style="2" customWidth="1"/>
    <col min="7151" max="7151" width="31.7109375" style="2" customWidth="1"/>
    <col min="7152" max="7152" width="11.140625" style="2" customWidth="1"/>
    <col min="7153" max="7153" width="10.42578125" style="2" customWidth="1"/>
    <col min="7154" max="7154" width="13.140625" style="2" customWidth="1"/>
    <col min="7155" max="7155" width="11.7109375" style="2" customWidth="1"/>
    <col min="7156" max="7156" width="12.28515625" style="2" customWidth="1"/>
    <col min="7157" max="7157" width="23.5703125" style="2" customWidth="1"/>
    <col min="7158" max="7158" width="10.5703125" style="2" customWidth="1"/>
    <col min="7159" max="7159" width="11.7109375" style="2" customWidth="1"/>
    <col min="7160" max="7160" width="12.42578125" style="2" bestFit="1" customWidth="1"/>
    <col min="7161" max="7161" width="11.7109375" style="2" customWidth="1"/>
    <col min="7162" max="7162" width="12.28515625" style="2" customWidth="1"/>
    <col min="7163" max="7163" width="23.28515625" style="2" customWidth="1"/>
    <col min="7164" max="7165" width="11.42578125" style="2" customWidth="1"/>
    <col min="7166" max="7166" width="12.140625" style="2" customWidth="1"/>
    <col min="7167" max="7168" width="11.42578125" style="2" customWidth="1"/>
    <col min="7169" max="7169" width="24.7109375" style="2" customWidth="1"/>
    <col min="7170" max="7170" width="11.28515625" style="2" bestFit="1" customWidth="1"/>
    <col min="7171" max="7171" width="11.42578125" style="2" customWidth="1"/>
    <col min="7172" max="7172" width="12.42578125" style="2" bestFit="1" customWidth="1"/>
    <col min="7173" max="7174" width="11.42578125" style="2" customWidth="1"/>
    <col min="7175" max="7175" width="24" style="2" customWidth="1"/>
    <col min="7176" max="7176" width="11.42578125" style="2" customWidth="1"/>
    <col min="7177" max="7177" width="10.7109375" style="2" customWidth="1"/>
    <col min="7178" max="7178" width="12.42578125" style="2" bestFit="1" customWidth="1"/>
    <col min="7179" max="7180" width="11.42578125" style="2" customWidth="1"/>
    <col min="7181" max="7181" width="22.28515625" style="2" customWidth="1"/>
    <col min="7182" max="7183" width="11.42578125" style="2" customWidth="1"/>
    <col min="7184" max="7184" width="15" style="2" customWidth="1"/>
    <col min="7185" max="7185" width="32" style="2" customWidth="1"/>
    <col min="7186" max="7187" width="11.42578125" style="2"/>
    <col min="7188" max="7188" width="12.42578125" style="2" bestFit="1" customWidth="1"/>
    <col min="7189" max="7398" width="11.42578125" style="2"/>
    <col min="7399" max="7399" width="4.28515625" style="2" customWidth="1"/>
    <col min="7400" max="7400" width="8.42578125" style="2" customWidth="1"/>
    <col min="7401" max="7401" width="36.42578125" style="2" customWidth="1"/>
    <col min="7402" max="7402" width="16.7109375" style="2" customWidth="1"/>
    <col min="7403" max="7403" width="13.42578125" style="2" customWidth="1"/>
    <col min="7404" max="7404" width="12" style="2" customWidth="1"/>
    <col min="7405" max="7406" width="9.5703125" style="2" customWidth="1"/>
    <col min="7407" max="7407" width="31.7109375" style="2" customWidth="1"/>
    <col min="7408" max="7408" width="11.140625" style="2" customWidth="1"/>
    <col min="7409" max="7409" width="10.42578125" style="2" customWidth="1"/>
    <col min="7410" max="7410" width="13.140625" style="2" customWidth="1"/>
    <col min="7411" max="7411" width="11.7109375" style="2" customWidth="1"/>
    <col min="7412" max="7412" width="12.28515625" style="2" customWidth="1"/>
    <col min="7413" max="7413" width="23.5703125" style="2" customWidth="1"/>
    <col min="7414" max="7414" width="10.5703125" style="2" customWidth="1"/>
    <col min="7415" max="7415" width="11.7109375" style="2" customWidth="1"/>
    <col min="7416" max="7416" width="12.42578125" style="2" bestFit="1" customWidth="1"/>
    <col min="7417" max="7417" width="11.7109375" style="2" customWidth="1"/>
    <col min="7418" max="7418" width="12.28515625" style="2" customWidth="1"/>
    <col min="7419" max="7419" width="23.28515625" style="2" customWidth="1"/>
    <col min="7420" max="7421" width="11.42578125" style="2" customWidth="1"/>
    <col min="7422" max="7422" width="12.140625" style="2" customWidth="1"/>
    <col min="7423" max="7424" width="11.42578125" style="2" customWidth="1"/>
    <col min="7425" max="7425" width="24.7109375" style="2" customWidth="1"/>
    <col min="7426" max="7426" width="11.28515625" style="2" bestFit="1" customWidth="1"/>
    <col min="7427" max="7427" width="11.42578125" style="2" customWidth="1"/>
    <col min="7428" max="7428" width="12.42578125" style="2" bestFit="1" customWidth="1"/>
    <col min="7429" max="7430" width="11.42578125" style="2" customWidth="1"/>
    <col min="7431" max="7431" width="24" style="2" customWidth="1"/>
    <col min="7432" max="7432" width="11.42578125" style="2" customWidth="1"/>
    <col min="7433" max="7433" width="10.7109375" style="2" customWidth="1"/>
    <col min="7434" max="7434" width="12.42578125" style="2" bestFit="1" customWidth="1"/>
    <col min="7435" max="7436" width="11.42578125" style="2" customWidth="1"/>
    <col min="7437" max="7437" width="22.28515625" style="2" customWidth="1"/>
    <col min="7438" max="7439" width="11.42578125" style="2" customWidth="1"/>
    <col min="7440" max="7440" width="15" style="2" customWidth="1"/>
    <col min="7441" max="7441" width="32" style="2" customWidth="1"/>
    <col min="7442" max="7443" width="11.42578125" style="2"/>
    <col min="7444" max="7444" width="12.42578125" style="2" bestFit="1" customWidth="1"/>
    <col min="7445" max="7654" width="11.42578125" style="2"/>
    <col min="7655" max="7655" width="4.28515625" style="2" customWidth="1"/>
    <col min="7656" max="7656" width="8.42578125" style="2" customWidth="1"/>
    <col min="7657" max="7657" width="36.42578125" style="2" customWidth="1"/>
    <col min="7658" max="7658" width="16.7109375" style="2" customWidth="1"/>
    <col min="7659" max="7659" width="13.42578125" style="2" customWidth="1"/>
    <col min="7660" max="7660" width="12" style="2" customWidth="1"/>
    <col min="7661" max="7662" width="9.5703125" style="2" customWidth="1"/>
    <col min="7663" max="7663" width="31.7109375" style="2" customWidth="1"/>
    <col min="7664" max="7664" width="11.140625" style="2" customWidth="1"/>
    <col min="7665" max="7665" width="10.42578125" style="2" customWidth="1"/>
    <col min="7666" max="7666" width="13.140625" style="2" customWidth="1"/>
    <col min="7667" max="7667" width="11.7109375" style="2" customWidth="1"/>
    <col min="7668" max="7668" width="12.28515625" style="2" customWidth="1"/>
    <col min="7669" max="7669" width="23.5703125" style="2" customWidth="1"/>
    <col min="7670" max="7670" width="10.5703125" style="2" customWidth="1"/>
    <col min="7671" max="7671" width="11.7109375" style="2" customWidth="1"/>
    <col min="7672" max="7672" width="12.42578125" style="2" bestFit="1" customWidth="1"/>
    <col min="7673" max="7673" width="11.7109375" style="2" customWidth="1"/>
    <col min="7674" max="7674" width="12.28515625" style="2" customWidth="1"/>
    <col min="7675" max="7675" width="23.28515625" style="2" customWidth="1"/>
    <col min="7676" max="7677" width="11.42578125" style="2" customWidth="1"/>
    <col min="7678" max="7678" width="12.140625" style="2" customWidth="1"/>
    <col min="7679" max="7680" width="11.42578125" style="2" customWidth="1"/>
    <col min="7681" max="7681" width="24.7109375" style="2" customWidth="1"/>
    <col min="7682" max="7682" width="11.28515625" style="2" bestFit="1" customWidth="1"/>
    <col min="7683" max="7683" width="11.42578125" style="2" customWidth="1"/>
    <col min="7684" max="7684" width="12.42578125" style="2" bestFit="1" customWidth="1"/>
    <col min="7685" max="7686" width="11.42578125" style="2" customWidth="1"/>
    <col min="7687" max="7687" width="24" style="2" customWidth="1"/>
    <col min="7688" max="7688" width="11.42578125" style="2" customWidth="1"/>
    <col min="7689" max="7689" width="10.7109375" style="2" customWidth="1"/>
    <col min="7690" max="7690" width="12.42578125" style="2" bestFit="1" customWidth="1"/>
    <col min="7691" max="7692" width="11.42578125" style="2" customWidth="1"/>
    <col min="7693" max="7693" width="22.28515625" style="2" customWidth="1"/>
    <col min="7694" max="7695" width="11.42578125" style="2" customWidth="1"/>
    <col min="7696" max="7696" width="15" style="2" customWidth="1"/>
    <col min="7697" max="7697" width="32" style="2" customWidth="1"/>
    <col min="7698" max="7699" width="11.42578125" style="2"/>
    <col min="7700" max="7700" width="12.42578125" style="2" bestFit="1" customWidth="1"/>
    <col min="7701" max="7910" width="11.42578125" style="2"/>
    <col min="7911" max="7911" width="4.28515625" style="2" customWidth="1"/>
    <col min="7912" max="7912" width="8.42578125" style="2" customWidth="1"/>
    <col min="7913" max="7913" width="36.42578125" style="2" customWidth="1"/>
    <col min="7914" max="7914" width="16.7109375" style="2" customWidth="1"/>
    <col min="7915" max="7915" width="13.42578125" style="2" customWidth="1"/>
    <col min="7916" max="7916" width="12" style="2" customWidth="1"/>
    <col min="7917" max="7918" width="9.5703125" style="2" customWidth="1"/>
    <col min="7919" max="7919" width="31.7109375" style="2" customWidth="1"/>
    <col min="7920" max="7920" width="11.140625" style="2" customWidth="1"/>
    <col min="7921" max="7921" width="10.42578125" style="2" customWidth="1"/>
    <col min="7922" max="7922" width="13.140625" style="2" customWidth="1"/>
    <col min="7923" max="7923" width="11.7109375" style="2" customWidth="1"/>
    <col min="7924" max="7924" width="12.28515625" style="2" customWidth="1"/>
    <col min="7925" max="7925" width="23.5703125" style="2" customWidth="1"/>
    <col min="7926" max="7926" width="10.5703125" style="2" customWidth="1"/>
    <col min="7927" max="7927" width="11.7109375" style="2" customWidth="1"/>
    <col min="7928" max="7928" width="12.42578125" style="2" bestFit="1" customWidth="1"/>
    <col min="7929" max="7929" width="11.7109375" style="2" customWidth="1"/>
    <col min="7930" max="7930" width="12.28515625" style="2" customWidth="1"/>
    <col min="7931" max="7931" width="23.28515625" style="2" customWidth="1"/>
    <col min="7932" max="7933" width="11.42578125" style="2" customWidth="1"/>
    <col min="7934" max="7934" width="12.140625" style="2" customWidth="1"/>
    <col min="7935" max="7936" width="11.42578125" style="2" customWidth="1"/>
    <col min="7937" max="7937" width="24.7109375" style="2" customWidth="1"/>
    <col min="7938" max="7938" width="11.28515625" style="2" bestFit="1" customWidth="1"/>
    <col min="7939" max="7939" width="11.42578125" style="2" customWidth="1"/>
    <col min="7940" max="7940" width="12.42578125" style="2" bestFit="1" customWidth="1"/>
    <col min="7941" max="7942" width="11.42578125" style="2" customWidth="1"/>
    <col min="7943" max="7943" width="24" style="2" customWidth="1"/>
    <col min="7944" max="7944" width="11.42578125" style="2" customWidth="1"/>
    <col min="7945" max="7945" width="10.7109375" style="2" customWidth="1"/>
    <col min="7946" max="7946" width="12.42578125" style="2" bestFit="1" customWidth="1"/>
    <col min="7947" max="7948" width="11.42578125" style="2" customWidth="1"/>
    <col min="7949" max="7949" width="22.28515625" style="2" customWidth="1"/>
    <col min="7950" max="7951" width="11.42578125" style="2" customWidth="1"/>
    <col min="7952" max="7952" width="15" style="2" customWidth="1"/>
    <col min="7953" max="7953" width="32" style="2" customWidth="1"/>
    <col min="7954" max="7955" width="11.42578125" style="2"/>
    <col min="7956" max="7956" width="12.42578125" style="2" bestFit="1" customWidth="1"/>
    <col min="7957" max="8166" width="11.42578125" style="2"/>
    <col min="8167" max="8167" width="4.28515625" style="2" customWidth="1"/>
    <col min="8168" max="8168" width="8.42578125" style="2" customWidth="1"/>
    <col min="8169" max="8169" width="36.42578125" style="2" customWidth="1"/>
    <col min="8170" max="8170" width="16.7109375" style="2" customWidth="1"/>
    <col min="8171" max="8171" width="13.42578125" style="2" customWidth="1"/>
    <col min="8172" max="8172" width="12" style="2" customWidth="1"/>
    <col min="8173" max="8174" width="9.5703125" style="2" customWidth="1"/>
    <col min="8175" max="8175" width="31.7109375" style="2" customWidth="1"/>
    <col min="8176" max="8176" width="11.140625" style="2" customWidth="1"/>
    <col min="8177" max="8177" width="10.42578125" style="2" customWidth="1"/>
    <col min="8178" max="8178" width="13.140625" style="2" customWidth="1"/>
    <col min="8179" max="8179" width="11.7109375" style="2" customWidth="1"/>
    <col min="8180" max="8180" width="12.28515625" style="2" customWidth="1"/>
    <col min="8181" max="8181" width="23.5703125" style="2" customWidth="1"/>
    <col min="8182" max="8182" width="10.5703125" style="2" customWidth="1"/>
    <col min="8183" max="8183" width="11.7109375" style="2" customWidth="1"/>
    <col min="8184" max="8184" width="12.42578125" style="2" bestFit="1" customWidth="1"/>
    <col min="8185" max="8185" width="11.7109375" style="2" customWidth="1"/>
    <col min="8186" max="8186" width="12.28515625" style="2" customWidth="1"/>
    <col min="8187" max="8187" width="23.28515625" style="2" customWidth="1"/>
    <col min="8188" max="8189" width="11.42578125" style="2" customWidth="1"/>
    <col min="8190" max="8190" width="12.140625" style="2" customWidth="1"/>
    <col min="8191" max="8192" width="11.42578125" style="2" customWidth="1"/>
    <col min="8193" max="8193" width="24.7109375" style="2" customWidth="1"/>
    <col min="8194" max="8194" width="11.28515625" style="2" bestFit="1" customWidth="1"/>
    <col min="8195" max="8195" width="11.42578125" style="2" customWidth="1"/>
    <col min="8196" max="8196" width="12.42578125" style="2" bestFit="1" customWidth="1"/>
    <col min="8197" max="8198" width="11.42578125" style="2" customWidth="1"/>
    <col min="8199" max="8199" width="24" style="2" customWidth="1"/>
    <col min="8200" max="8200" width="11.42578125" style="2" customWidth="1"/>
    <col min="8201" max="8201" width="10.7109375" style="2" customWidth="1"/>
    <col min="8202" max="8202" width="12.42578125" style="2" bestFit="1" customWidth="1"/>
    <col min="8203" max="8204" width="11.42578125" style="2" customWidth="1"/>
    <col min="8205" max="8205" width="22.28515625" style="2" customWidth="1"/>
    <col min="8206" max="8207" width="11.42578125" style="2" customWidth="1"/>
    <col min="8208" max="8208" width="15" style="2" customWidth="1"/>
    <col min="8209" max="8209" width="32" style="2" customWidth="1"/>
    <col min="8210" max="8211" width="11.42578125" style="2"/>
    <col min="8212" max="8212" width="12.42578125" style="2" bestFit="1" customWidth="1"/>
    <col min="8213" max="8422" width="11.42578125" style="2"/>
    <col min="8423" max="8423" width="4.28515625" style="2" customWidth="1"/>
    <col min="8424" max="8424" width="8.42578125" style="2" customWidth="1"/>
    <col min="8425" max="8425" width="36.42578125" style="2" customWidth="1"/>
    <col min="8426" max="8426" width="16.7109375" style="2" customWidth="1"/>
    <col min="8427" max="8427" width="13.42578125" style="2" customWidth="1"/>
    <col min="8428" max="8428" width="12" style="2" customWidth="1"/>
    <col min="8429" max="8430" width="9.5703125" style="2" customWidth="1"/>
    <col min="8431" max="8431" width="31.7109375" style="2" customWidth="1"/>
    <col min="8432" max="8432" width="11.140625" style="2" customWidth="1"/>
    <col min="8433" max="8433" width="10.42578125" style="2" customWidth="1"/>
    <col min="8434" max="8434" width="13.140625" style="2" customWidth="1"/>
    <col min="8435" max="8435" width="11.7109375" style="2" customWidth="1"/>
    <col min="8436" max="8436" width="12.28515625" style="2" customWidth="1"/>
    <col min="8437" max="8437" width="23.5703125" style="2" customWidth="1"/>
    <col min="8438" max="8438" width="10.5703125" style="2" customWidth="1"/>
    <col min="8439" max="8439" width="11.7109375" style="2" customWidth="1"/>
    <col min="8440" max="8440" width="12.42578125" style="2" bestFit="1" customWidth="1"/>
    <col min="8441" max="8441" width="11.7109375" style="2" customWidth="1"/>
    <col min="8442" max="8442" width="12.28515625" style="2" customWidth="1"/>
    <col min="8443" max="8443" width="23.28515625" style="2" customWidth="1"/>
    <col min="8444" max="8445" width="11.42578125" style="2" customWidth="1"/>
    <col min="8446" max="8446" width="12.140625" style="2" customWidth="1"/>
    <col min="8447" max="8448" width="11.42578125" style="2" customWidth="1"/>
    <col min="8449" max="8449" width="24.7109375" style="2" customWidth="1"/>
    <col min="8450" max="8450" width="11.28515625" style="2" bestFit="1" customWidth="1"/>
    <col min="8451" max="8451" width="11.42578125" style="2" customWidth="1"/>
    <col min="8452" max="8452" width="12.42578125" style="2" bestFit="1" customWidth="1"/>
    <col min="8453" max="8454" width="11.42578125" style="2" customWidth="1"/>
    <col min="8455" max="8455" width="24" style="2" customWidth="1"/>
    <col min="8456" max="8456" width="11.42578125" style="2" customWidth="1"/>
    <col min="8457" max="8457" width="10.7109375" style="2" customWidth="1"/>
    <col min="8458" max="8458" width="12.42578125" style="2" bestFit="1" customWidth="1"/>
    <col min="8459" max="8460" width="11.42578125" style="2" customWidth="1"/>
    <col min="8461" max="8461" width="22.28515625" style="2" customWidth="1"/>
    <col min="8462" max="8463" width="11.42578125" style="2" customWidth="1"/>
    <col min="8464" max="8464" width="15" style="2" customWidth="1"/>
    <col min="8465" max="8465" width="32" style="2" customWidth="1"/>
    <col min="8466" max="8467" width="11.42578125" style="2"/>
    <col min="8468" max="8468" width="12.42578125" style="2" bestFit="1" customWidth="1"/>
    <col min="8469" max="8678" width="11.42578125" style="2"/>
    <col min="8679" max="8679" width="4.28515625" style="2" customWidth="1"/>
    <col min="8680" max="8680" width="8.42578125" style="2" customWidth="1"/>
    <col min="8681" max="8681" width="36.42578125" style="2" customWidth="1"/>
    <col min="8682" max="8682" width="16.7109375" style="2" customWidth="1"/>
    <col min="8683" max="8683" width="13.42578125" style="2" customWidth="1"/>
    <col min="8684" max="8684" width="12" style="2" customWidth="1"/>
    <col min="8685" max="8686" width="9.5703125" style="2" customWidth="1"/>
    <col min="8687" max="8687" width="31.7109375" style="2" customWidth="1"/>
    <col min="8688" max="8688" width="11.140625" style="2" customWidth="1"/>
    <col min="8689" max="8689" width="10.42578125" style="2" customWidth="1"/>
    <col min="8690" max="8690" width="13.140625" style="2" customWidth="1"/>
    <col min="8691" max="8691" width="11.7109375" style="2" customWidth="1"/>
    <col min="8692" max="8692" width="12.28515625" style="2" customWidth="1"/>
    <col min="8693" max="8693" width="23.5703125" style="2" customWidth="1"/>
    <col min="8694" max="8694" width="10.5703125" style="2" customWidth="1"/>
    <col min="8695" max="8695" width="11.7109375" style="2" customWidth="1"/>
    <col min="8696" max="8696" width="12.42578125" style="2" bestFit="1" customWidth="1"/>
    <col min="8697" max="8697" width="11.7109375" style="2" customWidth="1"/>
    <col min="8698" max="8698" width="12.28515625" style="2" customWidth="1"/>
    <col min="8699" max="8699" width="23.28515625" style="2" customWidth="1"/>
    <col min="8700" max="8701" width="11.42578125" style="2" customWidth="1"/>
    <col min="8702" max="8702" width="12.140625" style="2" customWidth="1"/>
    <col min="8703" max="8704" width="11.42578125" style="2" customWidth="1"/>
    <col min="8705" max="8705" width="24.7109375" style="2" customWidth="1"/>
    <col min="8706" max="8706" width="11.28515625" style="2" bestFit="1" customWidth="1"/>
    <col min="8707" max="8707" width="11.42578125" style="2" customWidth="1"/>
    <col min="8708" max="8708" width="12.42578125" style="2" bestFit="1" customWidth="1"/>
    <col min="8709" max="8710" width="11.42578125" style="2" customWidth="1"/>
    <col min="8711" max="8711" width="24" style="2" customWidth="1"/>
    <col min="8712" max="8712" width="11.42578125" style="2" customWidth="1"/>
    <col min="8713" max="8713" width="10.7109375" style="2" customWidth="1"/>
    <col min="8714" max="8714" width="12.42578125" style="2" bestFit="1" customWidth="1"/>
    <col min="8715" max="8716" width="11.42578125" style="2" customWidth="1"/>
    <col min="8717" max="8717" width="22.28515625" style="2" customWidth="1"/>
    <col min="8718" max="8719" width="11.42578125" style="2" customWidth="1"/>
    <col min="8720" max="8720" width="15" style="2" customWidth="1"/>
    <col min="8721" max="8721" width="32" style="2" customWidth="1"/>
    <col min="8722" max="8723" width="11.42578125" style="2"/>
    <col min="8724" max="8724" width="12.42578125" style="2" bestFit="1" customWidth="1"/>
    <col min="8725" max="8934" width="11.42578125" style="2"/>
    <col min="8935" max="8935" width="4.28515625" style="2" customWidth="1"/>
    <col min="8936" max="8936" width="8.42578125" style="2" customWidth="1"/>
    <col min="8937" max="8937" width="36.42578125" style="2" customWidth="1"/>
    <col min="8938" max="8938" width="16.7109375" style="2" customWidth="1"/>
    <col min="8939" max="8939" width="13.42578125" style="2" customWidth="1"/>
    <col min="8940" max="8940" width="12" style="2" customWidth="1"/>
    <col min="8941" max="8942" width="9.5703125" style="2" customWidth="1"/>
    <col min="8943" max="8943" width="31.7109375" style="2" customWidth="1"/>
    <col min="8944" max="8944" width="11.140625" style="2" customWidth="1"/>
    <col min="8945" max="8945" width="10.42578125" style="2" customWidth="1"/>
    <col min="8946" max="8946" width="13.140625" style="2" customWidth="1"/>
    <col min="8947" max="8947" width="11.7109375" style="2" customWidth="1"/>
    <col min="8948" max="8948" width="12.28515625" style="2" customWidth="1"/>
    <col min="8949" max="8949" width="23.5703125" style="2" customWidth="1"/>
    <col min="8950" max="8950" width="10.5703125" style="2" customWidth="1"/>
    <col min="8951" max="8951" width="11.7109375" style="2" customWidth="1"/>
    <col min="8952" max="8952" width="12.42578125" style="2" bestFit="1" customWidth="1"/>
    <col min="8953" max="8953" width="11.7109375" style="2" customWidth="1"/>
    <col min="8954" max="8954" width="12.28515625" style="2" customWidth="1"/>
    <col min="8955" max="8955" width="23.28515625" style="2" customWidth="1"/>
    <col min="8956" max="8957" width="11.42578125" style="2" customWidth="1"/>
    <col min="8958" max="8958" width="12.140625" style="2" customWidth="1"/>
    <col min="8959" max="8960" width="11.42578125" style="2" customWidth="1"/>
    <col min="8961" max="8961" width="24.7109375" style="2" customWidth="1"/>
    <col min="8962" max="8962" width="11.28515625" style="2" bestFit="1" customWidth="1"/>
    <col min="8963" max="8963" width="11.42578125" style="2" customWidth="1"/>
    <col min="8964" max="8964" width="12.42578125" style="2" bestFit="1" customWidth="1"/>
    <col min="8965" max="8966" width="11.42578125" style="2" customWidth="1"/>
    <col min="8967" max="8967" width="24" style="2" customWidth="1"/>
    <col min="8968" max="8968" width="11.42578125" style="2" customWidth="1"/>
    <col min="8969" max="8969" width="10.7109375" style="2" customWidth="1"/>
    <col min="8970" max="8970" width="12.42578125" style="2" bestFit="1" customWidth="1"/>
    <col min="8971" max="8972" width="11.42578125" style="2" customWidth="1"/>
    <col min="8973" max="8973" width="22.28515625" style="2" customWidth="1"/>
    <col min="8974" max="8975" width="11.42578125" style="2" customWidth="1"/>
    <col min="8976" max="8976" width="15" style="2" customWidth="1"/>
    <col min="8977" max="8977" width="32" style="2" customWidth="1"/>
    <col min="8978" max="8979" width="11.42578125" style="2"/>
    <col min="8980" max="8980" width="12.42578125" style="2" bestFit="1" customWidth="1"/>
    <col min="8981" max="9190" width="11.42578125" style="2"/>
    <col min="9191" max="9191" width="4.28515625" style="2" customWidth="1"/>
    <col min="9192" max="9192" width="8.42578125" style="2" customWidth="1"/>
    <col min="9193" max="9193" width="36.42578125" style="2" customWidth="1"/>
    <col min="9194" max="9194" width="16.7109375" style="2" customWidth="1"/>
    <col min="9195" max="9195" width="13.42578125" style="2" customWidth="1"/>
    <col min="9196" max="9196" width="12" style="2" customWidth="1"/>
    <col min="9197" max="9198" width="9.5703125" style="2" customWidth="1"/>
    <col min="9199" max="9199" width="31.7109375" style="2" customWidth="1"/>
    <col min="9200" max="9200" width="11.140625" style="2" customWidth="1"/>
    <col min="9201" max="9201" width="10.42578125" style="2" customWidth="1"/>
    <col min="9202" max="9202" width="13.140625" style="2" customWidth="1"/>
    <col min="9203" max="9203" width="11.7109375" style="2" customWidth="1"/>
    <col min="9204" max="9204" width="12.28515625" style="2" customWidth="1"/>
    <col min="9205" max="9205" width="23.5703125" style="2" customWidth="1"/>
    <col min="9206" max="9206" width="10.5703125" style="2" customWidth="1"/>
    <col min="9207" max="9207" width="11.7109375" style="2" customWidth="1"/>
    <col min="9208" max="9208" width="12.42578125" style="2" bestFit="1" customWidth="1"/>
    <col min="9209" max="9209" width="11.7109375" style="2" customWidth="1"/>
    <col min="9210" max="9210" width="12.28515625" style="2" customWidth="1"/>
    <col min="9211" max="9211" width="23.28515625" style="2" customWidth="1"/>
    <col min="9212" max="9213" width="11.42578125" style="2" customWidth="1"/>
    <col min="9214" max="9214" width="12.140625" style="2" customWidth="1"/>
    <col min="9215" max="9216" width="11.42578125" style="2" customWidth="1"/>
    <col min="9217" max="9217" width="24.7109375" style="2" customWidth="1"/>
    <col min="9218" max="9218" width="11.28515625" style="2" bestFit="1" customWidth="1"/>
    <col min="9219" max="9219" width="11.42578125" style="2" customWidth="1"/>
    <col min="9220" max="9220" width="12.42578125" style="2" bestFit="1" customWidth="1"/>
    <col min="9221" max="9222" width="11.42578125" style="2" customWidth="1"/>
    <col min="9223" max="9223" width="24" style="2" customWidth="1"/>
    <col min="9224" max="9224" width="11.42578125" style="2" customWidth="1"/>
    <col min="9225" max="9225" width="10.7109375" style="2" customWidth="1"/>
    <col min="9226" max="9226" width="12.42578125" style="2" bestFit="1" customWidth="1"/>
    <col min="9227" max="9228" width="11.42578125" style="2" customWidth="1"/>
    <col min="9229" max="9229" width="22.28515625" style="2" customWidth="1"/>
    <col min="9230" max="9231" width="11.42578125" style="2" customWidth="1"/>
    <col min="9232" max="9232" width="15" style="2" customWidth="1"/>
    <col min="9233" max="9233" width="32" style="2" customWidth="1"/>
    <col min="9234" max="9235" width="11.42578125" style="2"/>
    <col min="9236" max="9236" width="12.42578125" style="2" bestFit="1" customWidth="1"/>
    <col min="9237" max="9446" width="11.42578125" style="2"/>
    <col min="9447" max="9447" width="4.28515625" style="2" customWidth="1"/>
    <col min="9448" max="9448" width="8.42578125" style="2" customWidth="1"/>
    <col min="9449" max="9449" width="36.42578125" style="2" customWidth="1"/>
    <col min="9450" max="9450" width="16.7109375" style="2" customWidth="1"/>
    <col min="9451" max="9451" width="13.42578125" style="2" customWidth="1"/>
    <col min="9452" max="9452" width="12" style="2" customWidth="1"/>
    <col min="9453" max="9454" width="9.5703125" style="2" customWidth="1"/>
    <col min="9455" max="9455" width="31.7109375" style="2" customWidth="1"/>
    <col min="9456" max="9456" width="11.140625" style="2" customWidth="1"/>
    <col min="9457" max="9457" width="10.42578125" style="2" customWidth="1"/>
    <col min="9458" max="9458" width="13.140625" style="2" customWidth="1"/>
    <col min="9459" max="9459" width="11.7109375" style="2" customWidth="1"/>
    <col min="9460" max="9460" width="12.28515625" style="2" customWidth="1"/>
    <col min="9461" max="9461" width="23.5703125" style="2" customWidth="1"/>
    <col min="9462" max="9462" width="10.5703125" style="2" customWidth="1"/>
    <col min="9463" max="9463" width="11.7109375" style="2" customWidth="1"/>
    <col min="9464" max="9464" width="12.42578125" style="2" bestFit="1" customWidth="1"/>
    <col min="9465" max="9465" width="11.7109375" style="2" customWidth="1"/>
    <col min="9466" max="9466" width="12.28515625" style="2" customWidth="1"/>
    <col min="9467" max="9467" width="23.28515625" style="2" customWidth="1"/>
    <col min="9468" max="9469" width="11.42578125" style="2" customWidth="1"/>
    <col min="9470" max="9470" width="12.140625" style="2" customWidth="1"/>
    <col min="9471" max="9472" width="11.42578125" style="2" customWidth="1"/>
    <col min="9473" max="9473" width="24.7109375" style="2" customWidth="1"/>
    <col min="9474" max="9474" width="11.28515625" style="2" bestFit="1" customWidth="1"/>
    <col min="9475" max="9475" width="11.42578125" style="2" customWidth="1"/>
    <col min="9476" max="9476" width="12.42578125" style="2" bestFit="1" customWidth="1"/>
    <col min="9477" max="9478" width="11.42578125" style="2" customWidth="1"/>
    <col min="9479" max="9479" width="24" style="2" customWidth="1"/>
    <col min="9480" max="9480" width="11.42578125" style="2" customWidth="1"/>
    <col min="9481" max="9481" width="10.7109375" style="2" customWidth="1"/>
    <col min="9482" max="9482" width="12.42578125" style="2" bestFit="1" customWidth="1"/>
    <col min="9483" max="9484" width="11.42578125" style="2" customWidth="1"/>
    <col min="9485" max="9485" width="22.28515625" style="2" customWidth="1"/>
    <col min="9486" max="9487" width="11.42578125" style="2" customWidth="1"/>
    <col min="9488" max="9488" width="15" style="2" customWidth="1"/>
    <col min="9489" max="9489" width="32" style="2" customWidth="1"/>
    <col min="9490" max="9491" width="11.42578125" style="2"/>
    <col min="9492" max="9492" width="12.42578125" style="2" bestFit="1" customWidth="1"/>
    <col min="9493" max="9702" width="11.42578125" style="2"/>
    <col min="9703" max="9703" width="4.28515625" style="2" customWidth="1"/>
    <col min="9704" max="9704" width="8.42578125" style="2" customWidth="1"/>
    <col min="9705" max="9705" width="36.42578125" style="2" customWidth="1"/>
    <col min="9706" max="9706" width="16.7109375" style="2" customWidth="1"/>
    <col min="9707" max="9707" width="13.42578125" style="2" customWidth="1"/>
    <col min="9708" max="9708" width="12" style="2" customWidth="1"/>
    <col min="9709" max="9710" width="9.5703125" style="2" customWidth="1"/>
    <col min="9711" max="9711" width="31.7109375" style="2" customWidth="1"/>
    <col min="9712" max="9712" width="11.140625" style="2" customWidth="1"/>
    <col min="9713" max="9713" width="10.42578125" style="2" customWidth="1"/>
    <col min="9714" max="9714" width="13.140625" style="2" customWidth="1"/>
    <col min="9715" max="9715" width="11.7109375" style="2" customWidth="1"/>
    <col min="9716" max="9716" width="12.28515625" style="2" customWidth="1"/>
    <col min="9717" max="9717" width="23.5703125" style="2" customWidth="1"/>
    <col min="9718" max="9718" width="10.5703125" style="2" customWidth="1"/>
    <col min="9719" max="9719" width="11.7109375" style="2" customWidth="1"/>
    <col min="9720" max="9720" width="12.42578125" style="2" bestFit="1" customWidth="1"/>
    <col min="9721" max="9721" width="11.7109375" style="2" customWidth="1"/>
    <col min="9722" max="9722" width="12.28515625" style="2" customWidth="1"/>
    <col min="9723" max="9723" width="23.28515625" style="2" customWidth="1"/>
    <col min="9724" max="9725" width="11.42578125" style="2" customWidth="1"/>
    <col min="9726" max="9726" width="12.140625" style="2" customWidth="1"/>
    <col min="9727" max="9728" width="11.42578125" style="2" customWidth="1"/>
    <col min="9729" max="9729" width="24.7109375" style="2" customWidth="1"/>
    <col min="9730" max="9730" width="11.28515625" style="2" bestFit="1" customWidth="1"/>
    <col min="9731" max="9731" width="11.42578125" style="2" customWidth="1"/>
    <col min="9732" max="9732" width="12.42578125" style="2" bestFit="1" customWidth="1"/>
    <col min="9733" max="9734" width="11.42578125" style="2" customWidth="1"/>
    <col min="9735" max="9735" width="24" style="2" customWidth="1"/>
    <col min="9736" max="9736" width="11.42578125" style="2" customWidth="1"/>
    <col min="9737" max="9737" width="10.7109375" style="2" customWidth="1"/>
    <col min="9738" max="9738" width="12.42578125" style="2" bestFit="1" customWidth="1"/>
    <col min="9739" max="9740" width="11.42578125" style="2" customWidth="1"/>
    <col min="9741" max="9741" width="22.28515625" style="2" customWidth="1"/>
    <col min="9742" max="9743" width="11.42578125" style="2" customWidth="1"/>
    <col min="9744" max="9744" width="15" style="2" customWidth="1"/>
    <col min="9745" max="9745" width="32" style="2" customWidth="1"/>
    <col min="9746" max="9747" width="11.42578125" style="2"/>
    <col min="9748" max="9748" width="12.42578125" style="2" bestFit="1" customWidth="1"/>
    <col min="9749" max="9958" width="11.42578125" style="2"/>
    <col min="9959" max="9959" width="4.28515625" style="2" customWidth="1"/>
    <col min="9960" max="9960" width="8.42578125" style="2" customWidth="1"/>
    <col min="9961" max="9961" width="36.42578125" style="2" customWidth="1"/>
    <col min="9962" max="9962" width="16.7109375" style="2" customWidth="1"/>
    <col min="9963" max="9963" width="13.42578125" style="2" customWidth="1"/>
    <col min="9964" max="9964" width="12" style="2" customWidth="1"/>
    <col min="9965" max="9966" width="9.5703125" style="2" customWidth="1"/>
    <col min="9967" max="9967" width="31.7109375" style="2" customWidth="1"/>
    <col min="9968" max="9968" width="11.140625" style="2" customWidth="1"/>
    <col min="9969" max="9969" width="10.42578125" style="2" customWidth="1"/>
    <col min="9970" max="9970" width="13.140625" style="2" customWidth="1"/>
    <col min="9971" max="9971" width="11.7109375" style="2" customWidth="1"/>
    <col min="9972" max="9972" width="12.28515625" style="2" customWidth="1"/>
    <col min="9973" max="9973" width="23.5703125" style="2" customWidth="1"/>
    <col min="9974" max="9974" width="10.5703125" style="2" customWidth="1"/>
    <col min="9975" max="9975" width="11.7109375" style="2" customWidth="1"/>
    <col min="9976" max="9976" width="12.42578125" style="2" bestFit="1" customWidth="1"/>
    <col min="9977" max="9977" width="11.7109375" style="2" customWidth="1"/>
    <col min="9978" max="9978" width="12.28515625" style="2" customWidth="1"/>
    <col min="9979" max="9979" width="23.28515625" style="2" customWidth="1"/>
    <col min="9980" max="9981" width="11.42578125" style="2" customWidth="1"/>
    <col min="9982" max="9982" width="12.140625" style="2" customWidth="1"/>
    <col min="9983" max="9984" width="11.42578125" style="2" customWidth="1"/>
    <col min="9985" max="9985" width="24.7109375" style="2" customWidth="1"/>
    <col min="9986" max="9986" width="11.28515625" style="2" bestFit="1" customWidth="1"/>
    <col min="9987" max="9987" width="11.42578125" style="2" customWidth="1"/>
    <col min="9988" max="9988" width="12.42578125" style="2" bestFit="1" customWidth="1"/>
    <col min="9989" max="9990" width="11.42578125" style="2" customWidth="1"/>
    <col min="9991" max="9991" width="24" style="2" customWidth="1"/>
    <col min="9992" max="9992" width="11.42578125" style="2" customWidth="1"/>
    <col min="9993" max="9993" width="10.7109375" style="2" customWidth="1"/>
    <col min="9994" max="9994" width="12.42578125" style="2" bestFit="1" customWidth="1"/>
    <col min="9995" max="9996" width="11.42578125" style="2" customWidth="1"/>
    <col min="9997" max="9997" width="22.28515625" style="2" customWidth="1"/>
    <col min="9998" max="9999" width="11.42578125" style="2" customWidth="1"/>
    <col min="10000" max="10000" width="15" style="2" customWidth="1"/>
    <col min="10001" max="10001" width="32" style="2" customWidth="1"/>
    <col min="10002" max="10003" width="11.42578125" style="2"/>
    <col min="10004" max="10004" width="12.42578125" style="2" bestFit="1" customWidth="1"/>
    <col min="10005" max="10214" width="11.42578125" style="2"/>
    <col min="10215" max="10215" width="4.28515625" style="2" customWidth="1"/>
    <col min="10216" max="10216" width="8.42578125" style="2" customWidth="1"/>
    <col min="10217" max="10217" width="36.42578125" style="2" customWidth="1"/>
    <col min="10218" max="10218" width="16.7109375" style="2" customWidth="1"/>
    <col min="10219" max="10219" width="13.42578125" style="2" customWidth="1"/>
    <col min="10220" max="10220" width="12" style="2" customWidth="1"/>
    <col min="10221" max="10222" width="9.5703125" style="2" customWidth="1"/>
    <col min="10223" max="10223" width="31.7109375" style="2" customWidth="1"/>
    <col min="10224" max="10224" width="11.140625" style="2" customWidth="1"/>
    <col min="10225" max="10225" width="10.42578125" style="2" customWidth="1"/>
    <col min="10226" max="10226" width="13.140625" style="2" customWidth="1"/>
    <col min="10227" max="10227" width="11.7109375" style="2" customWidth="1"/>
    <col min="10228" max="10228" width="12.28515625" style="2" customWidth="1"/>
    <col min="10229" max="10229" width="23.5703125" style="2" customWidth="1"/>
    <col min="10230" max="10230" width="10.5703125" style="2" customWidth="1"/>
    <col min="10231" max="10231" width="11.7109375" style="2" customWidth="1"/>
    <col min="10232" max="10232" width="12.42578125" style="2" bestFit="1" customWidth="1"/>
    <col min="10233" max="10233" width="11.7109375" style="2" customWidth="1"/>
    <col min="10234" max="10234" width="12.28515625" style="2" customWidth="1"/>
    <col min="10235" max="10235" width="23.28515625" style="2" customWidth="1"/>
    <col min="10236" max="10237" width="11.42578125" style="2" customWidth="1"/>
    <col min="10238" max="10238" width="12.140625" style="2" customWidth="1"/>
    <col min="10239" max="10240" width="11.42578125" style="2" customWidth="1"/>
    <col min="10241" max="10241" width="24.7109375" style="2" customWidth="1"/>
    <col min="10242" max="10242" width="11.28515625" style="2" bestFit="1" customWidth="1"/>
    <col min="10243" max="10243" width="11.42578125" style="2" customWidth="1"/>
    <col min="10244" max="10244" width="12.42578125" style="2" bestFit="1" customWidth="1"/>
    <col min="10245" max="10246" width="11.42578125" style="2" customWidth="1"/>
    <col min="10247" max="10247" width="24" style="2" customWidth="1"/>
    <col min="10248" max="10248" width="11.42578125" style="2" customWidth="1"/>
    <col min="10249" max="10249" width="10.7109375" style="2" customWidth="1"/>
    <col min="10250" max="10250" width="12.42578125" style="2" bestFit="1" customWidth="1"/>
    <col min="10251" max="10252" width="11.42578125" style="2" customWidth="1"/>
    <col min="10253" max="10253" width="22.28515625" style="2" customWidth="1"/>
    <col min="10254" max="10255" width="11.42578125" style="2" customWidth="1"/>
    <col min="10256" max="10256" width="15" style="2" customWidth="1"/>
    <col min="10257" max="10257" width="32" style="2" customWidth="1"/>
    <col min="10258" max="10259" width="11.42578125" style="2"/>
    <col min="10260" max="10260" width="12.42578125" style="2" bestFit="1" customWidth="1"/>
    <col min="10261" max="10470" width="11.42578125" style="2"/>
    <col min="10471" max="10471" width="4.28515625" style="2" customWidth="1"/>
    <col min="10472" max="10472" width="8.42578125" style="2" customWidth="1"/>
    <col min="10473" max="10473" width="36.42578125" style="2" customWidth="1"/>
    <col min="10474" max="10474" width="16.7109375" style="2" customWidth="1"/>
    <col min="10475" max="10475" width="13.42578125" style="2" customWidth="1"/>
    <col min="10476" max="10476" width="12" style="2" customWidth="1"/>
    <col min="10477" max="10478" width="9.5703125" style="2" customWidth="1"/>
    <col min="10479" max="10479" width="31.7109375" style="2" customWidth="1"/>
    <col min="10480" max="10480" width="11.140625" style="2" customWidth="1"/>
    <col min="10481" max="10481" width="10.42578125" style="2" customWidth="1"/>
    <col min="10482" max="10482" width="13.140625" style="2" customWidth="1"/>
    <col min="10483" max="10483" width="11.7109375" style="2" customWidth="1"/>
    <col min="10484" max="10484" width="12.28515625" style="2" customWidth="1"/>
    <col min="10485" max="10485" width="23.5703125" style="2" customWidth="1"/>
    <col min="10486" max="10486" width="10.5703125" style="2" customWidth="1"/>
    <col min="10487" max="10487" width="11.7109375" style="2" customWidth="1"/>
    <col min="10488" max="10488" width="12.42578125" style="2" bestFit="1" customWidth="1"/>
    <col min="10489" max="10489" width="11.7109375" style="2" customWidth="1"/>
    <col min="10490" max="10490" width="12.28515625" style="2" customWidth="1"/>
    <col min="10491" max="10491" width="23.28515625" style="2" customWidth="1"/>
    <col min="10492" max="10493" width="11.42578125" style="2" customWidth="1"/>
    <col min="10494" max="10494" width="12.140625" style="2" customWidth="1"/>
    <col min="10495" max="10496" width="11.42578125" style="2" customWidth="1"/>
    <col min="10497" max="10497" width="24.7109375" style="2" customWidth="1"/>
    <col min="10498" max="10498" width="11.28515625" style="2" bestFit="1" customWidth="1"/>
    <col min="10499" max="10499" width="11.42578125" style="2" customWidth="1"/>
    <col min="10500" max="10500" width="12.42578125" style="2" bestFit="1" customWidth="1"/>
    <col min="10501" max="10502" width="11.42578125" style="2" customWidth="1"/>
    <col min="10503" max="10503" width="24" style="2" customWidth="1"/>
    <col min="10504" max="10504" width="11.42578125" style="2" customWidth="1"/>
    <col min="10505" max="10505" width="10.7109375" style="2" customWidth="1"/>
    <col min="10506" max="10506" width="12.42578125" style="2" bestFit="1" customWidth="1"/>
    <col min="10507" max="10508" width="11.42578125" style="2" customWidth="1"/>
    <col min="10509" max="10509" width="22.28515625" style="2" customWidth="1"/>
    <col min="10510" max="10511" width="11.42578125" style="2" customWidth="1"/>
    <col min="10512" max="10512" width="15" style="2" customWidth="1"/>
    <col min="10513" max="10513" width="32" style="2" customWidth="1"/>
    <col min="10514" max="10515" width="11.42578125" style="2"/>
    <col min="10516" max="10516" width="12.42578125" style="2" bestFit="1" customWidth="1"/>
    <col min="10517" max="10726" width="11.42578125" style="2"/>
    <col min="10727" max="10727" width="4.28515625" style="2" customWidth="1"/>
    <col min="10728" max="10728" width="8.42578125" style="2" customWidth="1"/>
    <col min="10729" max="10729" width="36.42578125" style="2" customWidth="1"/>
    <col min="10730" max="10730" width="16.7109375" style="2" customWidth="1"/>
    <col min="10731" max="10731" width="13.42578125" style="2" customWidth="1"/>
    <col min="10732" max="10732" width="12" style="2" customWidth="1"/>
    <col min="10733" max="10734" width="9.5703125" style="2" customWidth="1"/>
    <col min="10735" max="10735" width="31.7109375" style="2" customWidth="1"/>
    <col min="10736" max="10736" width="11.140625" style="2" customWidth="1"/>
    <col min="10737" max="10737" width="10.42578125" style="2" customWidth="1"/>
    <col min="10738" max="10738" width="13.140625" style="2" customWidth="1"/>
    <col min="10739" max="10739" width="11.7109375" style="2" customWidth="1"/>
    <col min="10740" max="10740" width="12.28515625" style="2" customWidth="1"/>
    <col min="10741" max="10741" width="23.5703125" style="2" customWidth="1"/>
    <col min="10742" max="10742" width="10.5703125" style="2" customWidth="1"/>
    <col min="10743" max="10743" width="11.7109375" style="2" customWidth="1"/>
    <col min="10744" max="10744" width="12.42578125" style="2" bestFit="1" customWidth="1"/>
    <col min="10745" max="10745" width="11.7109375" style="2" customWidth="1"/>
    <col min="10746" max="10746" width="12.28515625" style="2" customWidth="1"/>
    <col min="10747" max="10747" width="23.28515625" style="2" customWidth="1"/>
    <col min="10748" max="10749" width="11.42578125" style="2" customWidth="1"/>
    <col min="10750" max="10750" width="12.140625" style="2" customWidth="1"/>
    <col min="10751" max="10752" width="11.42578125" style="2" customWidth="1"/>
    <col min="10753" max="10753" width="24.7109375" style="2" customWidth="1"/>
    <col min="10754" max="10754" width="11.28515625" style="2" bestFit="1" customWidth="1"/>
    <col min="10755" max="10755" width="11.42578125" style="2" customWidth="1"/>
    <col min="10756" max="10756" width="12.42578125" style="2" bestFit="1" customWidth="1"/>
    <col min="10757" max="10758" width="11.42578125" style="2" customWidth="1"/>
    <col min="10759" max="10759" width="24" style="2" customWidth="1"/>
    <col min="10760" max="10760" width="11.42578125" style="2" customWidth="1"/>
    <col min="10761" max="10761" width="10.7109375" style="2" customWidth="1"/>
    <col min="10762" max="10762" width="12.42578125" style="2" bestFit="1" customWidth="1"/>
    <col min="10763" max="10764" width="11.42578125" style="2" customWidth="1"/>
    <col min="10765" max="10765" width="22.28515625" style="2" customWidth="1"/>
    <col min="10766" max="10767" width="11.42578125" style="2" customWidth="1"/>
    <col min="10768" max="10768" width="15" style="2" customWidth="1"/>
    <col min="10769" max="10769" width="32" style="2" customWidth="1"/>
    <col min="10770" max="10771" width="11.42578125" style="2"/>
    <col min="10772" max="10772" width="12.42578125" style="2" bestFit="1" customWidth="1"/>
    <col min="10773" max="10982" width="11.42578125" style="2"/>
    <col min="10983" max="10983" width="4.28515625" style="2" customWidth="1"/>
    <col min="10984" max="10984" width="8.42578125" style="2" customWidth="1"/>
    <col min="10985" max="10985" width="36.42578125" style="2" customWidth="1"/>
    <col min="10986" max="10986" width="16.7109375" style="2" customWidth="1"/>
    <col min="10987" max="10987" width="13.42578125" style="2" customWidth="1"/>
    <col min="10988" max="10988" width="12" style="2" customWidth="1"/>
    <col min="10989" max="10990" width="9.5703125" style="2" customWidth="1"/>
    <col min="10991" max="10991" width="31.7109375" style="2" customWidth="1"/>
    <col min="10992" max="10992" width="11.140625" style="2" customWidth="1"/>
    <col min="10993" max="10993" width="10.42578125" style="2" customWidth="1"/>
    <col min="10994" max="10994" width="13.140625" style="2" customWidth="1"/>
    <col min="10995" max="10995" width="11.7109375" style="2" customWidth="1"/>
    <col min="10996" max="10996" width="12.28515625" style="2" customWidth="1"/>
    <col min="10997" max="10997" width="23.5703125" style="2" customWidth="1"/>
    <col min="10998" max="10998" width="10.5703125" style="2" customWidth="1"/>
    <col min="10999" max="10999" width="11.7109375" style="2" customWidth="1"/>
    <col min="11000" max="11000" width="12.42578125" style="2" bestFit="1" customWidth="1"/>
    <col min="11001" max="11001" width="11.7109375" style="2" customWidth="1"/>
    <col min="11002" max="11002" width="12.28515625" style="2" customWidth="1"/>
    <col min="11003" max="11003" width="23.28515625" style="2" customWidth="1"/>
    <col min="11004" max="11005" width="11.42578125" style="2" customWidth="1"/>
    <col min="11006" max="11006" width="12.140625" style="2" customWidth="1"/>
    <col min="11007" max="11008" width="11.42578125" style="2" customWidth="1"/>
    <col min="11009" max="11009" width="24.7109375" style="2" customWidth="1"/>
    <col min="11010" max="11010" width="11.28515625" style="2" bestFit="1" customWidth="1"/>
    <col min="11011" max="11011" width="11.42578125" style="2" customWidth="1"/>
    <col min="11012" max="11012" width="12.42578125" style="2" bestFit="1" customWidth="1"/>
    <col min="11013" max="11014" width="11.42578125" style="2" customWidth="1"/>
    <col min="11015" max="11015" width="24" style="2" customWidth="1"/>
    <col min="11016" max="11016" width="11.42578125" style="2" customWidth="1"/>
    <col min="11017" max="11017" width="10.7109375" style="2" customWidth="1"/>
    <col min="11018" max="11018" width="12.42578125" style="2" bestFit="1" customWidth="1"/>
    <col min="11019" max="11020" width="11.42578125" style="2" customWidth="1"/>
    <col min="11021" max="11021" width="22.28515625" style="2" customWidth="1"/>
    <col min="11022" max="11023" width="11.42578125" style="2" customWidth="1"/>
    <col min="11024" max="11024" width="15" style="2" customWidth="1"/>
    <col min="11025" max="11025" width="32" style="2" customWidth="1"/>
    <col min="11026" max="11027" width="11.42578125" style="2"/>
    <col min="11028" max="11028" width="12.42578125" style="2" bestFit="1" customWidth="1"/>
    <col min="11029" max="11238" width="11.42578125" style="2"/>
    <col min="11239" max="11239" width="4.28515625" style="2" customWidth="1"/>
    <col min="11240" max="11240" width="8.42578125" style="2" customWidth="1"/>
    <col min="11241" max="11241" width="36.42578125" style="2" customWidth="1"/>
    <col min="11242" max="11242" width="16.7109375" style="2" customWidth="1"/>
    <col min="11243" max="11243" width="13.42578125" style="2" customWidth="1"/>
    <col min="11244" max="11244" width="12" style="2" customWidth="1"/>
    <col min="11245" max="11246" width="9.5703125" style="2" customWidth="1"/>
    <col min="11247" max="11247" width="31.7109375" style="2" customWidth="1"/>
    <col min="11248" max="11248" width="11.140625" style="2" customWidth="1"/>
    <col min="11249" max="11249" width="10.42578125" style="2" customWidth="1"/>
    <col min="11250" max="11250" width="13.140625" style="2" customWidth="1"/>
    <col min="11251" max="11251" width="11.7109375" style="2" customWidth="1"/>
    <col min="11252" max="11252" width="12.28515625" style="2" customWidth="1"/>
    <col min="11253" max="11253" width="23.5703125" style="2" customWidth="1"/>
    <col min="11254" max="11254" width="10.5703125" style="2" customWidth="1"/>
    <col min="11255" max="11255" width="11.7109375" style="2" customWidth="1"/>
    <col min="11256" max="11256" width="12.42578125" style="2" bestFit="1" customWidth="1"/>
    <col min="11257" max="11257" width="11.7109375" style="2" customWidth="1"/>
    <col min="11258" max="11258" width="12.28515625" style="2" customWidth="1"/>
    <col min="11259" max="11259" width="23.28515625" style="2" customWidth="1"/>
    <col min="11260" max="11261" width="11.42578125" style="2" customWidth="1"/>
    <col min="11262" max="11262" width="12.140625" style="2" customWidth="1"/>
    <col min="11263" max="11264" width="11.42578125" style="2" customWidth="1"/>
    <col min="11265" max="11265" width="24.7109375" style="2" customWidth="1"/>
    <col min="11266" max="11266" width="11.28515625" style="2" bestFit="1" customWidth="1"/>
    <col min="11267" max="11267" width="11.42578125" style="2" customWidth="1"/>
    <col min="11268" max="11268" width="12.42578125" style="2" bestFit="1" customWidth="1"/>
    <col min="11269" max="11270" width="11.42578125" style="2" customWidth="1"/>
    <col min="11271" max="11271" width="24" style="2" customWidth="1"/>
    <col min="11272" max="11272" width="11.42578125" style="2" customWidth="1"/>
    <col min="11273" max="11273" width="10.7109375" style="2" customWidth="1"/>
    <col min="11274" max="11274" width="12.42578125" style="2" bestFit="1" customWidth="1"/>
    <col min="11275" max="11276" width="11.42578125" style="2" customWidth="1"/>
    <col min="11277" max="11277" width="22.28515625" style="2" customWidth="1"/>
    <col min="11278" max="11279" width="11.42578125" style="2" customWidth="1"/>
    <col min="11280" max="11280" width="15" style="2" customWidth="1"/>
    <col min="11281" max="11281" width="32" style="2" customWidth="1"/>
    <col min="11282" max="11283" width="11.42578125" style="2"/>
    <col min="11284" max="11284" width="12.42578125" style="2" bestFit="1" customWidth="1"/>
    <col min="11285" max="11494" width="11.42578125" style="2"/>
    <col min="11495" max="11495" width="4.28515625" style="2" customWidth="1"/>
    <col min="11496" max="11496" width="8.42578125" style="2" customWidth="1"/>
    <col min="11497" max="11497" width="36.42578125" style="2" customWidth="1"/>
    <col min="11498" max="11498" width="16.7109375" style="2" customWidth="1"/>
    <col min="11499" max="11499" width="13.42578125" style="2" customWidth="1"/>
    <col min="11500" max="11500" width="12" style="2" customWidth="1"/>
    <col min="11501" max="11502" width="9.5703125" style="2" customWidth="1"/>
    <col min="11503" max="11503" width="31.7109375" style="2" customWidth="1"/>
    <col min="11504" max="11504" width="11.140625" style="2" customWidth="1"/>
    <col min="11505" max="11505" width="10.42578125" style="2" customWidth="1"/>
    <col min="11506" max="11506" width="13.140625" style="2" customWidth="1"/>
    <col min="11507" max="11507" width="11.7109375" style="2" customWidth="1"/>
    <col min="11508" max="11508" width="12.28515625" style="2" customWidth="1"/>
    <col min="11509" max="11509" width="23.5703125" style="2" customWidth="1"/>
    <col min="11510" max="11510" width="10.5703125" style="2" customWidth="1"/>
    <col min="11511" max="11511" width="11.7109375" style="2" customWidth="1"/>
    <col min="11512" max="11512" width="12.42578125" style="2" bestFit="1" customWidth="1"/>
    <col min="11513" max="11513" width="11.7109375" style="2" customWidth="1"/>
    <col min="11514" max="11514" width="12.28515625" style="2" customWidth="1"/>
    <col min="11515" max="11515" width="23.28515625" style="2" customWidth="1"/>
    <col min="11516" max="11517" width="11.42578125" style="2" customWidth="1"/>
    <col min="11518" max="11518" width="12.140625" style="2" customWidth="1"/>
    <col min="11519" max="11520" width="11.42578125" style="2" customWidth="1"/>
    <col min="11521" max="11521" width="24.7109375" style="2" customWidth="1"/>
    <col min="11522" max="11522" width="11.28515625" style="2" bestFit="1" customWidth="1"/>
    <col min="11523" max="11523" width="11.42578125" style="2" customWidth="1"/>
    <col min="11524" max="11524" width="12.42578125" style="2" bestFit="1" customWidth="1"/>
    <col min="11525" max="11526" width="11.42578125" style="2" customWidth="1"/>
    <col min="11527" max="11527" width="24" style="2" customWidth="1"/>
    <col min="11528" max="11528" width="11.42578125" style="2" customWidth="1"/>
    <col min="11529" max="11529" width="10.7109375" style="2" customWidth="1"/>
    <col min="11530" max="11530" width="12.42578125" style="2" bestFit="1" customWidth="1"/>
    <col min="11531" max="11532" width="11.42578125" style="2" customWidth="1"/>
    <col min="11533" max="11533" width="22.28515625" style="2" customWidth="1"/>
    <col min="11534" max="11535" width="11.42578125" style="2" customWidth="1"/>
    <col min="11536" max="11536" width="15" style="2" customWidth="1"/>
    <col min="11537" max="11537" width="32" style="2" customWidth="1"/>
    <col min="11538" max="11539" width="11.42578125" style="2"/>
    <col min="11540" max="11540" width="12.42578125" style="2" bestFit="1" customWidth="1"/>
    <col min="11541" max="11750" width="11.42578125" style="2"/>
    <col min="11751" max="11751" width="4.28515625" style="2" customWidth="1"/>
    <col min="11752" max="11752" width="8.42578125" style="2" customWidth="1"/>
    <col min="11753" max="11753" width="36.42578125" style="2" customWidth="1"/>
    <col min="11754" max="11754" width="16.7109375" style="2" customWidth="1"/>
    <col min="11755" max="11755" width="13.42578125" style="2" customWidth="1"/>
    <col min="11756" max="11756" width="12" style="2" customWidth="1"/>
    <col min="11757" max="11758" width="9.5703125" style="2" customWidth="1"/>
    <col min="11759" max="11759" width="31.7109375" style="2" customWidth="1"/>
    <col min="11760" max="11760" width="11.140625" style="2" customWidth="1"/>
    <col min="11761" max="11761" width="10.42578125" style="2" customWidth="1"/>
    <col min="11762" max="11762" width="13.140625" style="2" customWidth="1"/>
    <col min="11763" max="11763" width="11.7109375" style="2" customWidth="1"/>
    <col min="11764" max="11764" width="12.28515625" style="2" customWidth="1"/>
    <col min="11765" max="11765" width="23.5703125" style="2" customWidth="1"/>
    <col min="11766" max="11766" width="10.5703125" style="2" customWidth="1"/>
    <col min="11767" max="11767" width="11.7109375" style="2" customWidth="1"/>
    <col min="11768" max="11768" width="12.42578125" style="2" bestFit="1" customWidth="1"/>
    <col min="11769" max="11769" width="11.7109375" style="2" customWidth="1"/>
    <col min="11770" max="11770" width="12.28515625" style="2" customWidth="1"/>
    <col min="11771" max="11771" width="23.28515625" style="2" customWidth="1"/>
    <col min="11772" max="11773" width="11.42578125" style="2" customWidth="1"/>
    <col min="11774" max="11774" width="12.140625" style="2" customWidth="1"/>
    <col min="11775" max="11776" width="11.42578125" style="2" customWidth="1"/>
    <col min="11777" max="11777" width="24.7109375" style="2" customWidth="1"/>
    <col min="11778" max="11778" width="11.28515625" style="2" bestFit="1" customWidth="1"/>
    <col min="11779" max="11779" width="11.42578125" style="2" customWidth="1"/>
    <col min="11780" max="11780" width="12.42578125" style="2" bestFit="1" customWidth="1"/>
    <col min="11781" max="11782" width="11.42578125" style="2" customWidth="1"/>
    <col min="11783" max="11783" width="24" style="2" customWidth="1"/>
    <col min="11784" max="11784" width="11.42578125" style="2" customWidth="1"/>
    <col min="11785" max="11785" width="10.7109375" style="2" customWidth="1"/>
    <col min="11786" max="11786" width="12.42578125" style="2" bestFit="1" customWidth="1"/>
    <col min="11787" max="11788" width="11.42578125" style="2" customWidth="1"/>
    <col min="11789" max="11789" width="22.28515625" style="2" customWidth="1"/>
    <col min="11790" max="11791" width="11.42578125" style="2" customWidth="1"/>
    <col min="11792" max="11792" width="15" style="2" customWidth="1"/>
    <col min="11793" max="11793" width="32" style="2" customWidth="1"/>
    <col min="11794" max="11795" width="11.42578125" style="2"/>
    <col min="11796" max="11796" width="12.42578125" style="2" bestFit="1" customWidth="1"/>
    <col min="11797" max="12006" width="11.42578125" style="2"/>
    <col min="12007" max="12007" width="4.28515625" style="2" customWidth="1"/>
    <col min="12008" max="12008" width="8.42578125" style="2" customWidth="1"/>
    <col min="12009" max="12009" width="36.42578125" style="2" customWidth="1"/>
    <col min="12010" max="12010" width="16.7109375" style="2" customWidth="1"/>
    <col min="12011" max="12011" width="13.42578125" style="2" customWidth="1"/>
    <col min="12012" max="12012" width="12" style="2" customWidth="1"/>
    <col min="12013" max="12014" width="9.5703125" style="2" customWidth="1"/>
    <col min="12015" max="12015" width="31.7109375" style="2" customWidth="1"/>
    <col min="12016" max="12016" width="11.140625" style="2" customWidth="1"/>
    <col min="12017" max="12017" width="10.42578125" style="2" customWidth="1"/>
    <col min="12018" max="12018" width="13.140625" style="2" customWidth="1"/>
    <col min="12019" max="12019" width="11.7109375" style="2" customWidth="1"/>
    <col min="12020" max="12020" width="12.28515625" style="2" customWidth="1"/>
    <col min="12021" max="12021" width="23.5703125" style="2" customWidth="1"/>
    <col min="12022" max="12022" width="10.5703125" style="2" customWidth="1"/>
    <col min="12023" max="12023" width="11.7109375" style="2" customWidth="1"/>
    <col min="12024" max="12024" width="12.42578125" style="2" bestFit="1" customWidth="1"/>
    <col min="12025" max="12025" width="11.7109375" style="2" customWidth="1"/>
    <col min="12026" max="12026" width="12.28515625" style="2" customWidth="1"/>
    <col min="12027" max="12027" width="23.28515625" style="2" customWidth="1"/>
    <col min="12028" max="12029" width="11.42578125" style="2" customWidth="1"/>
    <col min="12030" max="12030" width="12.140625" style="2" customWidth="1"/>
    <col min="12031" max="12032" width="11.42578125" style="2" customWidth="1"/>
    <col min="12033" max="12033" width="24.7109375" style="2" customWidth="1"/>
    <col min="12034" max="12034" width="11.28515625" style="2" bestFit="1" customWidth="1"/>
    <col min="12035" max="12035" width="11.42578125" style="2" customWidth="1"/>
    <col min="12036" max="12036" width="12.42578125" style="2" bestFit="1" customWidth="1"/>
    <col min="12037" max="12038" width="11.42578125" style="2" customWidth="1"/>
    <col min="12039" max="12039" width="24" style="2" customWidth="1"/>
    <col min="12040" max="12040" width="11.42578125" style="2" customWidth="1"/>
    <col min="12041" max="12041" width="10.7109375" style="2" customWidth="1"/>
    <col min="12042" max="12042" width="12.42578125" style="2" bestFit="1" customWidth="1"/>
    <col min="12043" max="12044" width="11.42578125" style="2" customWidth="1"/>
    <col min="12045" max="12045" width="22.28515625" style="2" customWidth="1"/>
    <col min="12046" max="12047" width="11.42578125" style="2" customWidth="1"/>
    <col min="12048" max="12048" width="15" style="2" customWidth="1"/>
    <col min="12049" max="12049" width="32" style="2" customWidth="1"/>
    <col min="12050" max="12051" width="11.42578125" style="2"/>
    <col min="12052" max="12052" width="12.42578125" style="2" bestFit="1" customWidth="1"/>
    <col min="12053" max="12262" width="11.42578125" style="2"/>
    <col min="12263" max="12263" width="4.28515625" style="2" customWidth="1"/>
    <col min="12264" max="12264" width="8.42578125" style="2" customWidth="1"/>
    <col min="12265" max="12265" width="36.42578125" style="2" customWidth="1"/>
    <col min="12266" max="12266" width="16.7109375" style="2" customWidth="1"/>
    <col min="12267" max="12267" width="13.42578125" style="2" customWidth="1"/>
    <col min="12268" max="12268" width="12" style="2" customWidth="1"/>
    <col min="12269" max="12270" width="9.5703125" style="2" customWidth="1"/>
    <col min="12271" max="12271" width="31.7109375" style="2" customWidth="1"/>
    <col min="12272" max="12272" width="11.140625" style="2" customWidth="1"/>
    <col min="12273" max="12273" width="10.42578125" style="2" customWidth="1"/>
    <col min="12274" max="12274" width="13.140625" style="2" customWidth="1"/>
    <col min="12275" max="12275" width="11.7109375" style="2" customWidth="1"/>
    <col min="12276" max="12276" width="12.28515625" style="2" customWidth="1"/>
    <col min="12277" max="12277" width="23.5703125" style="2" customWidth="1"/>
    <col min="12278" max="12278" width="10.5703125" style="2" customWidth="1"/>
    <col min="12279" max="12279" width="11.7109375" style="2" customWidth="1"/>
    <col min="12280" max="12280" width="12.42578125" style="2" bestFit="1" customWidth="1"/>
    <col min="12281" max="12281" width="11.7109375" style="2" customWidth="1"/>
    <col min="12282" max="12282" width="12.28515625" style="2" customWidth="1"/>
    <col min="12283" max="12283" width="23.28515625" style="2" customWidth="1"/>
    <col min="12284" max="12285" width="11.42578125" style="2" customWidth="1"/>
    <col min="12286" max="12286" width="12.140625" style="2" customWidth="1"/>
    <col min="12287" max="12288" width="11.42578125" style="2" customWidth="1"/>
    <col min="12289" max="12289" width="24.7109375" style="2" customWidth="1"/>
    <col min="12290" max="12290" width="11.28515625" style="2" bestFit="1" customWidth="1"/>
    <col min="12291" max="12291" width="11.42578125" style="2" customWidth="1"/>
    <col min="12292" max="12292" width="12.42578125" style="2" bestFit="1" customWidth="1"/>
    <col min="12293" max="12294" width="11.42578125" style="2" customWidth="1"/>
    <col min="12295" max="12295" width="24" style="2" customWidth="1"/>
    <col min="12296" max="12296" width="11.42578125" style="2" customWidth="1"/>
    <col min="12297" max="12297" width="10.7109375" style="2" customWidth="1"/>
    <col min="12298" max="12298" width="12.42578125" style="2" bestFit="1" customWidth="1"/>
    <col min="12299" max="12300" width="11.42578125" style="2" customWidth="1"/>
    <col min="12301" max="12301" width="22.28515625" style="2" customWidth="1"/>
    <col min="12302" max="12303" width="11.42578125" style="2" customWidth="1"/>
    <col min="12304" max="12304" width="15" style="2" customWidth="1"/>
    <col min="12305" max="12305" width="32" style="2" customWidth="1"/>
    <col min="12306" max="12307" width="11.42578125" style="2"/>
    <col min="12308" max="12308" width="12.42578125" style="2" bestFit="1" customWidth="1"/>
    <col min="12309" max="12518" width="11.42578125" style="2"/>
    <col min="12519" max="12519" width="4.28515625" style="2" customWidth="1"/>
    <col min="12520" max="12520" width="8.42578125" style="2" customWidth="1"/>
    <col min="12521" max="12521" width="36.42578125" style="2" customWidth="1"/>
    <col min="12522" max="12522" width="16.7109375" style="2" customWidth="1"/>
    <col min="12523" max="12523" width="13.42578125" style="2" customWidth="1"/>
    <col min="12524" max="12524" width="12" style="2" customWidth="1"/>
    <col min="12525" max="12526" width="9.5703125" style="2" customWidth="1"/>
    <col min="12527" max="12527" width="31.7109375" style="2" customWidth="1"/>
    <col min="12528" max="12528" width="11.140625" style="2" customWidth="1"/>
    <col min="12529" max="12529" width="10.42578125" style="2" customWidth="1"/>
    <col min="12530" max="12530" width="13.140625" style="2" customWidth="1"/>
    <col min="12531" max="12531" width="11.7109375" style="2" customWidth="1"/>
    <col min="12532" max="12532" width="12.28515625" style="2" customWidth="1"/>
    <col min="12533" max="12533" width="23.5703125" style="2" customWidth="1"/>
    <col min="12534" max="12534" width="10.5703125" style="2" customWidth="1"/>
    <col min="12535" max="12535" width="11.7109375" style="2" customWidth="1"/>
    <col min="12536" max="12536" width="12.42578125" style="2" bestFit="1" customWidth="1"/>
    <col min="12537" max="12537" width="11.7109375" style="2" customWidth="1"/>
    <col min="12538" max="12538" width="12.28515625" style="2" customWidth="1"/>
    <col min="12539" max="12539" width="23.28515625" style="2" customWidth="1"/>
    <col min="12540" max="12541" width="11.42578125" style="2" customWidth="1"/>
    <col min="12542" max="12542" width="12.140625" style="2" customWidth="1"/>
    <col min="12543" max="12544" width="11.42578125" style="2" customWidth="1"/>
    <col min="12545" max="12545" width="24.7109375" style="2" customWidth="1"/>
    <col min="12546" max="12546" width="11.28515625" style="2" bestFit="1" customWidth="1"/>
    <col min="12547" max="12547" width="11.42578125" style="2" customWidth="1"/>
    <col min="12548" max="12548" width="12.42578125" style="2" bestFit="1" customWidth="1"/>
    <col min="12549" max="12550" width="11.42578125" style="2" customWidth="1"/>
    <col min="12551" max="12551" width="24" style="2" customWidth="1"/>
    <col min="12552" max="12552" width="11.42578125" style="2" customWidth="1"/>
    <col min="12553" max="12553" width="10.7109375" style="2" customWidth="1"/>
    <col min="12554" max="12554" width="12.42578125" style="2" bestFit="1" customWidth="1"/>
    <col min="12555" max="12556" width="11.42578125" style="2" customWidth="1"/>
    <col min="12557" max="12557" width="22.28515625" style="2" customWidth="1"/>
    <col min="12558" max="12559" width="11.42578125" style="2" customWidth="1"/>
    <col min="12560" max="12560" width="15" style="2" customWidth="1"/>
    <col min="12561" max="12561" width="32" style="2" customWidth="1"/>
    <col min="12562" max="12563" width="11.42578125" style="2"/>
    <col min="12564" max="12564" width="12.42578125" style="2" bestFit="1" customWidth="1"/>
    <col min="12565" max="12774" width="11.42578125" style="2"/>
    <col min="12775" max="12775" width="4.28515625" style="2" customWidth="1"/>
    <col min="12776" max="12776" width="8.42578125" style="2" customWidth="1"/>
    <col min="12777" max="12777" width="36.42578125" style="2" customWidth="1"/>
    <col min="12778" max="12778" width="16.7109375" style="2" customWidth="1"/>
    <col min="12779" max="12779" width="13.42578125" style="2" customWidth="1"/>
    <col min="12780" max="12780" width="12" style="2" customWidth="1"/>
    <col min="12781" max="12782" width="9.5703125" style="2" customWidth="1"/>
    <col min="12783" max="12783" width="31.7109375" style="2" customWidth="1"/>
    <col min="12784" max="12784" width="11.140625" style="2" customWidth="1"/>
    <col min="12785" max="12785" width="10.42578125" style="2" customWidth="1"/>
    <col min="12786" max="12786" width="13.140625" style="2" customWidth="1"/>
    <col min="12787" max="12787" width="11.7109375" style="2" customWidth="1"/>
    <col min="12788" max="12788" width="12.28515625" style="2" customWidth="1"/>
    <col min="12789" max="12789" width="23.5703125" style="2" customWidth="1"/>
    <col min="12790" max="12790" width="10.5703125" style="2" customWidth="1"/>
    <col min="12791" max="12791" width="11.7109375" style="2" customWidth="1"/>
    <col min="12792" max="12792" width="12.42578125" style="2" bestFit="1" customWidth="1"/>
    <col min="12793" max="12793" width="11.7109375" style="2" customWidth="1"/>
    <col min="12794" max="12794" width="12.28515625" style="2" customWidth="1"/>
    <col min="12795" max="12795" width="23.28515625" style="2" customWidth="1"/>
    <col min="12796" max="12797" width="11.42578125" style="2" customWidth="1"/>
    <col min="12798" max="12798" width="12.140625" style="2" customWidth="1"/>
    <col min="12799" max="12800" width="11.42578125" style="2" customWidth="1"/>
    <col min="12801" max="12801" width="24.7109375" style="2" customWidth="1"/>
    <col min="12802" max="12802" width="11.28515625" style="2" bestFit="1" customWidth="1"/>
    <col min="12803" max="12803" width="11.42578125" style="2" customWidth="1"/>
    <col min="12804" max="12804" width="12.42578125" style="2" bestFit="1" customWidth="1"/>
    <col min="12805" max="12806" width="11.42578125" style="2" customWidth="1"/>
    <col min="12807" max="12807" width="24" style="2" customWidth="1"/>
    <col min="12808" max="12808" width="11.42578125" style="2" customWidth="1"/>
    <col min="12809" max="12809" width="10.7109375" style="2" customWidth="1"/>
    <col min="12810" max="12810" width="12.42578125" style="2" bestFit="1" customWidth="1"/>
    <col min="12811" max="12812" width="11.42578125" style="2" customWidth="1"/>
    <col min="12813" max="12813" width="22.28515625" style="2" customWidth="1"/>
    <col min="12814" max="12815" width="11.42578125" style="2" customWidth="1"/>
    <col min="12816" max="12816" width="15" style="2" customWidth="1"/>
    <col min="12817" max="12817" width="32" style="2" customWidth="1"/>
    <col min="12818" max="12819" width="11.42578125" style="2"/>
    <col min="12820" max="12820" width="12.42578125" style="2" bestFit="1" customWidth="1"/>
    <col min="12821" max="13030" width="11.42578125" style="2"/>
    <col min="13031" max="13031" width="4.28515625" style="2" customWidth="1"/>
    <col min="13032" max="13032" width="8.42578125" style="2" customWidth="1"/>
    <col min="13033" max="13033" width="36.42578125" style="2" customWidth="1"/>
    <col min="13034" max="13034" width="16.7109375" style="2" customWidth="1"/>
    <col min="13035" max="13035" width="13.42578125" style="2" customWidth="1"/>
    <col min="13036" max="13036" width="12" style="2" customWidth="1"/>
    <col min="13037" max="13038" width="9.5703125" style="2" customWidth="1"/>
    <col min="13039" max="13039" width="31.7109375" style="2" customWidth="1"/>
    <col min="13040" max="13040" width="11.140625" style="2" customWidth="1"/>
    <col min="13041" max="13041" width="10.42578125" style="2" customWidth="1"/>
    <col min="13042" max="13042" width="13.140625" style="2" customWidth="1"/>
    <col min="13043" max="13043" width="11.7109375" style="2" customWidth="1"/>
    <col min="13044" max="13044" width="12.28515625" style="2" customWidth="1"/>
    <col min="13045" max="13045" width="23.5703125" style="2" customWidth="1"/>
    <col min="13046" max="13046" width="10.5703125" style="2" customWidth="1"/>
    <col min="13047" max="13047" width="11.7109375" style="2" customWidth="1"/>
    <col min="13048" max="13048" width="12.42578125" style="2" bestFit="1" customWidth="1"/>
    <col min="13049" max="13049" width="11.7109375" style="2" customWidth="1"/>
    <col min="13050" max="13050" width="12.28515625" style="2" customWidth="1"/>
    <col min="13051" max="13051" width="23.28515625" style="2" customWidth="1"/>
    <col min="13052" max="13053" width="11.42578125" style="2" customWidth="1"/>
    <col min="13054" max="13054" width="12.140625" style="2" customWidth="1"/>
    <col min="13055" max="13056" width="11.42578125" style="2" customWidth="1"/>
    <col min="13057" max="13057" width="24.7109375" style="2" customWidth="1"/>
    <col min="13058" max="13058" width="11.28515625" style="2" bestFit="1" customWidth="1"/>
    <col min="13059" max="13059" width="11.42578125" style="2" customWidth="1"/>
    <col min="13060" max="13060" width="12.42578125" style="2" bestFit="1" customWidth="1"/>
    <col min="13061" max="13062" width="11.42578125" style="2" customWidth="1"/>
    <col min="13063" max="13063" width="24" style="2" customWidth="1"/>
    <col min="13064" max="13064" width="11.42578125" style="2" customWidth="1"/>
    <col min="13065" max="13065" width="10.7109375" style="2" customWidth="1"/>
    <col min="13066" max="13066" width="12.42578125" style="2" bestFit="1" customWidth="1"/>
    <col min="13067" max="13068" width="11.42578125" style="2" customWidth="1"/>
    <col min="13069" max="13069" width="22.28515625" style="2" customWidth="1"/>
    <col min="13070" max="13071" width="11.42578125" style="2" customWidth="1"/>
    <col min="13072" max="13072" width="15" style="2" customWidth="1"/>
    <col min="13073" max="13073" width="32" style="2" customWidth="1"/>
    <col min="13074" max="13075" width="11.42578125" style="2"/>
    <col min="13076" max="13076" width="12.42578125" style="2" bestFit="1" customWidth="1"/>
    <col min="13077" max="13286" width="11.42578125" style="2"/>
    <col min="13287" max="13287" width="4.28515625" style="2" customWidth="1"/>
    <col min="13288" max="13288" width="8.42578125" style="2" customWidth="1"/>
    <col min="13289" max="13289" width="36.42578125" style="2" customWidth="1"/>
    <col min="13290" max="13290" width="16.7109375" style="2" customWidth="1"/>
    <col min="13291" max="13291" width="13.42578125" style="2" customWidth="1"/>
    <col min="13292" max="13292" width="12" style="2" customWidth="1"/>
    <col min="13293" max="13294" width="9.5703125" style="2" customWidth="1"/>
    <col min="13295" max="13295" width="31.7109375" style="2" customWidth="1"/>
    <col min="13296" max="13296" width="11.140625" style="2" customWidth="1"/>
    <col min="13297" max="13297" width="10.42578125" style="2" customWidth="1"/>
    <col min="13298" max="13298" width="13.140625" style="2" customWidth="1"/>
    <col min="13299" max="13299" width="11.7109375" style="2" customWidth="1"/>
    <col min="13300" max="13300" width="12.28515625" style="2" customWidth="1"/>
    <col min="13301" max="13301" width="23.5703125" style="2" customWidth="1"/>
    <col min="13302" max="13302" width="10.5703125" style="2" customWidth="1"/>
    <col min="13303" max="13303" width="11.7109375" style="2" customWidth="1"/>
    <col min="13304" max="13304" width="12.42578125" style="2" bestFit="1" customWidth="1"/>
    <col min="13305" max="13305" width="11.7109375" style="2" customWidth="1"/>
    <col min="13306" max="13306" width="12.28515625" style="2" customWidth="1"/>
    <col min="13307" max="13307" width="23.28515625" style="2" customWidth="1"/>
    <col min="13308" max="13309" width="11.42578125" style="2" customWidth="1"/>
    <col min="13310" max="13310" width="12.140625" style="2" customWidth="1"/>
    <col min="13311" max="13312" width="11.42578125" style="2" customWidth="1"/>
    <col min="13313" max="13313" width="24.7109375" style="2" customWidth="1"/>
    <col min="13314" max="13314" width="11.28515625" style="2" bestFit="1" customWidth="1"/>
    <col min="13315" max="13315" width="11.42578125" style="2" customWidth="1"/>
    <col min="13316" max="13316" width="12.42578125" style="2" bestFit="1" customWidth="1"/>
    <col min="13317" max="13318" width="11.42578125" style="2" customWidth="1"/>
    <col min="13319" max="13319" width="24" style="2" customWidth="1"/>
    <col min="13320" max="13320" width="11.42578125" style="2" customWidth="1"/>
    <col min="13321" max="13321" width="10.7109375" style="2" customWidth="1"/>
    <col min="13322" max="13322" width="12.42578125" style="2" bestFit="1" customWidth="1"/>
    <col min="13323" max="13324" width="11.42578125" style="2" customWidth="1"/>
    <col min="13325" max="13325" width="22.28515625" style="2" customWidth="1"/>
    <col min="13326" max="13327" width="11.42578125" style="2" customWidth="1"/>
    <col min="13328" max="13328" width="15" style="2" customWidth="1"/>
    <col min="13329" max="13329" width="32" style="2" customWidth="1"/>
    <col min="13330" max="13331" width="11.42578125" style="2"/>
    <col min="13332" max="13332" width="12.42578125" style="2" bestFit="1" customWidth="1"/>
    <col min="13333" max="13542" width="11.42578125" style="2"/>
    <col min="13543" max="13543" width="4.28515625" style="2" customWidth="1"/>
    <col min="13544" max="13544" width="8.42578125" style="2" customWidth="1"/>
    <col min="13545" max="13545" width="36.42578125" style="2" customWidth="1"/>
    <col min="13546" max="13546" width="16.7109375" style="2" customWidth="1"/>
    <col min="13547" max="13547" width="13.42578125" style="2" customWidth="1"/>
    <col min="13548" max="13548" width="12" style="2" customWidth="1"/>
    <col min="13549" max="13550" width="9.5703125" style="2" customWidth="1"/>
    <col min="13551" max="13551" width="31.7109375" style="2" customWidth="1"/>
    <col min="13552" max="13552" width="11.140625" style="2" customWidth="1"/>
    <col min="13553" max="13553" width="10.42578125" style="2" customWidth="1"/>
    <col min="13554" max="13554" width="13.140625" style="2" customWidth="1"/>
    <col min="13555" max="13555" width="11.7109375" style="2" customWidth="1"/>
    <col min="13556" max="13556" width="12.28515625" style="2" customWidth="1"/>
    <col min="13557" max="13557" width="23.5703125" style="2" customWidth="1"/>
    <col min="13558" max="13558" width="10.5703125" style="2" customWidth="1"/>
    <col min="13559" max="13559" width="11.7109375" style="2" customWidth="1"/>
    <col min="13560" max="13560" width="12.42578125" style="2" bestFit="1" customWidth="1"/>
    <col min="13561" max="13561" width="11.7109375" style="2" customWidth="1"/>
    <col min="13562" max="13562" width="12.28515625" style="2" customWidth="1"/>
    <col min="13563" max="13563" width="23.28515625" style="2" customWidth="1"/>
    <col min="13564" max="13565" width="11.42578125" style="2" customWidth="1"/>
    <col min="13566" max="13566" width="12.140625" style="2" customWidth="1"/>
    <col min="13567" max="13568" width="11.42578125" style="2" customWidth="1"/>
    <col min="13569" max="13569" width="24.7109375" style="2" customWidth="1"/>
    <col min="13570" max="13570" width="11.28515625" style="2" bestFit="1" customWidth="1"/>
    <col min="13571" max="13571" width="11.42578125" style="2" customWidth="1"/>
    <col min="13572" max="13572" width="12.42578125" style="2" bestFit="1" customWidth="1"/>
    <col min="13573" max="13574" width="11.42578125" style="2" customWidth="1"/>
    <col min="13575" max="13575" width="24" style="2" customWidth="1"/>
    <col min="13576" max="13576" width="11.42578125" style="2" customWidth="1"/>
    <col min="13577" max="13577" width="10.7109375" style="2" customWidth="1"/>
    <col min="13578" max="13578" width="12.42578125" style="2" bestFit="1" customWidth="1"/>
    <col min="13579" max="13580" width="11.42578125" style="2" customWidth="1"/>
    <col min="13581" max="13581" width="22.28515625" style="2" customWidth="1"/>
    <col min="13582" max="13583" width="11.42578125" style="2" customWidth="1"/>
    <col min="13584" max="13584" width="15" style="2" customWidth="1"/>
    <col min="13585" max="13585" width="32" style="2" customWidth="1"/>
    <col min="13586" max="13587" width="11.42578125" style="2"/>
    <col min="13588" max="13588" width="12.42578125" style="2" bestFit="1" customWidth="1"/>
    <col min="13589" max="13798" width="11.42578125" style="2"/>
    <col min="13799" max="13799" width="4.28515625" style="2" customWidth="1"/>
    <col min="13800" max="13800" width="8.42578125" style="2" customWidth="1"/>
    <col min="13801" max="13801" width="36.42578125" style="2" customWidth="1"/>
    <col min="13802" max="13802" width="16.7109375" style="2" customWidth="1"/>
    <col min="13803" max="13803" width="13.42578125" style="2" customWidth="1"/>
    <col min="13804" max="13804" width="12" style="2" customWidth="1"/>
    <col min="13805" max="13806" width="9.5703125" style="2" customWidth="1"/>
    <col min="13807" max="13807" width="31.7109375" style="2" customWidth="1"/>
    <col min="13808" max="13808" width="11.140625" style="2" customWidth="1"/>
    <col min="13809" max="13809" width="10.42578125" style="2" customWidth="1"/>
    <col min="13810" max="13810" width="13.140625" style="2" customWidth="1"/>
    <col min="13811" max="13811" width="11.7109375" style="2" customWidth="1"/>
    <col min="13812" max="13812" width="12.28515625" style="2" customWidth="1"/>
    <col min="13813" max="13813" width="23.5703125" style="2" customWidth="1"/>
    <col min="13814" max="13814" width="10.5703125" style="2" customWidth="1"/>
    <col min="13815" max="13815" width="11.7109375" style="2" customWidth="1"/>
    <col min="13816" max="13816" width="12.42578125" style="2" bestFit="1" customWidth="1"/>
    <col min="13817" max="13817" width="11.7109375" style="2" customWidth="1"/>
    <col min="13818" max="13818" width="12.28515625" style="2" customWidth="1"/>
    <col min="13819" max="13819" width="23.28515625" style="2" customWidth="1"/>
    <col min="13820" max="13821" width="11.42578125" style="2" customWidth="1"/>
    <col min="13822" max="13822" width="12.140625" style="2" customWidth="1"/>
    <col min="13823" max="13824" width="11.42578125" style="2" customWidth="1"/>
    <col min="13825" max="13825" width="24.7109375" style="2" customWidth="1"/>
    <col min="13826" max="13826" width="11.28515625" style="2" bestFit="1" customWidth="1"/>
    <col min="13827" max="13827" width="11.42578125" style="2" customWidth="1"/>
    <col min="13828" max="13828" width="12.42578125" style="2" bestFit="1" customWidth="1"/>
    <col min="13829" max="13830" width="11.42578125" style="2" customWidth="1"/>
    <col min="13831" max="13831" width="24" style="2" customWidth="1"/>
    <col min="13832" max="13832" width="11.42578125" style="2" customWidth="1"/>
    <col min="13833" max="13833" width="10.7109375" style="2" customWidth="1"/>
    <col min="13834" max="13834" width="12.42578125" style="2" bestFit="1" customWidth="1"/>
    <col min="13835" max="13836" width="11.42578125" style="2" customWidth="1"/>
    <col min="13837" max="13837" width="22.28515625" style="2" customWidth="1"/>
    <col min="13838" max="13839" width="11.42578125" style="2" customWidth="1"/>
    <col min="13840" max="13840" width="15" style="2" customWidth="1"/>
    <col min="13841" max="13841" width="32" style="2" customWidth="1"/>
    <col min="13842" max="13843" width="11.42578125" style="2"/>
    <col min="13844" max="13844" width="12.42578125" style="2" bestFit="1" customWidth="1"/>
    <col min="13845" max="14054" width="11.42578125" style="2"/>
    <col min="14055" max="14055" width="4.28515625" style="2" customWidth="1"/>
    <col min="14056" max="14056" width="8.42578125" style="2" customWidth="1"/>
    <col min="14057" max="14057" width="36.42578125" style="2" customWidth="1"/>
    <col min="14058" max="14058" width="16.7109375" style="2" customWidth="1"/>
    <col min="14059" max="14059" width="13.42578125" style="2" customWidth="1"/>
    <col min="14060" max="14060" width="12" style="2" customWidth="1"/>
    <col min="14061" max="14062" width="9.5703125" style="2" customWidth="1"/>
    <col min="14063" max="14063" width="31.7109375" style="2" customWidth="1"/>
    <col min="14064" max="14064" width="11.140625" style="2" customWidth="1"/>
    <col min="14065" max="14065" width="10.42578125" style="2" customWidth="1"/>
    <col min="14066" max="14066" width="13.140625" style="2" customWidth="1"/>
    <col min="14067" max="14067" width="11.7109375" style="2" customWidth="1"/>
    <col min="14068" max="14068" width="12.28515625" style="2" customWidth="1"/>
    <col min="14069" max="14069" width="23.5703125" style="2" customWidth="1"/>
    <col min="14070" max="14070" width="10.5703125" style="2" customWidth="1"/>
    <col min="14071" max="14071" width="11.7109375" style="2" customWidth="1"/>
    <col min="14072" max="14072" width="12.42578125" style="2" bestFit="1" customWidth="1"/>
    <col min="14073" max="14073" width="11.7109375" style="2" customWidth="1"/>
    <col min="14074" max="14074" width="12.28515625" style="2" customWidth="1"/>
    <col min="14075" max="14075" width="23.28515625" style="2" customWidth="1"/>
    <col min="14076" max="14077" width="11.42578125" style="2" customWidth="1"/>
    <col min="14078" max="14078" width="12.140625" style="2" customWidth="1"/>
    <col min="14079" max="14080" width="11.42578125" style="2" customWidth="1"/>
    <col min="14081" max="14081" width="24.7109375" style="2" customWidth="1"/>
    <col min="14082" max="14082" width="11.28515625" style="2" bestFit="1" customWidth="1"/>
    <col min="14083" max="14083" width="11.42578125" style="2" customWidth="1"/>
    <col min="14084" max="14084" width="12.42578125" style="2" bestFit="1" customWidth="1"/>
    <col min="14085" max="14086" width="11.42578125" style="2" customWidth="1"/>
    <col min="14087" max="14087" width="24" style="2" customWidth="1"/>
    <col min="14088" max="14088" width="11.42578125" style="2" customWidth="1"/>
    <col min="14089" max="14089" width="10.7109375" style="2" customWidth="1"/>
    <col min="14090" max="14090" width="12.42578125" style="2" bestFit="1" customWidth="1"/>
    <col min="14091" max="14092" width="11.42578125" style="2" customWidth="1"/>
    <col min="14093" max="14093" width="22.28515625" style="2" customWidth="1"/>
    <col min="14094" max="14095" width="11.42578125" style="2" customWidth="1"/>
    <col min="14096" max="14096" width="15" style="2" customWidth="1"/>
    <col min="14097" max="14097" width="32" style="2" customWidth="1"/>
    <col min="14098" max="14099" width="11.42578125" style="2"/>
    <col min="14100" max="14100" width="12.42578125" style="2" bestFit="1" customWidth="1"/>
    <col min="14101" max="14310" width="11.42578125" style="2"/>
    <col min="14311" max="14311" width="4.28515625" style="2" customWidth="1"/>
    <col min="14312" max="14312" width="8.42578125" style="2" customWidth="1"/>
    <col min="14313" max="14313" width="36.42578125" style="2" customWidth="1"/>
    <col min="14314" max="14314" width="16.7109375" style="2" customWidth="1"/>
    <col min="14315" max="14315" width="13.42578125" style="2" customWidth="1"/>
    <col min="14316" max="14316" width="12" style="2" customWidth="1"/>
    <col min="14317" max="14318" width="9.5703125" style="2" customWidth="1"/>
    <col min="14319" max="14319" width="31.7109375" style="2" customWidth="1"/>
    <col min="14320" max="14320" width="11.140625" style="2" customWidth="1"/>
    <col min="14321" max="14321" width="10.42578125" style="2" customWidth="1"/>
    <col min="14322" max="14322" width="13.140625" style="2" customWidth="1"/>
    <col min="14323" max="14323" width="11.7109375" style="2" customWidth="1"/>
    <col min="14324" max="14324" width="12.28515625" style="2" customWidth="1"/>
    <col min="14325" max="14325" width="23.5703125" style="2" customWidth="1"/>
    <col min="14326" max="14326" width="10.5703125" style="2" customWidth="1"/>
    <col min="14327" max="14327" width="11.7109375" style="2" customWidth="1"/>
    <col min="14328" max="14328" width="12.42578125" style="2" bestFit="1" customWidth="1"/>
    <col min="14329" max="14329" width="11.7109375" style="2" customWidth="1"/>
    <col min="14330" max="14330" width="12.28515625" style="2" customWidth="1"/>
    <col min="14331" max="14331" width="23.28515625" style="2" customWidth="1"/>
    <col min="14332" max="14333" width="11.42578125" style="2" customWidth="1"/>
    <col min="14334" max="14334" width="12.140625" style="2" customWidth="1"/>
    <col min="14335" max="14336" width="11.42578125" style="2" customWidth="1"/>
    <col min="14337" max="14337" width="24.7109375" style="2" customWidth="1"/>
    <col min="14338" max="14338" width="11.28515625" style="2" bestFit="1" customWidth="1"/>
    <col min="14339" max="14339" width="11.42578125" style="2" customWidth="1"/>
    <col min="14340" max="14340" width="12.42578125" style="2" bestFit="1" customWidth="1"/>
    <col min="14341" max="14342" width="11.42578125" style="2" customWidth="1"/>
    <col min="14343" max="14343" width="24" style="2" customWidth="1"/>
    <col min="14344" max="14344" width="11.42578125" style="2" customWidth="1"/>
    <col min="14345" max="14345" width="10.7109375" style="2" customWidth="1"/>
    <col min="14346" max="14346" width="12.42578125" style="2" bestFit="1" customWidth="1"/>
    <col min="14347" max="14348" width="11.42578125" style="2" customWidth="1"/>
    <col min="14349" max="14349" width="22.28515625" style="2" customWidth="1"/>
    <col min="14350" max="14351" width="11.42578125" style="2" customWidth="1"/>
    <col min="14352" max="14352" width="15" style="2" customWidth="1"/>
    <col min="14353" max="14353" width="32" style="2" customWidth="1"/>
    <col min="14354" max="14355" width="11.42578125" style="2"/>
    <col min="14356" max="14356" width="12.42578125" style="2" bestFit="1" customWidth="1"/>
    <col min="14357" max="14566" width="11.42578125" style="2"/>
    <col min="14567" max="14567" width="4.28515625" style="2" customWidth="1"/>
    <col min="14568" max="14568" width="8.42578125" style="2" customWidth="1"/>
    <col min="14569" max="14569" width="36.42578125" style="2" customWidth="1"/>
    <col min="14570" max="14570" width="16.7109375" style="2" customWidth="1"/>
    <col min="14571" max="14571" width="13.42578125" style="2" customWidth="1"/>
    <col min="14572" max="14572" width="12" style="2" customWidth="1"/>
    <col min="14573" max="14574" width="9.5703125" style="2" customWidth="1"/>
    <col min="14575" max="14575" width="31.7109375" style="2" customWidth="1"/>
    <col min="14576" max="14576" width="11.140625" style="2" customWidth="1"/>
    <col min="14577" max="14577" width="10.42578125" style="2" customWidth="1"/>
    <col min="14578" max="14578" width="13.140625" style="2" customWidth="1"/>
    <col min="14579" max="14579" width="11.7109375" style="2" customWidth="1"/>
    <col min="14580" max="14580" width="12.28515625" style="2" customWidth="1"/>
    <col min="14581" max="14581" width="23.5703125" style="2" customWidth="1"/>
    <col min="14582" max="14582" width="10.5703125" style="2" customWidth="1"/>
    <col min="14583" max="14583" width="11.7109375" style="2" customWidth="1"/>
    <col min="14584" max="14584" width="12.42578125" style="2" bestFit="1" customWidth="1"/>
    <col min="14585" max="14585" width="11.7109375" style="2" customWidth="1"/>
    <col min="14586" max="14586" width="12.28515625" style="2" customWidth="1"/>
    <col min="14587" max="14587" width="23.28515625" style="2" customWidth="1"/>
    <col min="14588" max="14589" width="11.42578125" style="2" customWidth="1"/>
    <col min="14590" max="14590" width="12.140625" style="2" customWidth="1"/>
    <col min="14591" max="14592" width="11.42578125" style="2" customWidth="1"/>
    <col min="14593" max="14593" width="24.7109375" style="2" customWidth="1"/>
    <col min="14594" max="14594" width="11.28515625" style="2" bestFit="1" customWidth="1"/>
    <col min="14595" max="14595" width="11.42578125" style="2" customWidth="1"/>
    <col min="14596" max="14596" width="12.42578125" style="2" bestFit="1" customWidth="1"/>
    <col min="14597" max="14598" width="11.42578125" style="2" customWidth="1"/>
    <col min="14599" max="14599" width="24" style="2" customWidth="1"/>
    <col min="14600" max="14600" width="11.42578125" style="2" customWidth="1"/>
    <col min="14601" max="14601" width="10.7109375" style="2" customWidth="1"/>
    <col min="14602" max="14602" width="12.42578125" style="2" bestFit="1" customWidth="1"/>
    <col min="14603" max="14604" width="11.42578125" style="2" customWidth="1"/>
    <col min="14605" max="14605" width="22.28515625" style="2" customWidth="1"/>
    <col min="14606" max="14607" width="11.42578125" style="2" customWidth="1"/>
    <col min="14608" max="14608" width="15" style="2" customWidth="1"/>
    <col min="14609" max="14609" width="32" style="2" customWidth="1"/>
    <col min="14610" max="14611" width="11.42578125" style="2"/>
    <col min="14612" max="14612" width="12.42578125" style="2" bestFit="1" customWidth="1"/>
    <col min="14613" max="14822" width="11.42578125" style="2"/>
    <col min="14823" max="14823" width="4.28515625" style="2" customWidth="1"/>
    <col min="14824" max="14824" width="8.42578125" style="2" customWidth="1"/>
    <col min="14825" max="14825" width="36.42578125" style="2" customWidth="1"/>
    <col min="14826" max="14826" width="16.7109375" style="2" customWidth="1"/>
    <col min="14827" max="14827" width="13.42578125" style="2" customWidth="1"/>
    <col min="14828" max="14828" width="12" style="2" customWidth="1"/>
    <col min="14829" max="14830" width="9.5703125" style="2" customWidth="1"/>
    <col min="14831" max="14831" width="31.7109375" style="2" customWidth="1"/>
    <col min="14832" max="14832" width="11.140625" style="2" customWidth="1"/>
    <col min="14833" max="14833" width="10.42578125" style="2" customWidth="1"/>
    <col min="14834" max="14834" width="13.140625" style="2" customWidth="1"/>
    <col min="14835" max="14835" width="11.7109375" style="2" customWidth="1"/>
    <col min="14836" max="14836" width="12.28515625" style="2" customWidth="1"/>
    <col min="14837" max="14837" width="23.5703125" style="2" customWidth="1"/>
    <col min="14838" max="14838" width="10.5703125" style="2" customWidth="1"/>
    <col min="14839" max="14839" width="11.7109375" style="2" customWidth="1"/>
    <col min="14840" max="14840" width="12.42578125" style="2" bestFit="1" customWidth="1"/>
    <col min="14841" max="14841" width="11.7109375" style="2" customWidth="1"/>
    <col min="14842" max="14842" width="12.28515625" style="2" customWidth="1"/>
    <col min="14843" max="14843" width="23.28515625" style="2" customWidth="1"/>
    <col min="14844" max="14845" width="11.42578125" style="2" customWidth="1"/>
    <col min="14846" max="14846" width="12.140625" style="2" customWidth="1"/>
    <col min="14847" max="14848" width="11.42578125" style="2" customWidth="1"/>
    <col min="14849" max="14849" width="24.7109375" style="2" customWidth="1"/>
    <col min="14850" max="14850" width="11.28515625" style="2" bestFit="1" customWidth="1"/>
    <col min="14851" max="14851" width="11.42578125" style="2" customWidth="1"/>
    <col min="14852" max="14852" width="12.42578125" style="2" bestFit="1" customWidth="1"/>
    <col min="14853" max="14854" width="11.42578125" style="2" customWidth="1"/>
    <col min="14855" max="14855" width="24" style="2" customWidth="1"/>
    <col min="14856" max="14856" width="11.42578125" style="2" customWidth="1"/>
    <col min="14857" max="14857" width="10.7109375" style="2" customWidth="1"/>
    <col min="14858" max="14858" width="12.42578125" style="2" bestFit="1" customWidth="1"/>
    <col min="14859" max="14860" width="11.42578125" style="2" customWidth="1"/>
    <col min="14861" max="14861" width="22.28515625" style="2" customWidth="1"/>
    <col min="14862" max="14863" width="11.42578125" style="2" customWidth="1"/>
    <col min="14864" max="14864" width="15" style="2" customWidth="1"/>
    <col min="14865" max="14865" width="32" style="2" customWidth="1"/>
    <col min="14866" max="14867" width="11.42578125" style="2"/>
    <col min="14868" max="14868" width="12.42578125" style="2" bestFit="1" customWidth="1"/>
    <col min="14869" max="15078" width="11.42578125" style="2"/>
    <col min="15079" max="15079" width="4.28515625" style="2" customWidth="1"/>
    <col min="15080" max="15080" width="8.42578125" style="2" customWidth="1"/>
    <col min="15081" max="15081" width="36.42578125" style="2" customWidth="1"/>
    <col min="15082" max="15082" width="16.7109375" style="2" customWidth="1"/>
    <col min="15083" max="15083" width="13.42578125" style="2" customWidth="1"/>
    <col min="15084" max="15084" width="12" style="2" customWidth="1"/>
    <col min="15085" max="15086" width="9.5703125" style="2" customWidth="1"/>
    <col min="15087" max="15087" width="31.7109375" style="2" customWidth="1"/>
    <col min="15088" max="15088" width="11.140625" style="2" customWidth="1"/>
    <col min="15089" max="15089" width="10.42578125" style="2" customWidth="1"/>
    <col min="15090" max="15090" width="13.140625" style="2" customWidth="1"/>
    <col min="15091" max="15091" width="11.7109375" style="2" customWidth="1"/>
    <col min="15092" max="15092" width="12.28515625" style="2" customWidth="1"/>
    <col min="15093" max="15093" width="23.5703125" style="2" customWidth="1"/>
    <col min="15094" max="15094" width="10.5703125" style="2" customWidth="1"/>
    <col min="15095" max="15095" width="11.7109375" style="2" customWidth="1"/>
    <col min="15096" max="15096" width="12.42578125" style="2" bestFit="1" customWidth="1"/>
    <col min="15097" max="15097" width="11.7109375" style="2" customWidth="1"/>
    <col min="15098" max="15098" width="12.28515625" style="2" customWidth="1"/>
    <col min="15099" max="15099" width="23.28515625" style="2" customWidth="1"/>
    <col min="15100" max="15101" width="11.42578125" style="2" customWidth="1"/>
    <col min="15102" max="15102" width="12.140625" style="2" customWidth="1"/>
    <col min="15103" max="15104" width="11.42578125" style="2" customWidth="1"/>
    <col min="15105" max="15105" width="24.7109375" style="2" customWidth="1"/>
    <col min="15106" max="15106" width="11.28515625" style="2" bestFit="1" customWidth="1"/>
    <col min="15107" max="15107" width="11.42578125" style="2" customWidth="1"/>
    <col min="15108" max="15108" width="12.42578125" style="2" bestFit="1" customWidth="1"/>
    <col min="15109" max="15110" width="11.42578125" style="2" customWidth="1"/>
    <col min="15111" max="15111" width="24" style="2" customWidth="1"/>
    <col min="15112" max="15112" width="11.42578125" style="2" customWidth="1"/>
    <col min="15113" max="15113" width="10.7109375" style="2" customWidth="1"/>
    <col min="15114" max="15114" width="12.42578125" style="2" bestFit="1" customWidth="1"/>
    <col min="15115" max="15116" width="11.42578125" style="2" customWidth="1"/>
    <col min="15117" max="15117" width="22.28515625" style="2" customWidth="1"/>
    <col min="15118" max="15119" width="11.42578125" style="2" customWidth="1"/>
    <col min="15120" max="15120" width="15" style="2" customWidth="1"/>
    <col min="15121" max="15121" width="32" style="2" customWidth="1"/>
    <col min="15122" max="15123" width="11.42578125" style="2"/>
    <col min="15124" max="15124" width="12.42578125" style="2" bestFit="1" customWidth="1"/>
    <col min="15125" max="15334" width="11.42578125" style="2"/>
    <col min="15335" max="15335" width="4.28515625" style="2" customWidth="1"/>
    <col min="15336" max="15336" width="8.42578125" style="2" customWidth="1"/>
    <col min="15337" max="15337" width="36.42578125" style="2" customWidth="1"/>
    <col min="15338" max="15338" width="16.7109375" style="2" customWidth="1"/>
    <col min="15339" max="15339" width="13.42578125" style="2" customWidth="1"/>
    <col min="15340" max="15340" width="12" style="2" customWidth="1"/>
    <col min="15341" max="15342" width="9.5703125" style="2" customWidth="1"/>
    <col min="15343" max="15343" width="31.7109375" style="2" customWidth="1"/>
    <col min="15344" max="15344" width="11.140625" style="2" customWidth="1"/>
    <col min="15345" max="15345" width="10.42578125" style="2" customWidth="1"/>
    <col min="15346" max="15346" width="13.140625" style="2" customWidth="1"/>
    <col min="15347" max="15347" width="11.7109375" style="2" customWidth="1"/>
    <col min="15348" max="15348" width="12.28515625" style="2" customWidth="1"/>
    <col min="15349" max="15349" width="23.5703125" style="2" customWidth="1"/>
    <col min="15350" max="15350" width="10.5703125" style="2" customWidth="1"/>
    <col min="15351" max="15351" width="11.7109375" style="2" customWidth="1"/>
    <col min="15352" max="15352" width="12.42578125" style="2" bestFit="1" customWidth="1"/>
    <col min="15353" max="15353" width="11.7109375" style="2" customWidth="1"/>
    <col min="15354" max="15354" width="12.28515625" style="2" customWidth="1"/>
    <col min="15355" max="15355" width="23.28515625" style="2" customWidth="1"/>
    <col min="15356" max="15357" width="11.42578125" style="2" customWidth="1"/>
    <col min="15358" max="15358" width="12.140625" style="2" customWidth="1"/>
    <col min="15359" max="15360" width="11.42578125" style="2" customWidth="1"/>
    <col min="15361" max="15361" width="24.7109375" style="2" customWidth="1"/>
    <col min="15362" max="15362" width="11.28515625" style="2" bestFit="1" customWidth="1"/>
    <col min="15363" max="15363" width="11.42578125" style="2" customWidth="1"/>
    <col min="15364" max="15364" width="12.42578125" style="2" bestFit="1" customWidth="1"/>
    <col min="15365" max="15366" width="11.42578125" style="2" customWidth="1"/>
    <col min="15367" max="15367" width="24" style="2" customWidth="1"/>
    <col min="15368" max="15368" width="11.42578125" style="2" customWidth="1"/>
    <col min="15369" max="15369" width="10.7109375" style="2" customWidth="1"/>
    <col min="15370" max="15370" width="12.42578125" style="2" bestFit="1" customWidth="1"/>
    <col min="15371" max="15372" width="11.42578125" style="2" customWidth="1"/>
    <col min="15373" max="15373" width="22.28515625" style="2" customWidth="1"/>
    <col min="15374" max="15375" width="11.42578125" style="2" customWidth="1"/>
    <col min="15376" max="15376" width="15" style="2" customWidth="1"/>
    <col min="15377" max="15377" width="32" style="2" customWidth="1"/>
    <col min="15378" max="15379" width="11.42578125" style="2"/>
    <col min="15380" max="15380" width="12.42578125" style="2" bestFit="1" customWidth="1"/>
    <col min="15381" max="15590" width="11.42578125" style="2"/>
    <col min="15591" max="15591" width="4.28515625" style="2" customWidth="1"/>
    <col min="15592" max="15592" width="8.42578125" style="2" customWidth="1"/>
    <col min="15593" max="15593" width="36.42578125" style="2" customWidth="1"/>
    <col min="15594" max="15594" width="16.7109375" style="2" customWidth="1"/>
    <col min="15595" max="15595" width="13.42578125" style="2" customWidth="1"/>
    <col min="15596" max="15596" width="12" style="2" customWidth="1"/>
    <col min="15597" max="15598" width="9.5703125" style="2" customWidth="1"/>
    <col min="15599" max="15599" width="31.7109375" style="2" customWidth="1"/>
    <col min="15600" max="15600" width="11.140625" style="2" customWidth="1"/>
    <col min="15601" max="15601" width="10.42578125" style="2" customWidth="1"/>
    <col min="15602" max="15602" width="13.140625" style="2" customWidth="1"/>
    <col min="15603" max="15603" width="11.7109375" style="2" customWidth="1"/>
    <col min="15604" max="15604" width="12.28515625" style="2" customWidth="1"/>
    <col min="15605" max="15605" width="23.5703125" style="2" customWidth="1"/>
    <col min="15606" max="15606" width="10.5703125" style="2" customWidth="1"/>
    <col min="15607" max="15607" width="11.7109375" style="2" customWidth="1"/>
    <col min="15608" max="15608" width="12.42578125" style="2" bestFit="1" customWidth="1"/>
    <col min="15609" max="15609" width="11.7109375" style="2" customWidth="1"/>
    <col min="15610" max="15610" width="12.28515625" style="2" customWidth="1"/>
    <col min="15611" max="15611" width="23.28515625" style="2" customWidth="1"/>
    <col min="15612" max="15613" width="11.42578125" style="2" customWidth="1"/>
    <col min="15614" max="15614" width="12.140625" style="2" customWidth="1"/>
    <col min="15615" max="15616" width="11.42578125" style="2" customWidth="1"/>
    <col min="15617" max="15617" width="24.7109375" style="2" customWidth="1"/>
    <col min="15618" max="15618" width="11.28515625" style="2" bestFit="1" customWidth="1"/>
    <col min="15619" max="15619" width="11.42578125" style="2" customWidth="1"/>
    <col min="15620" max="15620" width="12.42578125" style="2" bestFit="1" customWidth="1"/>
    <col min="15621" max="15622" width="11.42578125" style="2" customWidth="1"/>
    <col min="15623" max="15623" width="24" style="2" customWidth="1"/>
    <col min="15624" max="15624" width="11.42578125" style="2" customWidth="1"/>
    <col min="15625" max="15625" width="10.7109375" style="2" customWidth="1"/>
    <col min="15626" max="15626" width="12.42578125" style="2" bestFit="1" customWidth="1"/>
    <col min="15627" max="15628" width="11.42578125" style="2" customWidth="1"/>
    <col min="15629" max="15629" width="22.28515625" style="2" customWidth="1"/>
    <col min="15630" max="15631" width="11.42578125" style="2" customWidth="1"/>
    <col min="15632" max="15632" width="15" style="2" customWidth="1"/>
    <col min="15633" max="15633" width="32" style="2" customWidth="1"/>
    <col min="15634" max="15635" width="11.42578125" style="2"/>
    <col min="15636" max="15636" width="12.42578125" style="2" bestFit="1" customWidth="1"/>
    <col min="15637" max="15846" width="11.42578125" style="2"/>
    <col min="15847" max="15847" width="4.28515625" style="2" customWidth="1"/>
    <col min="15848" max="15848" width="8.42578125" style="2" customWidth="1"/>
    <col min="15849" max="15849" width="36.42578125" style="2" customWidth="1"/>
    <col min="15850" max="15850" width="16.7109375" style="2" customWidth="1"/>
    <col min="15851" max="15851" width="13.42578125" style="2" customWidth="1"/>
    <col min="15852" max="15852" width="12" style="2" customWidth="1"/>
    <col min="15853" max="15854" width="9.5703125" style="2" customWidth="1"/>
    <col min="15855" max="15855" width="31.7109375" style="2" customWidth="1"/>
    <col min="15856" max="15856" width="11.140625" style="2" customWidth="1"/>
    <col min="15857" max="15857" width="10.42578125" style="2" customWidth="1"/>
    <col min="15858" max="15858" width="13.140625" style="2" customWidth="1"/>
    <col min="15859" max="15859" width="11.7109375" style="2" customWidth="1"/>
    <col min="15860" max="15860" width="12.28515625" style="2" customWidth="1"/>
    <col min="15861" max="15861" width="23.5703125" style="2" customWidth="1"/>
    <col min="15862" max="15862" width="10.5703125" style="2" customWidth="1"/>
    <col min="15863" max="15863" width="11.7109375" style="2" customWidth="1"/>
    <col min="15864" max="15864" width="12.42578125" style="2" bestFit="1" customWidth="1"/>
    <col min="15865" max="15865" width="11.7109375" style="2" customWidth="1"/>
    <col min="15866" max="15866" width="12.28515625" style="2" customWidth="1"/>
    <col min="15867" max="15867" width="23.28515625" style="2" customWidth="1"/>
    <col min="15868" max="15869" width="11.42578125" style="2" customWidth="1"/>
    <col min="15870" max="15870" width="12.140625" style="2" customWidth="1"/>
    <col min="15871" max="15872" width="11.42578125" style="2" customWidth="1"/>
    <col min="15873" max="15873" width="24.7109375" style="2" customWidth="1"/>
    <col min="15874" max="15874" width="11.28515625" style="2" bestFit="1" customWidth="1"/>
    <col min="15875" max="15875" width="11.42578125" style="2" customWidth="1"/>
    <col min="15876" max="15876" width="12.42578125" style="2" bestFit="1" customWidth="1"/>
    <col min="15877" max="15878" width="11.42578125" style="2" customWidth="1"/>
    <col min="15879" max="15879" width="24" style="2" customWidth="1"/>
    <col min="15880" max="15880" width="11.42578125" style="2" customWidth="1"/>
    <col min="15881" max="15881" width="10.7109375" style="2" customWidth="1"/>
    <col min="15882" max="15882" width="12.42578125" style="2" bestFit="1" customWidth="1"/>
    <col min="15883" max="15884" width="11.42578125" style="2" customWidth="1"/>
    <col min="15885" max="15885" width="22.28515625" style="2" customWidth="1"/>
    <col min="15886" max="15887" width="11.42578125" style="2" customWidth="1"/>
    <col min="15888" max="15888" width="15" style="2" customWidth="1"/>
    <col min="15889" max="15889" width="32" style="2" customWidth="1"/>
    <col min="15890" max="15891" width="11.42578125" style="2"/>
    <col min="15892" max="15892" width="12.42578125" style="2" bestFit="1" customWidth="1"/>
    <col min="15893" max="16102" width="11.42578125" style="2"/>
    <col min="16103" max="16103" width="4.28515625" style="2" customWidth="1"/>
    <col min="16104" max="16104" width="8.42578125" style="2" customWidth="1"/>
    <col min="16105" max="16105" width="36.42578125" style="2" customWidth="1"/>
    <col min="16106" max="16106" width="16.7109375" style="2" customWidth="1"/>
    <col min="16107" max="16107" width="13.42578125" style="2" customWidth="1"/>
    <col min="16108" max="16108" width="12" style="2" customWidth="1"/>
    <col min="16109" max="16110" width="9.5703125" style="2" customWidth="1"/>
    <col min="16111" max="16111" width="31.7109375" style="2" customWidth="1"/>
    <col min="16112" max="16112" width="11.140625" style="2" customWidth="1"/>
    <col min="16113" max="16113" width="10.42578125" style="2" customWidth="1"/>
    <col min="16114" max="16114" width="13.140625" style="2" customWidth="1"/>
    <col min="16115" max="16115" width="11.7109375" style="2" customWidth="1"/>
    <col min="16116" max="16116" width="12.28515625" style="2" customWidth="1"/>
    <col min="16117" max="16117" width="23.5703125" style="2" customWidth="1"/>
    <col min="16118" max="16118" width="10.5703125" style="2" customWidth="1"/>
    <col min="16119" max="16119" width="11.7109375" style="2" customWidth="1"/>
    <col min="16120" max="16120" width="12.42578125" style="2" bestFit="1" customWidth="1"/>
    <col min="16121" max="16121" width="11.7109375" style="2" customWidth="1"/>
    <col min="16122" max="16122" width="12.28515625" style="2" customWidth="1"/>
    <col min="16123" max="16123" width="23.28515625" style="2" customWidth="1"/>
    <col min="16124" max="16125" width="11.42578125" style="2" customWidth="1"/>
    <col min="16126" max="16126" width="12.140625" style="2" customWidth="1"/>
    <col min="16127" max="16128" width="11.42578125" style="2" customWidth="1"/>
    <col min="16129" max="16129" width="24.7109375" style="2" customWidth="1"/>
    <col min="16130" max="16130" width="11.28515625" style="2" bestFit="1" customWidth="1"/>
    <col min="16131" max="16131" width="11.42578125" style="2" customWidth="1"/>
    <col min="16132" max="16132" width="12.42578125" style="2" bestFit="1" customWidth="1"/>
    <col min="16133" max="16134" width="11.42578125" style="2" customWidth="1"/>
    <col min="16135" max="16135" width="24" style="2" customWidth="1"/>
    <col min="16136" max="16136" width="11.42578125" style="2" customWidth="1"/>
    <col min="16137" max="16137" width="10.7109375" style="2" customWidth="1"/>
    <col min="16138" max="16138" width="12.42578125" style="2" bestFit="1" customWidth="1"/>
    <col min="16139" max="16140" width="11.42578125" style="2" customWidth="1"/>
    <col min="16141" max="16141" width="22.28515625" style="2" customWidth="1"/>
    <col min="16142" max="16143" width="11.42578125" style="2" customWidth="1"/>
    <col min="16144" max="16144" width="15" style="2" customWidth="1"/>
    <col min="16145" max="16145" width="32" style="2" customWidth="1"/>
    <col min="16146" max="16147" width="11.42578125" style="2"/>
    <col min="16148" max="16148" width="12.42578125" style="2" bestFit="1" customWidth="1"/>
    <col min="16149" max="16384" width="11.42578125" style="2"/>
  </cols>
  <sheetData>
    <row r="1" spans="1:25" ht="55.9" customHeight="1">
      <c r="A1" s="177" t="s">
        <v>118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  <c r="S1" s="179"/>
      <c r="T1" s="179"/>
      <c r="U1" s="179"/>
      <c r="V1" s="179"/>
      <c r="W1" s="108"/>
      <c r="X1" s="108"/>
    </row>
    <row r="2" spans="1:25" ht="13.9" customHeight="1">
      <c r="A2" s="136" t="s">
        <v>0</v>
      </c>
      <c r="B2" s="111" t="s">
        <v>1</v>
      </c>
      <c r="C2" s="139" t="s">
        <v>25</v>
      </c>
      <c r="D2" s="111" t="s">
        <v>26</v>
      </c>
      <c r="E2" s="111"/>
      <c r="F2" s="111" t="s">
        <v>27</v>
      </c>
      <c r="G2" s="111"/>
      <c r="H2" s="111"/>
      <c r="I2" s="111"/>
      <c r="J2" s="111"/>
      <c r="K2" s="111"/>
      <c r="L2" s="111" t="s">
        <v>28</v>
      </c>
      <c r="M2" s="111"/>
      <c r="N2" s="111"/>
      <c r="O2" s="111"/>
      <c r="P2" s="111"/>
      <c r="Q2" s="142"/>
      <c r="R2" s="131" t="s">
        <v>14</v>
      </c>
      <c r="S2" s="111" t="s">
        <v>115</v>
      </c>
      <c r="T2" s="111"/>
      <c r="U2" s="111"/>
      <c r="V2" s="111"/>
      <c r="W2" s="111"/>
      <c r="X2" s="111"/>
    </row>
    <row r="3" spans="1:25" ht="13.9" customHeight="1">
      <c r="A3" s="137"/>
      <c r="B3" s="111"/>
      <c r="C3" s="140"/>
      <c r="D3" s="111"/>
      <c r="E3" s="111"/>
      <c r="F3" s="111" t="s">
        <v>15</v>
      </c>
      <c r="G3" s="111"/>
      <c r="H3" s="111" t="s">
        <v>16</v>
      </c>
      <c r="I3" s="111" t="s">
        <v>29</v>
      </c>
      <c r="J3" s="111"/>
      <c r="K3" s="62" t="s">
        <v>30</v>
      </c>
      <c r="L3" s="111" t="s">
        <v>15</v>
      </c>
      <c r="M3" s="111"/>
      <c r="N3" s="111" t="s">
        <v>16</v>
      </c>
      <c r="O3" s="111" t="s">
        <v>29</v>
      </c>
      <c r="P3" s="111"/>
      <c r="Q3" s="63" t="s">
        <v>30</v>
      </c>
      <c r="R3" s="131"/>
      <c r="S3" s="111" t="s">
        <v>15</v>
      </c>
      <c r="T3" s="111"/>
      <c r="U3" s="111" t="s">
        <v>16</v>
      </c>
      <c r="V3" s="111" t="s">
        <v>29</v>
      </c>
      <c r="W3" s="111"/>
      <c r="X3" s="36" t="s">
        <v>30</v>
      </c>
    </row>
    <row r="4" spans="1:25" ht="30">
      <c r="A4" s="138"/>
      <c r="B4" s="111"/>
      <c r="C4" s="141"/>
      <c r="D4" s="58" t="s">
        <v>2</v>
      </c>
      <c r="E4" s="58" t="s">
        <v>31</v>
      </c>
      <c r="F4" s="58" t="s">
        <v>17</v>
      </c>
      <c r="G4" s="58" t="s">
        <v>18</v>
      </c>
      <c r="H4" s="111"/>
      <c r="I4" s="58" t="s">
        <v>32</v>
      </c>
      <c r="J4" s="58" t="s">
        <v>33</v>
      </c>
      <c r="K4" s="58" t="s">
        <v>19</v>
      </c>
      <c r="L4" s="58" t="s">
        <v>17</v>
      </c>
      <c r="M4" s="58" t="s">
        <v>18</v>
      </c>
      <c r="N4" s="111"/>
      <c r="O4" s="58" t="s">
        <v>32</v>
      </c>
      <c r="P4" s="58" t="s">
        <v>33</v>
      </c>
      <c r="Q4" s="63" t="s">
        <v>19</v>
      </c>
      <c r="R4" s="131"/>
      <c r="S4" s="58" t="s">
        <v>17</v>
      </c>
      <c r="T4" s="58" t="s">
        <v>18</v>
      </c>
      <c r="U4" s="111"/>
      <c r="V4" s="58" t="s">
        <v>32</v>
      </c>
      <c r="W4" s="58" t="s">
        <v>33</v>
      </c>
      <c r="X4" s="36" t="s">
        <v>19</v>
      </c>
    </row>
    <row r="5" spans="1:25" s="3" customFormat="1">
      <c r="A5" s="57">
        <v>2</v>
      </c>
      <c r="B5" s="61">
        <v>3</v>
      </c>
      <c r="C5" s="57">
        <v>4</v>
      </c>
      <c r="D5" s="57">
        <v>5</v>
      </c>
      <c r="E5" s="61">
        <v>6</v>
      </c>
      <c r="F5" s="57">
        <v>31</v>
      </c>
      <c r="G5" s="57">
        <v>32</v>
      </c>
      <c r="H5" s="61">
        <v>33</v>
      </c>
      <c r="I5" s="57">
        <v>34</v>
      </c>
      <c r="J5" s="57">
        <v>35</v>
      </c>
      <c r="K5" s="61">
        <v>36</v>
      </c>
      <c r="L5" s="57">
        <v>37</v>
      </c>
      <c r="M5" s="57">
        <v>38</v>
      </c>
      <c r="N5" s="61">
        <v>39</v>
      </c>
      <c r="O5" s="57">
        <v>40</v>
      </c>
      <c r="P5" s="57">
        <v>41</v>
      </c>
      <c r="Q5" s="37">
        <v>42</v>
      </c>
      <c r="R5" s="25">
        <v>43</v>
      </c>
      <c r="S5" s="57">
        <v>37</v>
      </c>
      <c r="T5" s="57">
        <v>38</v>
      </c>
      <c r="U5" s="61">
        <v>39</v>
      </c>
      <c r="V5" s="57">
        <v>40</v>
      </c>
      <c r="W5" s="57">
        <v>41</v>
      </c>
      <c r="X5" s="37">
        <v>42</v>
      </c>
    </row>
    <row r="6" spans="1:25" ht="1.1499999999999999" customHeight="1" thickBot="1">
      <c r="A6" s="6"/>
      <c r="B6" s="6"/>
      <c r="C6" s="6"/>
      <c r="D6" s="6"/>
      <c r="E6" s="6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  <c r="R6" s="7"/>
      <c r="S6" s="66"/>
      <c r="T6" s="22"/>
      <c r="U6" s="22"/>
      <c r="V6" s="22"/>
      <c r="W6" s="22"/>
      <c r="X6" s="22"/>
    </row>
    <row r="7" spans="1:25" ht="0.6" hidden="1" customHeight="1" thickBot="1">
      <c r="A7" s="10"/>
      <c r="B7" s="11"/>
      <c r="C7" s="11"/>
      <c r="D7" s="11"/>
      <c r="E7" s="11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8"/>
      <c r="S7" s="66"/>
      <c r="T7" s="22"/>
      <c r="U7" s="22"/>
      <c r="V7" s="22"/>
      <c r="W7" s="22"/>
      <c r="X7" s="22"/>
    </row>
    <row r="8" spans="1:25" ht="15.75" hidden="1" thickBot="1">
      <c r="A8" s="10"/>
      <c r="B8" s="11"/>
      <c r="C8" s="11"/>
      <c r="D8" s="11"/>
      <c r="E8" s="11"/>
      <c r="F8" s="53"/>
      <c r="G8" s="53"/>
      <c r="H8" s="53"/>
      <c r="I8" s="53"/>
      <c r="J8" s="53"/>
      <c r="K8" s="68"/>
      <c r="L8" s="53"/>
      <c r="M8" s="53"/>
      <c r="N8" s="53"/>
      <c r="O8" s="53"/>
      <c r="P8" s="53"/>
      <c r="Q8" s="53"/>
      <c r="R8" s="29"/>
      <c r="S8" s="66"/>
      <c r="T8" s="22"/>
      <c r="U8" s="22"/>
      <c r="V8" s="22"/>
      <c r="W8" s="22"/>
      <c r="X8" s="22"/>
    </row>
    <row r="9" spans="1:25" ht="18" customHeight="1">
      <c r="A9" s="143">
        <v>2133415</v>
      </c>
      <c r="B9" s="145" t="s">
        <v>37</v>
      </c>
      <c r="C9" s="145" t="s">
        <v>38</v>
      </c>
      <c r="D9" s="146">
        <v>371.303</v>
      </c>
      <c r="E9" s="147">
        <v>2231280</v>
      </c>
      <c r="F9" s="60"/>
      <c r="G9" s="48"/>
      <c r="H9" s="60"/>
      <c r="I9" s="60"/>
      <c r="J9" s="60"/>
      <c r="K9" s="49"/>
      <c r="L9" s="122" t="s">
        <v>87</v>
      </c>
      <c r="M9" s="122" t="s">
        <v>88</v>
      </c>
      <c r="N9" s="122" t="s">
        <v>35</v>
      </c>
      <c r="O9" s="60">
        <v>45.039000000000001</v>
      </c>
      <c r="P9" s="60" t="s">
        <v>2</v>
      </c>
      <c r="Q9" s="122">
        <f>675585-93623.431</f>
        <v>581961.56900000002</v>
      </c>
      <c r="R9" s="26"/>
      <c r="S9" s="112" t="s">
        <v>36</v>
      </c>
      <c r="T9" s="112" t="s">
        <v>116</v>
      </c>
      <c r="U9" s="114" t="s">
        <v>35</v>
      </c>
      <c r="V9" s="70">
        <v>4.2060000000000004</v>
      </c>
      <c r="W9" s="70" t="s">
        <v>2</v>
      </c>
      <c r="X9" s="112">
        <v>154913.29999999999</v>
      </c>
      <c r="Y9" s="110"/>
    </row>
    <row r="10" spans="1:25" ht="18.600000000000001" customHeight="1" thickBot="1">
      <c r="A10" s="143"/>
      <c r="B10" s="145"/>
      <c r="C10" s="145"/>
      <c r="D10" s="146"/>
      <c r="E10" s="147"/>
      <c r="F10" s="48"/>
      <c r="G10" s="48"/>
      <c r="H10" s="48"/>
      <c r="I10" s="48"/>
      <c r="J10" s="48"/>
      <c r="K10" s="48"/>
      <c r="L10" s="118"/>
      <c r="M10" s="118"/>
      <c r="N10" s="118"/>
      <c r="O10" s="48">
        <f>O9*6000</f>
        <v>270234</v>
      </c>
      <c r="P10" s="48" t="s">
        <v>31</v>
      </c>
      <c r="Q10" s="118"/>
      <c r="R10" s="27"/>
      <c r="S10" s="113"/>
      <c r="T10" s="113"/>
      <c r="U10" s="115"/>
      <c r="V10" s="71">
        <f>V9*6000</f>
        <v>25236.000000000004</v>
      </c>
      <c r="W10" s="48" t="s">
        <v>31</v>
      </c>
      <c r="X10" s="113"/>
      <c r="Y10" s="110"/>
    </row>
    <row r="11" spans="1:25" ht="18.600000000000001" customHeight="1">
      <c r="A11" s="143"/>
      <c r="B11" s="145"/>
      <c r="C11" s="145"/>
      <c r="D11" s="146"/>
      <c r="E11" s="147"/>
      <c r="F11" s="48"/>
      <c r="G11" s="48"/>
      <c r="H11" s="48"/>
      <c r="I11" s="48"/>
      <c r="J11" s="48"/>
      <c r="K11" s="48"/>
      <c r="L11" s="125" t="s">
        <v>89</v>
      </c>
      <c r="M11" s="125" t="s">
        <v>90</v>
      </c>
      <c r="N11" s="122" t="s">
        <v>35</v>
      </c>
      <c r="O11" s="48">
        <v>4</v>
      </c>
      <c r="P11" s="60" t="s">
        <v>2</v>
      </c>
      <c r="Q11" s="125">
        <v>61582.51</v>
      </c>
      <c r="R11" s="27"/>
      <c r="S11" s="38"/>
      <c r="T11" s="43"/>
      <c r="U11" s="43"/>
      <c r="V11" s="43"/>
      <c r="W11" s="43"/>
      <c r="X11" s="43"/>
    </row>
    <row r="12" spans="1:25" ht="21" customHeight="1" thickBot="1">
      <c r="A12" s="143"/>
      <c r="B12" s="145"/>
      <c r="C12" s="145"/>
      <c r="D12" s="146"/>
      <c r="E12" s="147"/>
      <c r="F12" s="48"/>
      <c r="G12" s="48"/>
      <c r="H12" s="48"/>
      <c r="I12" s="48"/>
      <c r="J12" s="48"/>
      <c r="K12" s="48"/>
      <c r="L12" s="144"/>
      <c r="M12" s="144"/>
      <c r="N12" s="125"/>
      <c r="O12" s="53">
        <f>O11*6000</f>
        <v>24000</v>
      </c>
      <c r="P12" s="53" t="s">
        <v>31</v>
      </c>
      <c r="Q12" s="144"/>
      <c r="R12" s="27"/>
      <c r="S12" s="38"/>
      <c r="T12" s="43"/>
      <c r="U12" s="43"/>
      <c r="V12" s="43"/>
      <c r="W12" s="43"/>
      <c r="X12" s="43"/>
    </row>
    <row r="13" spans="1:25" ht="13.9" customHeight="1">
      <c r="A13" s="143"/>
      <c r="B13" s="145"/>
      <c r="C13" s="145"/>
      <c r="D13" s="146"/>
      <c r="E13" s="1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132" t="s">
        <v>108</v>
      </c>
      <c r="S13" s="112" t="s">
        <v>116</v>
      </c>
      <c r="T13" s="112" t="s">
        <v>117</v>
      </c>
      <c r="U13" s="114" t="s">
        <v>35</v>
      </c>
      <c r="V13" s="70">
        <v>6.96</v>
      </c>
      <c r="W13" s="70" t="s">
        <v>2</v>
      </c>
      <c r="X13" s="112">
        <v>256464.103</v>
      </c>
    </row>
    <row r="14" spans="1:25" ht="13.9" customHeight="1">
      <c r="A14" s="143"/>
      <c r="B14" s="145"/>
      <c r="C14" s="145"/>
      <c r="D14" s="146"/>
      <c r="E14" s="147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133"/>
      <c r="S14" s="113"/>
      <c r="T14" s="113"/>
      <c r="U14" s="115"/>
      <c r="V14" s="71">
        <f>V13*6000</f>
        <v>41760</v>
      </c>
      <c r="W14" s="48" t="s">
        <v>31</v>
      </c>
      <c r="X14" s="113"/>
    </row>
    <row r="15" spans="1:25" ht="25.15" customHeight="1">
      <c r="A15" s="143"/>
      <c r="B15" s="145"/>
      <c r="C15" s="145"/>
      <c r="D15" s="146"/>
      <c r="E15" s="1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33"/>
      <c r="S15" s="38"/>
      <c r="T15" s="43"/>
      <c r="U15" s="43"/>
      <c r="V15" s="43"/>
      <c r="W15" s="43"/>
      <c r="X15" s="43"/>
    </row>
    <row r="16" spans="1:25" ht="19.899999999999999" customHeight="1">
      <c r="A16" s="143"/>
      <c r="B16" s="145"/>
      <c r="C16" s="145"/>
      <c r="D16" s="146"/>
      <c r="E16" s="147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133"/>
      <c r="S16" s="38"/>
      <c r="T16" s="43"/>
      <c r="U16" s="43"/>
      <c r="V16" s="43"/>
      <c r="W16" s="43"/>
      <c r="X16" s="43"/>
    </row>
    <row r="17" spans="1:24" ht="13.9" customHeight="1">
      <c r="A17" s="143"/>
      <c r="B17" s="145"/>
      <c r="C17" s="145"/>
      <c r="D17" s="146"/>
      <c r="E17" s="147"/>
      <c r="F17" s="48"/>
      <c r="G17" s="48"/>
      <c r="H17" s="48"/>
      <c r="I17" s="48"/>
      <c r="J17" s="48"/>
      <c r="K17" s="48"/>
      <c r="L17" s="9"/>
      <c r="M17" s="9"/>
      <c r="N17" s="9"/>
      <c r="O17" s="9"/>
      <c r="P17" s="9"/>
      <c r="Q17" s="9"/>
      <c r="R17" s="133"/>
      <c r="S17" s="38"/>
      <c r="T17" s="43"/>
      <c r="U17" s="43"/>
      <c r="V17" s="43"/>
      <c r="W17" s="43"/>
      <c r="X17" s="43"/>
    </row>
    <row r="18" spans="1:24" ht="13.9" customHeight="1">
      <c r="A18" s="143"/>
      <c r="B18" s="145"/>
      <c r="C18" s="145"/>
      <c r="D18" s="146"/>
      <c r="E18" s="1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134"/>
      <c r="S18" s="38"/>
      <c r="T18" s="43"/>
      <c r="U18" s="43"/>
      <c r="V18" s="43"/>
      <c r="W18" s="43"/>
      <c r="X18" s="43"/>
    </row>
    <row r="19" spans="1:24" ht="13.9" customHeight="1">
      <c r="A19" s="143"/>
      <c r="B19" s="145"/>
      <c r="C19" s="145"/>
      <c r="D19" s="146"/>
      <c r="E19" s="147"/>
      <c r="F19" s="119"/>
      <c r="G19" s="119"/>
      <c r="H19" s="148"/>
      <c r="I19" s="52"/>
      <c r="J19" s="48"/>
      <c r="K19" s="121"/>
      <c r="L19" s="48"/>
      <c r="M19" s="48"/>
      <c r="N19" s="48"/>
      <c r="O19" s="48"/>
      <c r="P19" s="48"/>
      <c r="Q19" s="48"/>
      <c r="R19" s="27"/>
      <c r="S19" s="38"/>
      <c r="T19" s="43"/>
      <c r="U19" s="43"/>
      <c r="V19" s="43"/>
      <c r="W19" s="43"/>
      <c r="X19" s="43"/>
    </row>
    <row r="20" spans="1:24" ht="13.9" customHeight="1">
      <c r="A20" s="143"/>
      <c r="B20" s="145"/>
      <c r="C20" s="145"/>
      <c r="D20" s="146"/>
      <c r="E20" s="147"/>
      <c r="F20" s="120"/>
      <c r="G20" s="120"/>
      <c r="H20" s="148"/>
      <c r="I20" s="41"/>
      <c r="J20" s="48"/>
      <c r="K20" s="121"/>
      <c r="L20" s="48"/>
      <c r="M20" s="48"/>
      <c r="N20" s="48"/>
      <c r="O20" s="48"/>
      <c r="P20" s="48"/>
      <c r="Q20" s="48"/>
      <c r="R20" s="27"/>
      <c r="S20" s="38"/>
      <c r="T20" s="43"/>
      <c r="U20" s="43"/>
      <c r="V20" s="43"/>
      <c r="W20" s="43"/>
      <c r="X20" s="43"/>
    </row>
    <row r="21" spans="1:24" ht="13.9" customHeight="1">
      <c r="A21" s="143"/>
      <c r="B21" s="145"/>
      <c r="C21" s="145"/>
      <c r="D21" s="146"/>
      <c r="E21" s="147"/>
      <c r="F21" s="119" t="s">
        <v>91</v>
      </c>
      <c r="G21" s="119" t="s">
        <v>92</v>
      </c>
      <c r="H21" s="148" t="s">
        <v>21</v>
      </c>
      <c r="I21" s="52">
        <v>6.0236000000000001</v>
      </c>
      <c r="J21" s="48" t="s">
        <v>2</v>
      </c>
      <c r="K21" s="121">
        <f>512584.42838+0.0019</f>
        <v>512584.43027999997</v>
      </c>
      <c r="L21" s="119" t="s">
        <v>36</v>
      </c>
      <c r="M21" s="119" t="s">
        <v>116</v>
      </c>
      <c r="N21" s="118" t="s">
        <v>35</v>
      </c>
      <c r="O21" s="52">
        <v>20.023599999999998</v>
      </c>
      <c r="P21" s="48" t="s">
        <v>2</v>
      </c>
      <c r="Q21" s="121">
        <f>742751+1.17902</f>
        <v>742752.17902000004</v>
      </c>
      <c r="R21" s="27" t="s">
        <v>114</v>
      </c>
      <c r="S21" s="119"/>
      <c r="T21" s="119"/>
      <c r="U21" s="118"/>
      <c r="V21" s="21"/>
      <c r="W21" s="48"/>
      <c r="X21" s="121"/>
    </row>
    <row r="22" spans="1:24" ht="13.9" customHeight="1">
      <c r="A22" s="143"/>
      <c r="B22" s="145"/>
      <c r="C22" s="145"/>
      <c r="D22" s="146"/>
      <c r="E22" s="147"/>
      <c r="F22" s="120"/>
      <c r="G22" s="120"/>
      <c r="H22" s="148"/>
      <c r="I22" s="52">
        <v>42165</v>
      </c>
      <c r="J22" s="48" t="s">
        <v>34</v>
      </c>
      <c r="K22" s="121"/>
      <c r="L22" s="120"/>
      <c r="M22" s="120"/>
      <c r="N22" s="118"/>
      <c r="O22" s="52">
        <v>140140</v>
      </c>
      <c r="P22" s="48" t="s">
        <v>34</v>
      </c>
      <c r="Q22" s="121"/>
      <c r="R22" s="27"/>
      <c r="S22" s="120"/>
      <c r="T22" s="120"/>
      <c r="U22" s="118"/>
      <c r="V22" s="41"/>
      <c r="W22" s="48"/>
      <c r="X22" s="121"/>
    </row>
    <row r="23" spans="1:24" ht="13.9" customHeight="1">
      <c r="A23" s="143"/>
      <c r="B23" s="145"/>
      <c r="C23" s="145"/>
      <c r="D23" s="146"/>
      <c r="E23" s="147"/>
      <c r="F23" s="48"/>
      <c r="G23" s="48"/>
      <c r="H23" s="48"/>
      <c r="I23" s="48"/>
      <c r="J23" s="48"/>
      <c r="K23" s="8"/>
      <c r="L23" s="48"/>
      <c r="M23" s="48"/>
      <c r="N23" s="48"/>
      <c r="O23" s="48"/>
      <c r="P23" s="48"/>
      <c r="Q23" s="48"/>
      <c r="R23" s="27"/>
      <c r="S23" s="38"/>
      <c r="T23" s="43"/>
      <c r="U23" s="43"/>
      <c r="V23" s="43"/>
      <c r="W23" s="43"/>
      <c r="X23" s="43"/>
    </row>
    <row r="24" spans="1:24" ht="13.9" customHeight="1">
      <c r="A24" s="143"/>
      <c r="B24" s="145"/>
      <c r="C24" s="145"/>
      <c r="D24" s="146"/>
      <c r="E24" s="147"/>
      <c r="F24" s="48"/>
      <c r="G24" s="48"/>
      <c r="H24" s="48"/>
      <c r="I24" s="48"/>
      <c r="J24" s="48"/>
      <c r="K24" s="8"/>
      <c r="L24" s="48"/>
      <c r="M24" s="48"/>
      <c r="N24" s="48"/>
      <c r="O24" s="48"/>
      <c r="P24" s="48"/>
      <c r="Q24" s="48"/>
      <c r="R24" s="27"/>
      <c r="S24" s="38"/>
      <c r="T24" s="43"/>
      <c r="U24" s="43"/>
      <c r="V24" s="43"/>
      <c r="W24" s="43"/>
      <c r="X24" s="43"/>
    </row>
    <row r="25" spans="1:24" ht="13.9" customHeight="1">
      <c r="A25" s="143"/>
      <c r="B25" s="145"/>
      <c r="C25" s="145"/>
      <c r="D25" s="146"/>
      <c r="E25" s="147"/>
      <c r="F25" s="118" t="s">
        <v>81</v>
      </c>
      <c r="G25" s="118" t="s">
        <v>93</v>
      </c>
      <c r="H25" s="118" t="s">
        <v>35</v>
      </c>
      <c r="I25" s="48">
        <v>39.353000000000002</v>
      </c>
      <c r="J25" s="48" t="s">
        <v>2</v>
      </c>
      <c r="K25" s="118">
        <v>847039.94</v>
      </c>
      <c r="L25" s="118" t="s">
        <v>94</v>
      </c>
      <c r="M25" s="118" t="s">
        <v>95</v>
      </c>
      <c r="N25" s="118" t="s">
        <v>35</v>
      </c>
      <c r="O25" s="48">
        <v>10.481</v>
      </c>
      <c r="P25" s="48" t="s">
        <v>2</v>
      </c>
      <c r="Q25" s="118">
        <f>233405.142+24814.068</f>
        <v>258219.21</v>
      </c>
      <c r="R25" s="27"/>
      <c r="S25" s="38"/>
      <c r="T25" s="43"/>
      <c r="U25" s="43"/>
      <c r="V25" s="43"/>
      <c r="W25" s="43"/>
      <c r="X25" s="43"/>
    </row>
    <row r="26" spans="1:24" ht="13.9" customHeight="1">
      <c r="A26" s="143"/>
      <c r="B26" s="145"/>
      <c r="C26" s="145"/>
      <c r="D26" s="146"/>
      <c r="E26" s="147"/>
      <c r="F26" s="118"/>
      <c r="G26" s="118"/>
      <c r="H26" s="118"/>
      <c r="I26" s="48">
        <f>I25*6000</f>
        <v>236118</v>
      </c>
      <c r="J26" s="48" t="s">
        <v>34</v>
      </c>
      <c r="K26" s="118"/>
      <c r="L26" s="118"/>
      <c r="M26" s="118"/>
      <c r="N26" s="118"/>
      <c r="O26" s="48">
        <f>O25*6000</f>
        <v>62886</v>
      </c>
      <c r="P26" s="48" t="s">
        <v>34</v>
      </c>
      <c r="Q26" s="118"/>
      <c r="R26" s="27"/>
      <c r="S26" s="38"/>
      <c r="T26" s="43"/>
      <c r="U26" s="43"/>
      <c r="V26" s="43"/>
      <c r="W26" s="43"/>
      <c r="X26" s="43"/>
    </row>
    <row r="27" spans="1:24" ht="13.9" customHeight="1">
      <c r="A27" s="143"/>
      <c r="B27" s="145"/>
      <c r="C27" s="145"/>
      <c r="D27" s="146"/>
      <c r="E27" s="147"/>
      <c r="F27" s="118" t="s">
        <v>110</v>
      </c>
      <c r="G27" s="118" t="s">
        <v>111</v>
      </c>
      <c r="H27" s="118" t="s">
        <v>35</v>
      </c>
      <c r="I27" s="48">
        <f>4.247+21.759</f>
        <v>26.006</v>
      </c>
      <c r="J27" s="48" t="s">
        <v>2</v>
      </c>
      <c r="K27" s="149">
        <f>542263.05+12373.87-0.05</f>
        <v>554636.87</v>
      </c>
      <c r="L27" s="118" t="s">
        <v>82</v>
      </c>
      <c r="M27" s="118" t="s">
        <v>83</v>
      </c>
      <c r="N27" s="118" t="s">
        <v>21</v>
      </c>
      <c r="O27" s="48">
        <v>18.100000000000001</v>
      </c>
      <c r="P27" s="48" t="s">
        <v>2</v>
      </c>
      <c r="Q27" s="118">
        <v>936000</v>
      </c>
      <c r="R27" s="27"/>
      <c r="S27" s="38"/>
      <c r="T27" s="43"/>
      <c r="U27" s="43"/>
      <c r="V27" s="43"/>
      <c r="W27" s="43"/>
      <c r="X27" s="43"/>
    </row>
    <row r="28" spans="1:24" ht="43.9" customHeight="1" thickBot="1">
      <c r="A28" s="143"/>
      <c r="B28" s="145"/>
      <c r="C28" s="145"/>
      <c r="D28" s="146"/>
      <c r="E28" s="147"/>
      <c r="F28" s="118"/>
      <c r="G28" s="118"/>
      <c r="H28" s="118"/>
      <c r="I28" s="48">
        <v>158172</v>
      </c>
      <c r="J28" s="48" t="s">
        <v>34</v>
      </c>
      <c r="K28" s="149"/>
      <c r="L28" s="123"/>
      <c r="M28" s="123"/>
      <c r="N28" s="123"/>
      <c r="O28" s="68">
        <f>O27*6000</f>
        <v>108600.00000000001</v>
      </c>
      <c r="P28" s="68" t="s">
        <v>31</v>
      </c>
      <c r="Q28" s="123"/>
      <c r="R28" s="24"/>
      <c r="S28" s="73"/>
      <c r="T28" s="74"/>
      <c r="U28" s="74"/>
      <c r="V28" s="74"/>
      <c r="W28" s="74"/>
      <c r="X28" s="74"/>
    </row>
    <row r="29" spans="1:24" ht="13.9" customHeight="1">
      <c r="A29" s="143" t="s">
        <v>39</v>
      </c>
      <c r="B29" s="145" t="s">
        <v>4</v>
      </c>
      <c r="C29" s="145" t="s">
        <v>40</v>
      </c>
      <c r="D29" s="146">
        <v>39.72</v>
      </c>
      <c r="E29" s="147">
        <f>6*1000*D29</f>
        <v>238320</v>
      </c>
      <c r="F29" s="60"/>
      <c r="G29" s="60"/>
      <c r="H29" s="60"/>
      <c r="I29" s="60"/>
      <c r="J29" s="60"/>
      <c r="K29" s="60"/>
      <c r="L29" s="122" t="s">
        <v>20</v>
      </c>
      <c r="M29" s="122" t="s">
        <v>41</v>
      </c>
      <c r="N29" s="122" t="s">
        <v>35</v>
      </c>
      <c r="O29" s="60">
        <v>2.8</v>
      </c>
      <c r="P29" s="60" t="s">
        <v>2</v>
      </c>
      <c r="Q29" s="122">
        <v>70000</v>
      </c>
      <c r="R29" s="26"/>
      <c r="S29" s="76"/>
      <c r="T29" s="77"/>
      <c r="U29" s="77"/>
      <c r="V29" s="77"/>
      <c r="W29" s="77"/>
      <c r="X29" s="77"/>
    </row>
    <row r="30" spans="1:24" ht="13.9" customHeight="1" thickBot="1">
      <c r="A30" s="143"/>
      <c r="B30" s="145"/>
      <c r="C30" s="145"/>
      <c r="D30" s="146"/>
      <c r="E30" s="147"/>
      <c r="F30" s="68"/>
      <c r="G30" s="68"/>
      <c r="H30" s="68"/>
      <c r="I30" s="68"/>
      <c r="J30" s="68"/>
      <c r="K30" s="68"/>
      <c r="L30" s="123"/>
      <c r="M30" s="123"/>
      <c r="N30" s="123"/>
      <c r="O30" s="68">
        <v>16800</v>
      </c>
      <c r="P30" s="68" t="s">
        <v>31</v>
      </c>
      <c r="Q30" s="123"/>
      <c r="R30" s="24"/>
      <c r="S30" s="73"/>
      <c r="T30" s="74"/>
      <c r="U30" s="74"/>
      <c r="V30" s="74"/>
      <c r="W30" s="74"/>
      <c r="X30" s="74"/>
    </row>
    <row r="31" spans="1:24" ht="13.9" customHeight="1">
      <c r="A31" s="143">
        <v>2133533</v>
      </c>
      <c r="B31" s="145" t="s">
        <v>119</v>
      </c>
      <c r="C31" s="145" t="s">
        <v>120</v>
      </c>
      <c r="D31" s="146">
        <v>285.44499999999999</v>
      </c>
      <c r="E31" s="147">
        <v>1711860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27"/>
      <c r="S31" s="38"/>
      <c r="T31" s="43"/>
      <c r="U31" s="43"/>
      <c r="V31" s="43"/>
      <c r="W31" s="43"/>
      <c r="X31" s="43"/>
    </row>
    <row r="32" spans="1:24">
      <c r="A32" s="143"/>
      <c r="B32" s="145"/>
      <c r="C32" s="145"/>
      <c r="D32" s="146"/>
      <c r="E32" s="147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27"/>
      <c r="S32" s="38"/>
      <c r="T32" s="43"/>
      <c r="U32" s="43"/>
      <c r="V32" s="43"/>
      <c r="W32" s="43"/>
      <c r="X32" s="43"/>
    </row>
    <row r="33" spans="1:24" ht="13.9" customHeight="1">
      <c r="A33" s="143"/>
      <c r="B33" s="145"/>
      <c r="C33" s="145"/>
      <c r="D33" s="146"/>
      <c r="E33" s="147"/>
      <c r="F33" s="118" t="s">
        <v>42</v>
      </c>
      <c r="G33" s="118" t="s">
        <v>64</v>
      </c>
      <c r="H33" s="118" t="s">
        <v>35</v>
      </c>
      <c r="I33" s="48">
        <v>8.2669999999999995</v>
      </c>
      <c r="J33" s="48" t="s">
        <v>2</v>
      </c>
      <c r="K33" s="150">
        <v>276953.09000000003</v>
      </c>
      <c r="L33" s="48"/>
      <c r="M33" s="48"/>
      <c r="N33" s="48"/>
      <c r="O33" s="48"/>
      <c r="P33" s="48"/>
      <c r="Q33" s="48"/>
      <c r="R33" s="27"/>
      <c r="S33" s="38"/>
      <c r="T33" s="43"/>
      <c r="U33" s="43"/>
      <c r="V33" s="43"/>
      <c r="W33" s="43"/>
      <c r="X33" s="43"/>
    </row>
    <row r="34" spans="1:24">
      <c r="A34" s="143"/>
      <c r="B34" s="145"/>
      <c r="C34" s="145"/>
      <c r="D34" s="146"/>
      <c r="E34" s="147"/>
      <c r="F34" s="118"/>
      <c r="G34" s="118"/>
      <c r="H34" s="118"/>
      <c r="I34" s="48">
        <f>6*1000*I33</f>
        <v>49602</v>
      </c>
      <c r="J34" s="48" t="s">
        <v>34</v>
      </c>
      <c r="K34" s="150"/>
      <c r="L34" s="48"/>
      <c r="M34" s="48"/>
      <c r="N34" s="48"/>
      <c r="O34" s="48"/>
      <c r="P34" s="48"/>
      <c r="Q34" s="48"/>
      <c r="R34" s="27"/>
      <c r="S34" s="38"/>
      <c r="T34" s="43"/>
      <c r="U34" s="43"/>
      <c r="V34" s="43"/>
      <c r="W34" s="43"/>
      <c r="X34" s="43"/>
    </row>
    <row r="35" spans="1:24" ht="13.9" customHeight="1">
      <c r="A35" s="143"/>
      <c r="B35" s="145"/>
      <c r="C35" s="145"/>
      <c r="D35" s="146"/>
      <c r="E35" s="147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27"/>
      <c r="S35" s="38"/>
      <c r="T35" s="43"/>
      <c r="U35" s="43"/>
      <c r="V35" s="43"/>
      <c r="W35" s="43"/>
      <c r="X35" s="43"/>
    </row>
    <row r="36" spans="1:24">
      <c r="A36" s="143"/>
      <c r="B36" s="145"/>
      <c r="C36" s="145"/>
      <c r="D36" s="146"/>
      <c r="E36" s="147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27"/>
      <c r="S36" s="38"/>
      <c r="T36" s="43"/>
      <c r="U36" s="43"/>
      <c r="V36" s="43"/>
      <c r="W36" s="43"/>
      <c r="X36" s="43"/>
    </row>
    <row r="37" spans="1:24" ht="13.9" customHeight="1">
      <c r="A37" s="143"/>
      <c r="B37" s="145"/>
      <c r="C37" s="145"/>
      <c r="D37" s="146"/>
      <c r="E37" s="1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27"/>
      <c r="S37" s="38"/>
      <c r="T37" s="43"/>
      <c r="U37" s="43"/>
      <c r="V37" s="43"/>
      <c r="W37" s="43"/>
      <c r="X37" s="43"/>
    </row>
    <row r="38" spans="1:24">
      <c r="A38" s="143"/>
      <c r="B38" s="145"/>
      <c r="C38" s="145"/>
      <c r="D38" s="146"/>
      <c r="E38" s="1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27"/>
      <c r="S38" s="38"/>
      <c r="T38" s="43"/>
      <c r="U38" s="43"/>
      <c r="V38" s="43"/>
      <c r="W38" s="43"/>
      <c r="X38" s="43"/>
    </row>
    <row r="39" spans="1:24" ht="13.9" customHeight="1">
      <c r="A39" s="143"/>
      <c r="B39" s="145"/>
      <c r="C39" s="145"/>
      <c r="D39" s="146"/>
      <c r="E39" s="147"/>
      <c r="F39" s="118" t="s">
        <v>84</v>
      </c>
      <c r="G39" s="118" t="s">
        <v>65</v>
      </c>
      <c r="H39" s="118" t="s">
        <v>35</v>
      </c>
      <c r="I39" s="48">
        <v>9.5790000000000006</v>
      </c>
      <c r="J39" s="48" t="s">
        <v>2</v>
      </c>
      <c r="K39" s="118">
        <v>311763.6286</v>
      </c>
      <c r="L39" s="48"/>
      <c r="M39" s="48"/>
      <c r="N39" s="48"/>
      <c r="O39" s="48"/>
      <c r="P39" s="48"/>
      <c r="Q39" s="48"/>
      <c r="R39" s="27"/>
      <c r="S39" s="38"/>
      <c r="T39" s="43"/>
      <c r="U39" s="43"/>
      <c r="V39" s="43"/>
      <c r="W39" s="43"/>
      <c r="X39" s="43"/>
    </row>
    <row r="40" spans="1:24">
      <c r="A40" s="143"/>
      <c r="B40" s="145"/>
      <c r="C40" s="145"/>
      <c r="D40" s="146"/>
      <c r="E40" s="147"/>
      <c r="F40" s="118"/>
      <c r="G40" s="118"/>
      <c r="H40" s="118"/>
      <c r="I40" s="48">
        <v>73950</v>
      </c>
      <c r="J40" s="48" t="s">
        <v>34</v>
      </c>
      <c r="K40" s="118"/>
      <c r="L40" s="48"/>
      <c r="M40" s="48"/>
      <c r="N40" s="48"/>
      <c r="O40" s="48"/>
      <c r="P40" s="48"/>
      <c r="Q40" s="48"/>
      <c r="R40" s="27"/>
      <c r="S40" s="38"/>
      <c r="T40" s="43"/>
      <c r="U40" s="43"/>
      <c r="V40" s="43"/>
      <c r="W40" s="43"/>
      <c r="X40" s="43"/>
    </row>
    <row r="41" spans="1:24" ht="13.9" customHeight="1">
      <c r="A41" s="143"/>
      <c r="B41" s="145"/>
      <c r="C41" s="145"/>
      <c r="D41" s="146"/>
      <c r="E41" s="1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27"/>
      <c r="S41" s="38"/>
      <c r="T41" s="43"/>
      <c r="U41" s="43"/>
      <c r="V41" s="43"/>
      <c r="W41" s="43"/>
      <c r="X41" s="43"/>
    </row>
    <row r="42" spans="1:24">
      <c r="A42" s="143"/>
      <c r="B42" s="145"/>
      <c r="C42" s="145"/>
      <c r="D42" s="146"/>
      <c r="E42" s="1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27"/>
      <c r="S42" s="38"/>
      <c r="T42" s="43"/>
      <c r="U42" s="43"/>
      <c r="V42" s="43"/>
      <c r="W42" s="43"/>
      <c r="X42" s="43"/>
    </row>
    <row r="43" spans="1:24" ht="13.9" customHeight="1">
      <c r="A43" s="143"/>
      <c r="B43" s="145"/>
      <c r="C43" s="145"/>
      <c r="D43" s="146"/>
      <c r="E43" s="147"/>
      <c r="F43" s="48"/>
      <c r="G43" s="48"/>
      <c r="H43" s="48"/>
      <c r="I43" s="48"/>
      <c r="J43" s="48"/>
      <c r="K43" s="48"/>
      <c r="L43" s="116" t="s">
        <v>112</v>
      </c>
      <c r="M43" s="116" t="s">
        <v>66</v>
      </c>
      <c r="N43" s="116" t="s">
        <v>21</v>
      </c>
      <c r="O43" s="48">
        <v>3.5990000000000002</v>
      </c>
      <c r="P43" s="48" t="s">
        <v>2</v>
      </c>
      <c r="Q43" s="128">
        <v>510163.54</v>
      </c>
      <c r="R43" s="27"/>
      <c r="S43" s="38"/>
      <c r="T43" s="43"/>
      <c r="U43" s="43"/>
      <c r="V43" s="43"/>
      <c r="W43" s="43"/>
      <c r="X43" s="43"/>
    </row>
    <row r="44" spans="1:24">
      <c r="A44" s="143"/>
      <c r="B44" s="145"/>
      <c r="C44" s="145"/>
      <c r="D44" s="146"/>
      <c r="E44" s="147"/>
      <c r="F44" s="48"/>
      <c r="G44" s="48"/>
      <c r="H44" s="48"/>
      <c r="I44" s="48"/>
      <c r="J44" s="48"/>
      <c r="K44" s="48"/>
      <c r="L44" s="117"/>
      <c r="M44" s="117"/>
      <c r="N44" s="117"/>
      <c r="O44" s="48">
        <v>23214</v>
      </c>
      <c r="P44" s="48" t="s">
        <v>34</v>
      </c>
      <c r="Q44" s="129"/>
      <c r="R44" s="27"/>
      <c r="S44" s="38"/>
      <c r="T44" s="43"/>
      <c r="U44" s="43"/>
      <c r="V44" s="43"/>
      <c r="W44" s="43"/>
      <c r="X44" s="43"/>
    </row>
    <row r="45" spans="1:24" ht="21.6" customHeight="1">
      <c r="A45" s="143"/>
      <c r="B45" s="145"/>
      <c r="C45" s="145"/>
      <c r="D45" s="146"/>
      <c r="E45" s="1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135" t="s">
        <v>96</v>
      </c>
      <c r="S45" s="38"/>
      <c r="T45" s="43"/>
      <c r="U45" s="43"/>
      <c r="V45" s="43"/>
      <c r="W45" s="43"/>
      <c r="X45" s="43"/>
    </row>
    <row r="46" spans="1:24" ht="24.6" customHeight="1">
      <c r="A46" s="143"/>
      <c r="B46" s="145"/>
      <c r="C46" s="145"/>
      <c r="D46" s="146"/>
      <c r="E46" s="147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135"/>
      <c r="S46" s="38"/>
      <c r="T46" s="43"/>
      <c r="U46" s="43"/>
      <c r="V46" s="43"/>
      <c r="W46" s="43"/>
      <c r="X46" s="43"/>
    </row>
    <row r="47" spans="1:24" ht="13.9" customHeight="1">
      <c r="A47" s="143"/>
      <c r="B47" s="145"/>
      <c r="C47" s="145"/>
      <c r="D47" s="146"/>
      <c r="E47" s="147"/>
      <c r="F47" s="78"/>
      <c r="G47" s="78"/>
      <c r="H47" s="78"/>
      <c r="I47" s="78"/>
      <c r="J47" s="78"/>
      <c r="K47" s="78"/>
      <c r="L47" s="118" t="s">
        <v>66</v>
      </c>
      <c r="M47" s="118" t="s">
        <v>67</v>
      </c>
      <c r="N47" s="118" t="s">
        <v>35</v>
      </c>
      <c r="O47" s="48">
        <v>14.9</v>
      </c>
      <c r="P47" s="48" t="s">
        <v>2</v>
      </c>
      <c r="Q47" s="118">
        <v>573586.40599999996</v>
      </c>
      <c r="R47" s="27"/>
      <c r="S47" s="38"/>
      <c r="T47" s="43"/>
      <c r="U47" s="43"/>
      <c r="V47" s="43"/>
      <c r="W47" s="43"/>
      <c r="X47" s="43"/>
    </row>
    <row r="48" spans="1:24">
      <c r="A48" s="143"/>
      <c r="B48" s="145"/>
      <c r="C48" s="145"/>
      <c r="D48" s="146"/>
      <c r="E48" s="147"/>
      <c r="F48" s="78"/>
      <c r="G48" s="78"/>
      <c r="H48" s="78"/>
      <c r="I48" s="78"/>
      <c r="J48" s="78"/>
      <c r="K48" s="78"/>
      <c r="L48" s="118"/>
      <c r="M48" s="118"/>
      <c r="N48" s="118"/>
      <c r="O48" s="48">
        <v>89400</v>
      </c>
      <c r="P48" s="48" t="s">
        <v>34</v>
      </c>
      <c r="Q48" s="118"/>
      <c r="R48" s="27"/>
      <c r="S48" s="38"/>
      <c r="T48" s="43"/>
      <c r="U48" s="43"/>
      <c r="V48" s="43"/>
      <c r="W48" s="43"/>
      <c r="X48" s="43"/>
    </row>
    <row r="49" spans="1:24" ht="13.9" customHeight="1">
      <c r="A49" s="143"/>
      <c r="B49" s="145"/>
      <c r="C49" s="145"/>
      <c r="D49" s="146"/>
      <c r="E49" s="147"/>
      <c r="F49" s="48"/>
      <c r="G49" s="48"/>
      <c r="H49" s="48"/>
      <c r="I49" s="48"/>
      <c r="J49" s="48"/>
      <c r="K49" s="48"/>
      <c r="L49" s="116" t="s">
        <v>67</v>
      </c>
      <c r="M49" s="116" t="s">
        <v>68</v>
      </c>
      <c r="N49" s="116" t="s">
        <v>21</v>
      </c>
      <c r="O49" s="48">
        <v>0.99399999999999999</v>
      </c>
      <c r="P49" s="48" t="s">
        <v>2</v>
      </c>
      <c r="Q49" s="128">
        <v>112820.4</v>
      </c>
      <c r="R49" s="27"/>
      <c r="S49" s="38"/>
      <c r="T49" s="43"/>
      <c r="U49" s="43"/>
      <c r="V49" s="43"/>
      <c r="W49" s="43"/>
      <c r="X49" s="43"/>
    </row>
    <row r="50" spans="1:24">
      <c r="A50" s="143"/>
      <c r="B50" s="145"/>
      <c r="C50" s="145"/>
      <c r="D50" s="146"/>
      <c r="E50" s="147"/>
      <c r="F50" s="48"/>
      <c r="G50" s="48"/>
      <c r="H50" s="48"/>
      <c r="I50" s="48"/>
      <c r="J50" s="48"/>
      <c r="K50" s="48"/>
      <c r="L50" s="117"/>
      <c r="M50" s="117"/>
      <c r="N50" s="117"/>
      <c r="O50" s="48">
        <v>5964</v>
      </c>
      <c r="P50" s="48" t="s">
        <v>34</v>
      </c>
      <c r="Q50" s="129"/>
      <c r="R50" s="27"/>
      <c r="S50" s="38"/>
      <c r="T50" s="43"/>
      <c r="U50" s="43"/>
      <c r="V50" s="43"/>
      <c r="W50" s="43"/>
      <c r="X50" s="43"/>
    </row>
    <row r="51" spans="1:24" ht="13.9" customHeight="1">
      <c r="A51" s="143"/>
      <c r="B51" s="145"/>
      <c r="C51" s="145"/>
      <c r="D51" s="146"/>
      <c r="E51" s="147"/>
      <c r="F51" s="48"/>
      <c r="G51" s="48"/>
      <c r="H51" s="48"/>
      <c r="I51" s="48"/>
      <c r="J51" s="48"/>
      <c r="K51" s="48"/>
      <c r="L51" s="116" t="s">
        <v>68</v>
      </c>
      <c r="M51" s="116" t="s">
        <v>69</v>
      </c>
      <c r="N51" s="118" t="s">
        <v>35</v>
      </c>
      <c r="O51" s="48">
        <v>2.0699999999999998</v>
      </c>
      <c r="P51" s="48" t="s">
        <v>2</v>
      </c>
      <c r="Q51" s="116">
        <v>92486.55</v>
      </c>
      <c r="R51" s="27"/>
      <c r="S51" s="116"/>
      <c r="T51" s="116"/>
      <c r="U51" s="118"/>
      <c r="V51" s="48"/>
      <c r="W51" s="48"/>
      <c r="X51" s="116"/>
    </row>
    <row r="52" spans="1:24">
      <c r="A52" s="143"/>
      <c r="B52" s="145"/>
      <c r="C52" s="145"/>
      <c r="D52" s="146"/>
      <c r="E52" s="147"/>
      <c r="F52" s="48"/>
      <c r="G52" s="48"/>
      <c r="H52" s="48"/>
      <c r="I52" s="48"/>
      <c r="J52" s="48"/>
      <c r="K52" s="48"/>
      <c r="L52" s="117"/>
      <c r="M52" s="117"/>
      <c r="N52" s="118"/>
      <c r="O52" s="48">
        <v>17598</v>
      </c>
      <c r="P52" s="48" t="s">
        <v>34</v>
      </c>
      <c r="Q52" s="117"/>
      <c r="R52" s="27"/>
      <c r="S52" s="117"/>
      <c r="T52" s="117"/>
      <c r="U52" s="118"/>
      <c r="V52" s="48"/>
      <c r="W52" s="48"/>
      <c r="X52" s="117"/>
    </row>
    <row r="53" spans="1:24" ht="13.9" customHeight="1">
      <c r="A53" s="143"/>
      <c r="B53" s="145"/>
      <c r="C53" s="145"/>
      <c r="D53" s="146"/>
      <c r="E53" s="147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27"/>
      <c r="S53" s="38"/>
      <c r="T53" s="43"/>
      <c r="U53" s="43"/>
      <c r="V53" s="43"/>
      <c r="W53" s="43"/>
      <c r="X53" s="43"/>
    </row>
    <row r="54" spans="1:24" ht="15.75" thickBot="1">
      <c r="A54" s="143"/>
      <c r="B54" s="145"/>
      <c r="C54" s="145"/>
      <c r="D54" s="146"/>
      <c r="E54" s="14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24"/>
      <c r="S54" s="38"/>
      <c r="T54" s="43"/>
      <c r="U54" s="43"/>
      <c r="V54" s="43"/>
      <c r="W54" s="43"/>
      <c r="X54" s="43"/>
    </row>
    <row r="55" spans="1:24" ht="13.9" customHeight="1">
      <c r="A55" s="143" t="s">
        <v>43</v>
      </c>
      <c r="B55" s="145" t="s">
        <v>9</v>
      </c>
      <c r="C55" s="145" t="s">
        <v>44</v>
      </c>
      <c r="D55" s="146">
        <v>98.76</v>
      </c>
      <c r="E55" s="147">
        <v>592560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26"/>
      <c r="S55" s="38"/>
      <c r="T55" s="43"/>
      <c r="U55" s="43"/>
      <c r="V55" s="43"/>
      <c r="W55" s="43"/>
      <c r="X55" s="43"/>
    </row>
    <row r="56" spans="1:24">
      <c r="A56" s="143"/>
      <c r="B56" s="145"/>
      <c r="C56" s="145"/>
      <c r="D56" s="146"/>
      <c r="E56" s="147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27"/>
      <c r="S56" s="38"/>
      <c r="T56" s="43"/>
      <c r="U56" s="43"/>
      <c r="V56" s="43"/>
      <c r="W56" s="43"/>
      <c r="X56" s="43"/>
    </row>
    <row r="57" spans="1:24" ht="13.9" customHeight="1">
      <c r="A57" s="143"/>
      <c r="B57" s="145"/>
      <c r="C57" s="145"/>
      <c r="D57" s="146"/>
      <c r="E57" s="147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27"/>
      <c r="S57" s="38"/>
      <c r="T57" s="43"/>
      <c r="U57" s="43"/>
      <c r="V57" s="43"/>
      <c r="W57" s="43"/>
      <c r="X57" s="43"/>
    </row>
    <row r="58" spans="1:24">
      <c r="A58" s="143"/>
      <c r="B58" s="145"/>
      <c r="C58" s="145"/>
      <c r="D58" s="146"/>
      <c r="E58" s="14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27"/>
      <c r="S58" s="38"/>
      <c r="T58" s="43"/>
      <c r="U58" s="43"/>
      <c r="V58" s="43"/>
      <c r="W58" s="43"/>
      <c r="X58" s="43"/>
    </row>
    <row r="59" spans="1:24" ht="14.45" customHeight="1">
      <c r="A59" s="143"/>
      <c r="B59" s="145"/>
      <c r="C59" s="145"/>
      <c r="D59" s="146"/>
      <c r="E59" s="147"/>
      <c r="F59" s="118" t="s">
        <v>70</v>
      </c>
      <c r="G59" s="118" t="s">
        <v>45</v>
      </c>
      <c r="H59" s="118" t="s">
        <v>35</v>
      </c>
      <c r="I59" s="48">
        <v>22.420999999999999</v>
      </c>
      <c r="J59" s="48" t="s">
        <v>2</v>
      </c>
      <c r="K59" s="118">
        <v>752091.46</v>
      </c>
      <c r="L59" s="118" t="s">
        <v>45</v>
      </c>
      <c r="M59" s="118" t="s">
        <v>48</v>
      </c>
      <c r="N59" s="118" t="s">
        <v>35</v>
      </c>
      <c r="O59" s="48">
        <v>16.071999999999999</v>
      </c>
      <c r="P59" s="48" t="s">
        <v>2</v>
      </c>
      <c r="Q59" s="118">
        <v>241050</v>
      </c>
      <c r="R59" s="27"/>
      <c r="S59" s="38"/>
      <c r="T59" s="43"/>
      <c r="U59" s="43"/>
      <c r="V59" s="43"/>
      <c r="W59" s="43"/>
      <c r="X59" s="43"/>
    </row>
    <row r="60" spans="1:24" ht="15.75" thickBot="1">
      <c r="A60" s="143"/>
      <c r="B60" s="145"/>
      <c r="C60" s="145"/>
      <c r="D60" s="146"/>
      <c r="E60" s="147"/>
      <c r="F60" s="118"/>
      <c r="G60" s="118"/>
      <c r="H60" s="123"/>
      <c r="I60" s="48">
        <v>144000</v>
      </c>
      <c r="J60" s="68" t="s">
        <v>34</v>
      </c>
      <c r="K60" s="118"/>
      <c r="L60" s="118"/>
      <c r="M60" s="118"/>
      <c r="N60" s="118"/>
      <c r="O60" s="48">
        <v>95400</v>
      </c>
      <c r="P60" s="48" t="s">
        <v>34</v>
      </c>
      <c r="Q60" s="118"/>
      <c r="R60" s="27"/>
      <c r="S60" s="38"/>
      <c r="T60" s="43"/>
      <c r="U60" s="43"/>
      <c r="V60" s="43"/>
      <c r="W60" s="43"/>
      <c r="X60" s="43"/>
    </row>
    <row r="61" spans="1:24" ht="13.9" customHeight="1">
      <c r="A61" s="143"/>
      <c r="B61" s="145"/>
      <c r="C61" s="145"/>
      <c r="D61" s="146"/>
      <c r="E61" s="147"/>
      <c r="F61" s="48"/>
      <c r="G61" s="48"/>
      <c r="H61" s="48"/>
      <c r="I61" s="48"/>
      <c r="J61" s="48"/>
      <c r="K61" s="48"/>
      <c r="L61" s="118" t="s">
        <v>48</v>
      </c>
      <c r="M61" s="118" t="s">
        <v>46</v>
      </c>
      <c r="N61" s="118" t="s">
        <v>35</v>
      </c>
      <c r="O61" s="48">
        <v>25.300999999999998</v>
      </c>
      <c r="P61" s="48" t="s">
        <v>2</v>
      </c>
      <c r="Q61" s="118">
        <v>379500</v>
      </c>
      <c r="R61" s="51"/>
      <c r="S61" s="38"/>
      <c r="T61" s="43"/>
      <c r="U61" s="43"/>
      <c r="V61" s="43"/>
      <c r="W61" s="43"/>
      <c r="X61" s="43"/>
    </row>
    <row r="62" spans="1:24">
      <c r="A62" s="143"/>
      <c r="B62" s="145"/>
      <c r="C62" s="145"/>
      <c r="D62" s="146"/>
      <c r="E62" s="147"/>
      <c r="F62" s="48"/>
      <c r="G62" s="48"/>
      <c r="H62" s="48"/>
      <c r="I62" s="48"/>
      <c r="J62" s="48"/>
      <c r="K62" s="48"/>
      <c r="L62" s="118"/>
      <c r="M62" s="118"/>
      <c r="N62" s="118"/>
      <c r="O62" s="48">
        <v>151200</v>
      </c>
      <c r="P62" s="48" t="s">
        <v>34</v>
      </c>
      <c r="Q62" s="118"/>
      <c r="R62" s="51"/>
      <c r="S62" s="38"/>
      <c r="T62" s="43"/>
      <c r="U62" s="43"/>
      <c r="V62" s="43"/>
      <c r="W62" s="43"/>
      <c r="X62" s="43"/>
    </row>
    <row r="63" spans="1:24" ht="13.9" customHeight="1">
      <c r="A63" s="143"/>
      <c r="B63" s="145"/>
      <c r="C63" s="145"/>
      <c r="D63" s="146"/>
      <c r="E63" s="147"/>
      <c r="F63" s="118"/>
      <c r="G63" s="118"/>
      <c r="H63" s="118"/>
      <c r="I63" s="72"/>
      <c r="J63" s="48"/>
      <c r="K63" s="118"/>
      <c r="L63" s="118"/>
      <c r="M63" s="118"/>
      <c r="N63" s="118"/>
      <c r="O63" s="72"/>
      <c r="P63" s="48"/>
      <c r="Q63" s="118"/>
      <c r="R63" s="51"/>
      <c r="S63" s="115" t="s">
        <v>47</v>
      </c>
      <c r="T63" s="115" t="s">
        <v>97</v>
      </c>
      <c r="U63" s="115" t="s">
        <v>35</v>
      </c>
      <c r="V63" s="59">
        <v>17.344000000000001</v>
      </c>
      <c r="W63" s="59" t="s">
        <v>2</v>
      </c>
      <c r="X63" s="173">
        <v>688603.40500000003</v>
      </c>
    </row>
    <row r="64" spans="1:24" ht="15.75" thickBot="1">
      <c r="A64" s="143"/>
      <c r="B64" s="145"/>
      <c r="C64" s="145"/>
      <c r="D64" s="146"/>
      <c r="E64" s="147"/>
      <c r="F64" s="123"/>
      <c r="G64" s="123"/>
      <c r="H64" s="123"/>
      <c r="I64" s="68"/>
      <c r="J64" s="68"/>
      <c r="K64" s="123"/>
      <c r="L64" s="123"/>
      <c r="M64" s="123"/>
      <c r="N64" s="123"/>
      <c r="O64" s="68"/>
      <c r="P64" s="68"/>
      <c r="Q64" s="123"/>
      <c r="R64" s="24"/>
      <c r="S64" s="115"/>
      <c r="T64" s="115"/>
      <c r="U64" s="115"/>
      <c r="V64" s="39">
        <v>104104</v>
      </c>
      <c r="W64" s="59" t="s">
        <v>34</v>
      </c>
      <c r="X64" s="174"/>
    </row>
    <row r="65" spans="1:24" ht="33.6" hidden="1" customHeight="1">
      <c r="A65" s="46"/>
      <c r="B65" s="47"/>
      <c r="C65" s="44"/>
      <c r="D65" s="44"/>
      <c r="E65" s="44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28"/>
      <c r="S65" s="38"/>
      <c r="T65" s="43"/>
      <c r="U65" s="43"/>
      <c r="V65" s="40"/>
      <c r="W65" s="43"/>
      <c r="X65" s="43"/>
    </row>
    <row r="66" spans="1:24" ht="33.6" hidden="1" customHeight="1">
      <c r="A66" s="46"/>
      <c r="B66" s="47"/>
      <c r="C66" s="44"/>
      <c r="D66" s="44"/>
      <c r="E66" s="44"/>
      <c r="F66" s="81"/>
      <c r="G66" s="81"/>
      <c r="H66" s="81"/>
      <c r="I66" s="81"/>
      <c r="J66" s="81"/>
      <c r="K66" s="81"/>
      <c r="L66" s="53"/>
      <c r="M66" s="53"/>
      <c r="N66" s="53"/>
      <c r="O66" s="53"/>
      <c r="P66" s="53"/>
      <c r="Q66" s="53"/>
      <c r="R66" s="29"/>
      <c r="S66" s="38"/>
      <c r="T66" s="43"/>
      <c r="U66" s="43"/>
      <c r="V66" s="40"/>
      <c r="W66" s="43"/>
      <c r="X66" s="43"/>
    </row>
    <row r="67" spans="1:24" ht="33.6" customHeight="1">
      <c r="A67" s="143" t="s">
        <v>49</v>
      </c>
      <c r="B67" s="145" t="s">
        <v>5</v>
      </c>
      <c r="C67" s="146" t="s">
        <v>24</v>
      </c>
      <c r="D67" s="146">
        <v>54.884</v>
      </c>
      <c r="E67" s="147">
        <f>6*1000*D67</f>
        <v>329304</v>
      </c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26"/>
      <c r="S67" s="38"/>
      <c r="T67" s="43"/>
      <c r="U67" s="43"/>
      <c r="V67" s="40"/>
      <c r="W67" s="43"/>
      <c r="X67" s="43"/>
    </row>
    <row r="68" spans="1:24">
      <c r="A68" s="143"/>
      <c r="B68" s="145"/>
      <c r="C68" s="146"/>
      <c r="D68" s="146"/>
      <c r="E68" s="147"/>
      <c r="F68" s="48"/>
      <c r="G68" s="48"/>
      <c r="H68" s="48"/>
      <c r="I68" s="48"/>
      <c r="J68" s="48"/>
      <c r="K68" s="48"/>
      <c r="L68" s="118"/>
      <c r="M68" s="118"/>
      <c r="N68" s="118"/>
      <c r="O68" s="72"/>
      <c r="P68" s="48"/>
      <c r="Q68" s="150"/>
      <c r="R68" s="27"/>
      <c r="S68" s="115" t="s">
        <v>72</v>
      </c>
      <c r="T68" s="115" t="s">
        <v>86</v>
      </c>
      <c r="U68" s="115" t="s">
        <v>35</v>
      </c>
      <c r="V68" s="39">
        <v>12.964</v>
      </c>
      <c r="W68" s="59" t="s">
        <v>2</v>
      </c>
      <c r="X68" s="115">
        <v>433941.42</v>
      </c>
    </row>
    <row r="69" spans="1:24" ht="13.9" customHeight="1">
      <c r="A69" s="143"/>
      <c r="B69" s="145"/>
      <c r="C69" s="146"/>
      <c r="D69" s="146"/>
      <c r="E69" s="147"/>
      <c r="F69" s="48"/>
      <c r="G69" s="48"/>
      <c r="H69" s="48"/>
      <c r="I69" s="48"/>
      <c r="J69" s="48"/>
      <c r="K69" s="48"/>
      <c r="L69" s="118"/>
      <c r="M69" s="118"/>
      <c r="N69" s="118"/>
      <c r="O69" s="48"/>
      <c r="P69" s="48"/>
      <c r="Q69" s="150"/>
      <c r="R69" s="30"/>
      <c r="S69" s="115"/>
      <c r="T69" s="115"/>
      <c r="U69" s="115"/>
      <c r="V69" s="39">
        <v>79386</v>
      </c>
      <c r="W69" s="59" t="s">
        <v>34</v>
      </c>
      <c r="X69" s="115"/>
    </row>
    <row r="70" spans="1:24">
      <c r="A70" s="143"/>
      <c r="B70" s="145"/>
      <c r="C70" s="146"/>
      <c r="D70" s="146"/>
      <c r="E70" s="147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27"/>
      <c r="S70" s="38"/>
      <c r="T70" s="43"/>
      <c r="U70" s="43"/>
      <c r="V70" s="40"/>
      <c r="W70" s="43"/>
      <c r="X70" s="43"/>
    </row>
    <row r="71" spans="1:24" ht="13.9" customHeight="1">
      <c r="A71" s="143"/>
      <c r="B71" s="145"/>
      <c r="C71" s="146"/>
      <c r="D71" s="146"/>
      <c r="E71" s="147"/>
      <c r="F71" s="48"/>
      <c r="G71" s="48"/>
      <c r="H71" s="48"/>
      <c r="I71" s="48"/>
      <c r="J71" s="48"/>
      <c r="K71" s="8"/>
      <c r="L71" s="116" t="s">
        <v>71</v>
      </c>
      <c r="M71" s="116" t="s">
        <v>85</v>
      </c>
      <c r="N71" s="118" t="s">
        <v>35</v>
      </c>
      <c r="O71" s="48">
        <v>1.1399999999999999</v>
      </c>
      <c r="P71" s="48" t="s">
        <v>2</v>
      </c>
      <c r="Q71" s="116">
        <v>31641.599999999999</v>
      </c>
      <c r="R71" s="27"/>
      <c r="S71" s="38"/>
      <c r="T71" s="43"/>
      <c r="U71" s="43"/>
      <c r="V71" s="40"/>
      <c r="W71" s="43"/>
      <c r="X71" s="43"/>
    </row>
    <row r="72" spans="1:24" ht="15.75" thickBot="1">
      <c r="A72" s="143"/>
      <c r="B72" s="145"/>
      <c r="C72" s="146"/>
      <c r="D72" s="146"/>
      <c r="E72" s="147"/>
      <c r="F72" s="48"/>
      <c r="G72" s="48"/>
      <c r="H72" s="48"/>
      <c r="I72" s="48"/>
      <c r="J72" s="48"/>
      <c r="K72" s="8"/>
      <c r="L72" s="117"/>
      <c r="M72" s="117"/>
      <c r="N72" s="123"/>
      <c r="O72" s="48">
        <v>6822</v>
      </c>
      <c r="P72" s="68" t="s">
        <v>34</v>
      </c>
      <c r="Q72" s="117"/>
      <c r="R72" s="27"/>
      <c r="S72" s="38"/>
      <c r="T72" s="43"/>
      <c r="U72" s="43"/>
      <c r="V72" s="40"/>
      <c r="W72" s="43"/>
      <c r="X72" s="43"/>
    </row>
    <row r="73" spans="1:24" ht="13.9" customHeight="1">
      <c r="A73" s="143"/>
      <c r="B73" s="145"/>
      <c r="C73" s="146"/>
      <c r="D73" s="146"/>
      <c r="E73" s="147"/>
      <c r="F73" s="118"/>
      <c r="G73" s="118"/>
      <c r="H73" s="118"/>
      <c r="I73" s="72"/>
      <c r="J73" s="48"/>
      <c r="K73" s="150"/>
      <c r="L73" s="116" t="s">
        <v>73</v>
      </c>
      <c r="M73" s="116" t="s">
        <v>74</v>
      </c>
      <c r="N73" s="118" t="s">
        <v>35</v>
      </c>
      <c r="O73" s="48">
        <v>2.41</v>
      </c>
      <c r="P73" s="48" t="s">
        <v>2</v>
      </c>
      <c r="Q73" s="116">
        <v>54388</v>
      </c>
      <c r="R73" s="27"/>
      <c r="S73" s="38"/>
      <c r="T73" s="43"/>
      <c r="U73" s="43"/>
      <c r="V73" s="40"/>
      <c r="W73" s="43"/>
      <c r="X73" s="43"/>
    </row>
    <row r="74" spans="1:24" ht="15.75" thickBot="1">
      <c r="A74" s="143"/>
      <c r="B74" s="145"/>
      <c r="C74" s="146"/>
      <c r="D74" s="146"/>
      <c r="E74" s="147"/>
      <c r="F74" s="118"/>
      <c r="G74" s="118"/>
      <c r="H74" s="118"/>
      <c r="I74" s="48"/>
      <c r="J74" s="48"/>
      <c r="K74" s="150"/>
      <c r="L74" s="117"/>
      <c r="M74" s="117"/>
      <c r="N74" s="123"/>
      <c r="O74" s="48">
        <v>14400</v>
      </c>
      <c r="P74" s="68" t="s">
        <v>34</v>
      </c>
      <c r="Q74" s="117"/>
      <c r="R74" s="27"/>
      <c r="S74" s="38"/>
      <c r="T74" s="43"/>
      <c r="U74" s="43"/>
      <c r="V74" s="40"/>
      <c r="W74" s="43"/>
      <c r="X74" s="43"/>
    </row>
    <row r="75" spans="1:24" ht="25.9" customHeight="1">
      <c r="A75" s="143"/>
      <c r="B75" s="145"/>
      <c r="C75" s="146"/>
      <c r="D75" s="146"/>
      <c r="E75" s="147"/>
      <c r="F75" s="48"/>
      <c r="G75" s="48"/>
      <c r="H75" s="48"/>
      <c r="I75" s="48"/>
      <c r="J75" s="48"/>
      <c r="K75" s="8"/>
      <c r="L75" s="118" t="s">
        <v>98</v>
      </c>
      <c r="M75" s="118" t="s">
        <v>99</v>
      </c>
      <c r="N75" s="118" t="s">
        <v>35</v>
      </c>
      <c r="O75" s="48">
        <v>10.260999999999999</v>
      </c>
      <c r="P75" s="48" t="s">
        <v>2</v>
      </c>
      <c r="Q75" s="118">
        <v>256525</v>
      </c>
      <c r="R75" s="27"/>
      <c r="S75" s="38"/>
      <c r="T75" s="43"/>
      <c r="U75" s="43"/>
      <c r="V75" s="40"/>
      <c r="W75" s="43"/>
      <c r="X75" s="43"/>
    </row>
    <row r="76" spans="1:24" ht="22.9" customHeight="1" thickBot="1">
      <c r="A76" s="143"/>
      <c r="B76" s="145"/>
      <c r="C76" s="146"/>
      <c r="D76" s="146"/>
      <c r="E76" s="147"/>
      <c r="F76" s="68"/>
      <c r="G76" s="68"/>
      <c r="H76" s="68"/>
      <c r="I76" s="68"/>
      <c r="J76" s="68"/>
      <c r="K76" s="69"/>
      <c r="L76" s="123"/>
      <c r="M76" s="123"/>
      <c r="N76" s="123"/>
      <c r="O76" s="68">
        <v>61560</v>
      </c>
      <c r="P76" s="68" t="s">
        <v>34</v>
      </c>
      <c r="Q76" s="123"/>
      <c r="R76" s="24"/>
      <c r="S76" s="38"/>
      <c r="T76" s="43"/>
      <c r="U76" s="43"/>
      <c r="V76" s="40"/>
      <c r="W76" s="43"/>
      <c r="X76" s="43"/>
    </row>
    <row r="77" spans="1:24" ht="21.6" hidden="1" customHeight="1">
      <c r="A77" s="12"/>
      <c r="B77" s="13"/>
      <c r="C77" s="14"/>
      <c r="D77" s="14"/>
      <c r="E77" s="1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82"/>
      <c r="Q77" s="45"/>
      <c r="R77" s="31"/>
      <c r="S77" s="38"/>
      <c r="T77" s="43"/>
      <c r="U77" s="43"/>
      <c r="V77" s="40"/>
      <c r="W77" s="43"/>
      <c r="X77" s="43"/>
    </row>
    <row r="78" spans="1:24" ht="25.15" customHeight="1">
      <c r="A78" s="143">
        <v>2133663</v>
      </c>
      <c r="B78" s="145" t="s">
        <v>7</v>
      </c>
      <c r="C78" s="146" t="s">
        <v>50</v>
      </c>
      <c r="D78" s="146">
        <v>114.506</v>
      </c>
      <c r="E78" s="147">
        <v>431788.47</v>
      </c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32" t="s">
        <v>107</v>
      </c>
      <c r="S78" s="38"/>
      <c r="T78" s="43"/>
      <c r="U78" s="43"/>
      <c r="V78" s="40"/>
      <c r="W78" s="43"/>
      <c r="X78" s="43"/>
    </row>
    <row r="79" spans="1:24" ht="21.6" customHeight="1">
      <c r="A79" s="143"/>
      <c r="B79" s="145"/>
      <c r="C79" s="146"/>
      <c r="D79" s="146"/>
      <c r="E79" s="147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27"/>
      <c r="S79" s="38"/>
      <c r="T79" s="43"/>
      <c r="U79" s="43"/>
      <c r="V79" s="40"/>
      <c r="W79" s="43"/>
      <c r="X79" s="43"/>
    </row>
    <row r="80" spans="1:24" ht="16.899999999999999" customHeight="1">
      <c r="A80" s="143"/>
      <c r="B80" s="145"/>
      <c r="C80" s="146"/>
      <c r="D80" s="146"/>
      <c r="E80" s="147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126" t="s">
        <v>109</v>
      </c>
      <c r="S80" s="38"/>
      <c r="T80" s="43"/>
      <c r="U80" s="43"/>
      <c r="V80" s="40"/>
      <c r="W80" s="43"/>
      <c r="X80" s="43"/>
    </row>
    <row r="81" spans="1:24">
      <c r="A81" s="143"/>
      <c r="B81" s="145"/>
      <c r="C81" s="146"/>
      <c r="D81" s="146"/>
      <c r="E81" s="147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127"/>
      <c r="S81" s="38"/>
      <c r="T81" s="43"/>
      <c r="U81" s="43"/>
      <c r="V81" s="40"/>
      <c r="W81" s="43"/>
      <c r="X81" s="43"/>
    </row>
    <row r="82" spans="1:24" ht="13.9" customHeight="1">
      <c r="A82" s="143"/>
      <c r="B82" s="145"/>
      <c r="C82" s="146"/>
      <c r="D82" s="146"/>
      <c r="E82" s="147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27"/>
      <c r="S82" s="38"/>
      <c r="T82" s="43"/>
      <c r="U82" s="43"/>
      <c r="V82" s="40"/>
      <c r="W82" s="43"/>
      <c r="X82" s="43"/>
    </row>
    <row r="83" spans="1:24">
      <c r="A83" s="143"/>
      <c r="B83" s="145"/>
      <c r="C83" s="146"/>
      <c r="D83" s="146"/>
      <c r="E83" s="147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27"/>
      <c r="S83" s="38"/>
      <c r="T83" s="43"/>
      <c r="U83" s="43"/>
      <c r="V83" s="40"/>
      <c r="W83" s="43"/>
      <c r="X83" s="43"/>
    </row>
    <row r="84" spans="1:24" ht="13.9" customHeight="1">
      <c r="A84" s="143"/>
      <c r="B84" s="145"/>
      <c r="C84" s="146"/>
      <c r="D84" s="146"/>
      <c r="E84" s="147"/>
      <c r="F84" s="118" t="s">
        <v>75</v>
      </c>
      <c r="G84" s="118" t="s">
        <v>76</v>
      </c>
      <c r="H84" s="118" t="s">
        <v>35</v>
      </c>
      <c r="I84" s="48">
        <v>10.696999999999999</v>
      </c>
      <c r="J84" s="48" t="s">
        <v>2</v>
      </c>
      <c r="K84" s="118">
        <v>274501.81</v>
      </c>
      <c r="L84" s="48"/>
      <c r="M84" s="48"/>
      <c r="N84" s="48"/>
      <c r="O84" s="48"/>
      <c r="P84" s="48"/>
      <c r="Q84" s="48"/>
      <c r="R84" s="27"/>
      <c r="S84" s="38"/>
      <c r="T84" s="43"/>
      <c r="U84" s="43"/>
      <c r="V84" s="40"/>
      <c r="W84" s="43"/>
      <c r="X84" s="43"/>
    </row>
    <row r="85" spans="1:24">
      <c r="A85" s="143"/>
      <c r="B85" s="145"/>
      <c r="C85" s="146"/>
      <c r="D85" s="146"/>
      <c r="E85" s="147"/>
      <c r="F85" s="118"/>
      <c r="G85" s="118"/>
      <c r="H85" s="118"/>
      <c r="I85" s="48">
        <v>74400</v>
      </c>
      <c r="J85" s="48" t="s">
        <v>34</v>
      </c>
      <c r="K85" s="118"/>
      <c r="L85" s="48"/>
      <c r="M85" s="48"/>
      <c r="N85" s="48"/>
      <c r="O85" s="48"/>
      <c r="P85" s="48"/>
      <c r="Q85" s="48"/>
      <c r="R85" s="27"/>
      <c r="S85" s="38"/>
      <c r="T85" s="43"/>
      <c r="U85" s="43"/>
      <c r="V85" s="40"/>
      <c r="W85" s="43"/>
      <c r="X85" s="43"/>
    </row>
    <row r="86" spans="1:24" ht="13.9" customHeight="1">
      <c r="A86" s="143"/>
      <c r="B86" s="145"/>
      <c r="C86" s="146"/>
      <c r="D86" s="146"/>
      <c r="E86" s="147"/>
      <c r="F86" s="118"/>
      <c r="G86" s="118"/>
      <c r="H86" s="118"/>
      <c r="I86" s="48"/>
      <c r="J86" s="48"/>
      <c r="K86" s="118"/>
      <c r="L86" s="118"/>
      <c r="M86" s="118"/>
      <c r="N86" s="118"/>
      <c r="O86" s="48"/>
      <c r="P86" s="48"/>
      <c r="Q86" s="118"/>
      <c r="R86" s="27"/>
      <c r="S86" s="115" t="s">
        <v>76</v>
      </c>
      <c r="T86" s="115" t="s">
        <v>77</v>
      </c>
      <c r="U86" s="115" t="s">
        <v>21</v>
      </c>
      <c r="V86" s="39">
        <v>8.39</v>
      </c>
      <c r="W86" s="59" t="s">
        <v>2</v>
      </c>
      <c r="X86" s="115">
        <v>983181.55900000001</v>
      </c>
    </row>
    <row r="87" spans="1:24">
      <c r="A87" s="143"/>
      <c r="B87" s="145"/>
      <c r="C87" s="146"/>
      <c r="D87" s="146"/>
      <c r="E87" s="147"/>
      <c r="F87" s="118"/>
      <c r="G87" s="118"/>
      <c r="H87" s="118"/>
      <c r="I87" s="48"/>
      <c r="J87" s="48"/>
      <c r="K87" s="118"/>
      <c r="L87" s="118"/>
      <c r="M87" s="118"/>
      <c r="N87" s="118"/>
      <c r="O87" s="48"/>
      <c r="P87" s="48"/>
      <c r="Q87" s="118"/>
      <c r="R87" s="27"/>
      <c r="S87" s="115"/>
      <c r="T87" s="115"/>
      <c r="U87" s="115"/>
      <c r="V87" s="39">
        <v>53400</v>
      </c>
      <c r="W87" s="59" t="s">
        <v>34</v>
      </c>
      <c r="X87" s="115"/>
    </row>
    <row r="88" spans="1:24" ht="16.899999999999999" customHeight="1">
      <c r="A88" s="143"/>
      <c r="B88" s="145"/>
      <c r="C88" s="146"/>
      <c r="D88" s="146"/>
      <c r="E88" s="1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27"/>
      <c r="S88" s="115"/>
      <c r="T88" s="115"/>
      <c r="U88" s="115"/>
      <c r="V88" s="39"/>
      <c r="W88" s="59"/>
      <c r="X88" s="115"/>
    </row>
    <row r="89" spans="1:24" ht="19.149999999999999" customHeight="1" thickBot="1">
      <c r="A89" s="143"/>
      <c r="B89" s="145"/>
      <c r="C89" s="146"/>
      <c r="D89" s="146"/>
      <c r="E89" s="147"/>
      <c r="F89" s="48"/>
      <c r="G89" s="48"/>
      <c r="H89" s="48"/>
      <c r="I89" s="48"/>
      <c r="J89" s="48"/>
      <c r="K89" s="48"/>
      <c r="L89" s="68"/>
      <c r="M89" s="68"/>
      <c r="N89" s="68"/>
      <c r="O89" s="68"/>
      <c r="P89" s="68"/>
      <c r="Q89" s="68"/>
      <c r="R89" s="24"/>
      <c r="S89" s="115"/>
      <c r="T89" s="115"/>
      <c r="U89" s="115"/>
      <c r="V89" s="39"/>
      <c r="W89" s="59"/>
      <c r="X89" s="115"/>
    </row>
    <row r="90" spans="1:24" ht="19.899999999999999" customHeight="1">
      <c r="A90" s="143" t="s">
        <v>51</v>
      </c>
      <c r="B90" s="146" t="s">
        <v>10</v>
      </c>
      <c r="C90" s="146" t="s">
        <v>52</v>
      </c>
      <c r="D90" s="146">
        <v>43.393000000000001</v>
      </c>
      <c r="E90" s="147">
        <f>D90*1000*6</f>
        <v>260358</v>
      </c>
      <c r="F90" s="117" t="s">
        <v>100</v>
      </c>
      <c r="G90" s="117" t="s">
        <v>101</v>
      </c>
      <c r="H90" s="117" t="s">
        <v>35</v>
      </c>
      <c r="I90" s="49">
        <v>21.670999999999999</v>
      </c>
      <c r="J90" s="49" t="s">
        <v>2</v>
      </c>
      <c r="K90" s="117">
        <v>882486.6</v>
      </c>
      <c r="L90" s="60"/>
      <c r="M90" s="60"/>
      <c r="N90" s="60"/>
      <c r="O90" s="60"/>
      <c r="P90" s="60"/>
      <c r="Q90" s="60"/>
      <c r="R90" s="26"/>
      <c r="S90" s="38"/>
      <c r="T90" s="43"/>
      <c r="U90" s="43"/>
      <c r="V90" s="40"/>
      <c r="W90" s="43"/>
      <c r="X90" s="43"/>
    </row>
    <row r="91" spans="1:24" ht="22.15" customHeight="1" thickBot="1">
      <c r="A91" s="143"/>
      <c r="B91" s="146"/>
      <c r="C91" s="146"/>
      <c r="D91" s="146"/>
      <c r="E91" s="147"/>
      <c r="F91" s="123"/>
      <c r="G91" s="123"/>
      <c r="H91" s="123"/>
      <c r="I91" s="68">
        <v>130026</v>
      </c>
      <c r="J91" s="68" t="s">
        <v>34</v>
      </c>
      <c r="K91" s="123"/>
      <c r="L91" s="68"/>
      <c r="M91" s="68"/>
      <c r="N91" s="68"/>
      <c r="O91" s="68"/>
      <c r="P91" s="68"/>
      <c r="Q91" s="68"/>
      <c r="R91" s="24"/>
      <c r="S91" s="38"/>
      <c r="T91" s="43"/>
      <c r="U91" s="43"/>
      <c r="V91" s="40"/>
      <c r="W91" s="43"/>
      <c r="X91" s="43"/>
    </row>
    <row r="92" spans="1:24" ht="13.9" hidden="1" customHeight="1">
      <c r="A92" s="46"/>
      <c r="B92" s="44"/>
      <c r="C92" s="44"/>
      <c r="D92" s="44"/>
      <c r="E92" s="44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28"/>
      <c r="S92" s="38"/>
      <c r="T92" s="43"/>
      <c r="U92" s="43"/>
      <c r="V92" s="40"/>
      <c r="W92" s="43"/>
      <c r="X92" s="43"/>
    </row>
    <row r="93" spans="1:24" ht="1.9" hidden="1" customHeight="1">
      <c r="A93" s="46"/>
      <c r="B93" s="44"/>
      <c r="C93" s="44"/>
      <c r="D93" s="44"/>
      <c r="E93" s="44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27"/>
      <c r="S93" s="38"/>
      <c r="T93" s="43"/>
      <c r="U93" s="43"/>
      <c r="V93" s="40"/>
      <c r="W93" s="43"/>
      <c r="X93" s="43"/>
    </row>
    <row r="94" spans="1:24" ht="13.9" hidden="1" customHeight="1">
      <c r="A94" s="46"/>
      <c r="B94" s="44"/>
      <c r="C94" s="44"/>
      <c r="D94" s="44"/>
      <c r="E94" s="44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29"/>
      <c r="S94" s="38"/>
      <c r="T94" s="43"/>
      <c r="U94" s="43"/>
      <c r="V94" s="40"/>
      <c r="W94" s="43"/>
      <c r="X94" s="43"/>
    </row>
    <row r="95" spans="1:24" ht="13.9" hidden="1" customHeight="1" thickBot="1">
      <c r="A95" s="46"/>
      <c r="B95" s="44"/>
      <c r="C95" s="44"/>
      <c r="D95" s="44"/>
      <c r="E95" s="44"/>
      <c r="F95" s="82"/>
      <c r="G95" s="82"/>
      <c r="H95" s="82"/>
      <c r="I95" s="82"/>
      <c r="J95" s="82"/>
      <c r="K95" s="82"/>
      <c r="L95" s="45"/>
      <c r="M95" s="45"/>
      <c r="N95" s="45"/>
      <c r="O95" s="45"/>
      <c r="P95" s="45"/>
      <c r="Q95" s="45"/>
      <c r="R95" s="31"/>
      <c r="S95" s="38"/>
      <c r="T95" s="43"/>
      <c r="U95" s="43"/>
      <c r="V95" s="40"/>
      <c r="W95" s="43"/>
      <c r="X95" s="43"/>
    </row>
    <row r="96" spans="1:24" ht="14.45" hidden="1" customHeight="1">
      <c r="A96" s="143">
        <v>2133571</v>
      </c>
      <c r="B96" s="146" t="s">
        <v>12</v>
      </c>
      <c r="C96" s="146" t="s">
        <v>53</v>
      </c>
      <c r="D96" s="146">
        <v>9.1359999999999992</v>
      </c>
      <c r="E96" s="147">
        <f>4.5*1000*D96</f>
        <v>41112</v>
      </c>
      <c r="F96" s="124"/>
      <c r="G96" s="124"/>
      <c r="H96" s="122"/>
      <c r="I96" s="60"/>
      <c r="J96" s="60"/>
      <c r="K96" s="124"/>
      <c r="L96" s="60"/>
      <c r="M96" s="60"/>
      <c r="N96" s="60"/>
      <c r="O96" s="60"/>
      <c r="P96" s="60"/>
      <c r="Q96" s="60"/>
      <c r="R96" s="26"/>
      <c r="S96" s="38"/>
      <c r="T96" s="43"/>
      <c r="U96" s="43"/>
      <c r="V96" s="40"/>
      <c r="W96" s="43"/>
      <c r="X96" s="43"/>
    </row>
    <row r="97" spans="1:24" ht="17.45" hidden="1" customHeight="1" thickBot="1">
      <c r="A97" s="143"/>
      <c r="B97" s="146"/>
      <c r="C97" s="146"/>
      <c r="D97" s="146"/>
      <c r="E97" s="147"/>
      <c r="F97" s="130"/>
      <c r="G97" s="130"/>
      <c r="H97" s="123"/>
      <c r="I97" s="68"/>
      <c r="J97" s="68"/>
      <c r="K97" s="130"/>
      <c r="L97" s="68"/>
      <c r="M97" s="68"/>
      <c r="N97" s="68"/>
      <c r="O97" s="68"/>
      <c r="P97" s="68"/>
      <c r="Q97" s="68"/>
      <c r="R97" s="24"/>
      <c r="S97" s="38"/>
      <c r="T97" s="43"/>
      <c r="U97" s="43"/>
      <c r="V97" s="40"/>
      <c r="W97" s="43"/>
      <c r="X97" s="43"/>
    </row>
    <row r="98" spans="1:24" ht="24.6" hidden="1" customHeight="1">
      <c r="A98" s="46"/>
      <c r="B98" s="44"/>
      <c r="C98" s="44"/>
      <c r="D98" s="44"/>
      <c r="E98" s="44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28"/>
      <c r="S98" s="38"/>
      <c r="T98" s="43"/>
      <c r="U98" s="43"/>
      <c r="V98" s="40"/>
      <c r="W98" s="43"/>
      <c r="X98" s="43"/>
    </row>
    <row r="99" spans="1:24" ht="24.6" hidden="1" customHeight="1">
      <c r="A99" s="46"/>
      <c r="B99" s="44"/>
      <c r="C99" s="44"/>
      <c r="D99" s="44"/>
      <c r="E99" s="44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29"/>
      <c r="S99" s="38"/>
      <c r="T99" s="43"/>
      <c r="U99" s="43"/>
      <c r="V99" s="40"/>
      <c r="W99" s="43"/>
      <c r="X99" s="43"/>
    </row>
    <row r="100" spans="1:24" ht="21" hidden="1" customHeight="1">
      <c r="A100" s="15"/>
      <c r="B100" s="16"/>
      <c r="C100" s="16"/>
      <c r="D100" s="16"/>
      <c r="E100" s="16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28"/>
      <c r="S100" s="38"/>
      <c r="T100" s="43"/>
      <c r="U100" s="43"/>
      <c r="V100" s="40"/>
      <c r="W100" s="43"/>
      <c r="X100" s="43"/>
    </row>
    <row r="101" spans="1:24" ht="15.6" hidden="1" customHeight="1" thickBot="1">
      <c r="A101" s="15"/>
      <c r="B101" s="16"/>
      <c r="C101" s="16"/>
      <c r="D101" s="16"/>
      <c r="E101" s="16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29"/>
      <c r="S101" s="38"/>
      <c r="T101" s="43"/>
      <c r="U101" s="43"/>
      <c r="V101" s="40"/>
      <c r="W101" s="43"/>
      <c r="X101" s="43"/>
    </row>
    <row r="102" spans="1:24" ht="16.149999999999999" customHeight="1">
      <c r="A102" s="143">
        <v>2133505</v>
      </c>
      <c r="B102" s="146" t="s">
        <v>13</v>
      </c>
      <c r="C102" s="146" t="s">
        <v>54</v>
      </c>
      <c r="D102" s="146">
        <v>4.4989999999999997</v>
      </c>
      <c r="E102" s="147">
        <f>6*1000*D102</f>
        <v>26993.999999999996</v>
      </c>
      <c r="F102" s="122" t="s">
        <v>20</v>
      </c>
      <c r="G102" s="122" t="s">
        <v>102</v>
      </c>
      <c r="H102" s="122" t="s">
        <v>35</v>
      </c>
      <c r="I102" s="60">
        <v>4.5780000000000003</v>
      </c>
      <c r="J102" s="60" t="s">
        <v>2</v>
      </c>
      <c r="K102" s="122">
        <v>150895.7703</v>
      </c>
      <c r="L102" s="60"/>
      <c r="M102" s="60"/>
      <c r="N102" s="60"/>
      <c r="O102" s="60"/>
      <c r="P102" s="60"/>
      <c r="Q102" s="60"/>
      <c r="R102" s="26"/>
      <c r="S102" s="38"/>
      <c r="T102" s="43"/>
      <c r="U102" s="43"/>
      <c r="V102" s="40"/>
      <c r="W102" s="43"/>
      <c r="X102" s="43"/>
    </row>
    <row r="103" spans="1:24" ht="20.45" customHeight="1" thickBot="1">
      <c r="A103" s="143"/>
      <c r="B103" s="146"/>
      <c r="C103" s="146"/>
      <c r="D103" s="146"/>
      <c r="E103" s="147"/>
      <c r="F103" s="123"/>
      <c r="G103" s="123"/>
      <c r="H103" s="123"/>
      <c r="I103" s="68">
        <v>48600</v>
      </c>
      <c r="J103" s="68" t="s">
        <v>34</v>
      </c>
      <c r="K103" s="123"/>
      <c r="L103" s="68"/>
      <c r="M103" s="68"/>
      <c r="N103" s="68"/>
      <c r="O103" s="68"/>
      <c r="P103" s="68"/>
      <c r="Q103" s="68"/>
      <c r="R103" s="24"/>
      <c r="S103" s="38"/>
      <c r="T103" s="43"/>
      <c r="U103" s="43"/>
      <c r="V103" s="40"/>
      <c r="W103" s="43"/>
      <c r="X103" s="43"/>
    </row>
    <row r="104" spans="1:24" ht="13.9" hidden="1" customHeight="1">
      <c r="A104" s="46"/>
      <c r="B104" s="44"/>
      <c r="C104" s="44"/>
      <c r="D104" s="44"/>
      <c r="E104" s="44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28"/>
      <c r="S104" s="38"/>
      <c r="T104" s="43"/>
      <c r="U104" s="43"/>
      <c r="V104" s="40"/>
      <c r="W104" s="43"/>
      <c r="X104" s="43"/>
    </row>
    <row r="105" spans="1:24" ht="13.9" hidden="1" customHeight="1">
      <c r="A105" s="46"/>
      <c r="B105" s="44"/>
      <c r="C105" s="44"/>
      <c r="D105" s="44"/>
      <c r="E105" s="44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27"/>
      <c r="S105" s="38"/>
      <c r="T105" s="43"/>
      <c r="U105" s="43"/>
      <c r="V105" s="40"/>
      <c r="W105" s="43"/>
      <c r="X105" s="43"/>
    </row>
    <row r="106" spans="1:24" ht="13.9" hidden="1" customHeight="1">
      <c r="A106" s="46"/>
      <c r="B106" s="44"/>
      <c r="C106" s="44"/>
      <c r="D106" s="44"/>
      <c r="E106" s="44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27"/>
      <c r="S106" s="38"/>
      <c r="T106" s="43"/>
      <c r="U106" s="43"/>
      <c r="V106" s="40"/>
      <c r="W106" s="43"/>
      <c r="X106" s="43"/>
    </row>
    <row r="107" spans="1:24" ht="13.9" hidden="1" customHeight="1">
      <c r="A107" s="46"/>
      <c r="B107" s="44"/>
      <c r="C107" s="44"/>
      <c r="D107" s="44"/>
      <c r="E107" s="44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29"/>
      <c r="S107" s="38"/>
      <c r="T107" s="43"/>
      <c r="U107" s="43"/>
      <c r="V107" s="40"/>
      <c r="W107" s="43"/>
      <c r="X107" s="43"/>
    </row>
    <row r="108" spans="1:24" ht="18" customHeight="1">
      <c r="A108" s="143">
        <v>2133720</v>
      </c>
      <c r="B108" s="146" t="s">
        <v>55</v>
      </c>
      <c r="C108" s="146" t="s">
        <v>56</v>
      </c>
      <c r="D108" s="146">
        <v>34.451999999999998</v>
      </c>
      <c r="E108" s="147">
        <f>6*1000*D108</f>
        <v>206712</v>
      </c>
      <c r="F108" s="60"/>
      <c r="G108" s="60"/>
      <c r="H108" s="60"/>
      <c r="I108" s="60"/>
      <c r="J108" s="60"/>
      <c r="K108" s="60"/>
      <c r="L108" s="84"/>
      <c r="M108" s="84"/>
      <c r="N108" s="84"/>
      <c r="O108" s="84"/>
      <c r="P108" s="84"/>
      <c r="Q108" s="84"/>
      <c r="R108" s="151" t="s">
        <v>103</v>
      </c>
      <c r="S108" s="38"/>
      <c r="T108" s="43"/>
      <c r="U108" s="43"/>
      <c r="V108" s="40"/>
      <c r="W108" s="43"/>
      <c r="X108" s="43"/>
    </row>
    <row r="109" spans="1:24" ht="21" customHeight="1">
      <c r="A109" s="143"/>
      <c r="B109" s="146"/>
      <c r="C109" s="146"/>
      <c r="D109" s="146"/>
      <c r="E109" s="147"/>
      <c r="F109" s="48"/>
      <c r="G109" s="48"/>
      <c r="H109" s="48"/>
      <c r="I109" s="48"/>
      <c r="J109" s="48"/>
      <c r="K109" s="48"/>
      <c r="L109" s="79"/>
      <c r="M109" s="79"/>
      <c r="N109" s="79"/>
      <c r="O109" s="79"/>
      <c r="P109" s="48"/>
      <c r="Q109" s="67"/>
      <c r="R109" s="152"/>
      <c r="S109" s="38"/>
      <c r="T109" s="43"/>
      <c r="U109" s="43"/>
      <c r="V109" s="40"/>
      <c r="W109" s="43"/>
      <c r="X109" s="43"/>
    </row>
    <row r="110" spans="1:24" ht="21" customHeight="1">
      <c r="A110" s="143"/>
      <c r="B110" s="146"/>
      <c r="C110" s="146"/>
      <c r="D110" s="146"/>
      <c r="E110" s="147"/>
      <c r="F110" s="121" t="s">
        <v>78</v>
      </c>
      <c r="G110" s="121" t="s">
        <v>79</v>
      </c>
      <c r="H110" s="118" t="s">
        <v>35</v>
      </c>
      <c r="I110" s="79">
        <v>5.6349999999999998</v>
      </c>
      <c r="J110" s="48" t="s">
        <v>2</v>
      </c>
      <c r="K110" s="118">
        <v>190881.36319999999</v>
      </c>
      <c r="L110" s="22"/>
      <c r="M110" s="22"/>
      <c r="N110" s="22"/>
      <c r="O110" s="22"/>
      <c r="P110" s="22"/>
      <c r="Q110" s="85"/>
      <c r="R110" s="152"/>
      <c r="S110" s="38"/>
      <c r="T110" s="43"/>
      <c r="U110" s="43"/>
      <c r="V110" s="40"/>
      <c r="W110" s="43"/>
      <c r="X110" s="43"/>
    </row>
    <row r="111" spans="1:24" ht="30" customHeight="1" thickBot="1">
      <c r="A111" s="143"/>
      <c r="B111" s="146"/>
      <c r="C111" s="146"/>
      <c r="D111" s="146"/>
      <c r="E111" s="147"/>
      <c r="F111" s="154"/>
      <c r="G111" s="154"/>
      <c r="H111" s="123"/>
      <c r="I111" s="86">
        <v>32286</v>
      </c>
      <c r="J111" s="68" t="s">
        <v>34</v>
      </c>
      <c r="K111" s="123"/>
      <c r="L111" s="75"/>
      <c r="M111" s="75"/>
      <c r="N111" s="75"/>
      <c r="O111" s="75"/>
      <c r="P111" s="75"/>
      <c r="Q111" s="87"/>
      <c r="R111" s="153"/>
      <c r="S111" s="38"/>
      <c r="T111" s="43"/>
      <c r="U111" s="43"/>
      <c r="V111" s="40"/>
      <c r="W111" s="43"/>
      <c r="X111" s="43"/>
    </row>
    <row r="112" spans="1:24" ht="3" customHeight="1" thickBot="1">
      <c r="A112" s="143">
        <v>2133614</v>
      </c>
      <c r="B112" s="146" t="s">
        <v>8</v>
      </c>
      <c r="C112" s="146" t="s">
        <v>57</v>
      </c>
      <c r="D112" s="146">
        <v>46.47</v>
      </c>
      <c r="E112" s="147">
        <f>6*1000*D112</f>
        <v>278820</v>
      </c>
      <c r="F112" s="88"/>
      <c r="G112" s="88"/>
      <c r="H112" s="60"/>
      <c r="I112" s="84"/>
      <c r="J112" s="60"/>
      <c r="K112" s="60"/>
      <c r="L112" s="88"/>
      <c r="M112" s="88"/>
      <c r="N112" s="60"/>
      <c r="O112" s="84"/>
      <c r="P112" s="60"/>
      <c r="Q112" s="60"/>
      <c r="R112" s="26"/>
      <c r="S112" s="38"/>
      <c r="T112" s="43"/>
      <c r="U112" s="43"/>
      <c r="V112" s="40"/>
      <c r="W112" s="43"/>
      <c r="X112" s="43"/>
    </row>
    <row r="113" spans="1:24" ht="22.15" hidden="1" customHeight="1" thickBot="1">
      <c r="A113" s="143"/>
      <c r="B113" s="146"/>
      <c r="C113" s="146"/>
      <c r="D113" s="146"/>
      <c r="E113" s="147"/>
      <c r="F113" s="89"/>
      <c r="G113" s="89"/>
      <c r="H113" s="68"/>
      <c r="I113" s="86"/>
      <c r="J113" s="68"/>
      <c r="K113" s="68"/>
      <c r="L113" s="89"/>
      <c r="M113" s="89"/>
      <c r="N113" s="68"/>
      <c r="O113" s="86"/>
      <c r="P113" s="68"/>
      <c r="Q113" s="68"/>
      <c r="R113" s="24"/>
      <c r="S113" s="38"/>
      <c r="T113" s="43"/>
      <c r="U113" s="43"/>
      <c r="V113" s="40"/>
      <c r="W113" s="43"/>
      <c r="X113" s="43"/>
    </row>
    <row r="114" spans="1:24" ht="25.5" customHeight="1">
      <c r="A114" s="143">
        <v>2133577</v>
      </c>
      <c r="B114" s="146" t="s">
        <v>11</v>
      </c>
      <c r="C114" s="146" t="s">
        <v>22</v>
      </c>
      <c r="D114" s="146">
        <v>14.087999999999999</v>
      </c>
      <c r="E114" s="147">
        <f>6*1000*D114</f>
        <v>84528</v>
      </c>
      <c r="F114" s="157"/>
      <c r="G114" s="175"/>
      <c r="H114" s="124"/>
      <c r="I114" s="90"/>
      <c r="J114" s="60"/>
      <c r="K114" s="122"/>
      <c r="L114" s="172" t="s">
        <v>20</v>
      </c>
      <c r="M114" s="172" t="s">
        <v>23</v>
      </c>
      <c r="N114" s="180" t="s">
        <v>35</v>
      </c>
      <c r="O114" s="40">
        <v>13.898</v>
      </c>
      <c r="P114" s="43" t="s">
        <v>2</v>
      </c>
      <c r="Q114" s="172">
        <v>470191.62300000002</v>
      </c>
      <c r="R114" s="23" t="s">
        <v>104</v>
      </c>
      <c r="S114" s="172"/>
      <c r="T114" s="172"/>
      <c r="U114" s="180"/>
      <c r="V114" s="40"/>
      <c r="W114" s="43"/>
      <c r="X114" s="172"/>
    </row>
    <row r="115" spans="1:24" ht="22.15" customHeight="1" thickBot="1">
      <c r="A115" s="143"/>
      <c r="B115" s="146"/>
      <c r="C115" s="146"/>
      <c r="D115" s="146"/>
      <c r="E115" s="147"/>
      <c r="F115" s="154"/>
      <c r="G115" s="176"/>
      <c r="H115" s="130"/>
      <c r="I115" s="68"/>
      <c r="J115" s="68"/>
      <c r="K115" s="123"/>
      <c r="L115" s="172"/>
      <c r="M115" s="172"/>
      <c r="N115" s="180"/>
      <c r="O115" s="40">
        <v>84600</v>
      </c>
      <c r="P115" s="43" t="s">
        <v>34</v>
      </c>
      <c r="Q115" s="172"/>
      <c r="R115" s="24"/>
      <c r="S115" s="172"/>
      <c r="T115" s="172"/>
      <c r="U115" s="180"/>
      <c r="V115" s="40"/>
      <c r="W115" s="43"/>
      <c r="X115" s="172"/>
    </row>
    <row r="116" spans="1:24" ht="0.6" hidden="1" customHeight="1">
      <c r="A116" s="46"/>
      <c r="B116" s="44"/>
      <c r="C116" s="44"/>
      <c r="D116" s="44"/>
      <c r="E116" s="44"/>
      <c r="F116" s="49"/>
      <c r="G116" s="49"/>
      <c r="H116" s="49"/>
      <c r="I116" s="49"/>
      <c r="J116" s="49"/>
      <c r="K116" s="49"/>
      <c r="L116" s="80"/>
      <c r="M116" s="80"/>
      <c r="N116" s="80"/>
      <c r="O116" s="80"/>
      <c r="P116" s="80"/>
      <c r="Q116" s="80"/>
      <c r="R116" s="28"/>
      <c r="S116" s="38"/>
      <c r="T116" s="43"/>
      <c r="U116" s="43"/>
      <c r="V116" s="40"/>
      <c r="W116" s="43"/>
      <c r="X116" s="43"/>
    </row>
    <row r="117" spans="1:24" ht="13.9" hidden="1" customHeight="1">
      <c r="A117" s="46"/>
      <c r="B117" s="44"/>
      <c r="C117" s="44"/>
      <c r="D117" s="44"/>
      <c r="E117" s="44"/>
      <c r="F117" s="53"/>
      <c r="G117" s="53"/>
      <c r="H117" s="53"/>
      <c r="I117" s="53"/>
      <c r="J117" s="53"/>
      <c r="K117" s="53"/>
      <c r="L117" s="81"/>
      <c r="M117" s="81"/>
      <c r="N117" s="81"/>
      <c r="O117" s="81"/>
      <c r="P117" s="81"/>
      <c r="Q117" s="81"/>
      <c r="R117" s="29"/>
      <c r="S117" s="38"/>
      <c r="T117" s="43"/>
      <c r="U117" s="43"/>
      <c r="V117" s="40"/>
      <c r="W117" s="43"/>
      <c r="X117" s="43"/>
    </row>
    <row r="118" spans="1:24" ht="25.15" customHeight="1">
      <c r="A118" s="143">
        <v>2133318</v>
      </c>
      <c r="B118" s="146" t="s">
        <v>3</v>
      </c>
      <c r="C118" s="146" t="s">
        <v>58</v>
      </c>
      <c r="D118" s="146">
        <v>6.2069999999999999</v>
      </c>
      <c r="E118" s="147">
        <f>6*1000*D118</f>
        <v>37242</v>
      </c>
      <c r="F118" s="157" t="s">
        <v>20</v>
      </c>
      <c r="G118" s="157" t="s">
        <v>59</v>
      </c>
      <c r="H118" s="122" t="s">
        <v>35</v>
      </c>
      <c r="I118" s="84">
        <v>6.0519999999999996</v>
      </c>
      <c r="J118" s="60" t="s">
        <v>2</v>
      </c>
      <c r="K118" s="122">
        <v>180138.26</v>
      </c>
      <c r="L118" s="83"/>
      <c r="M118" s="83"/>
      <c r="N118" s="83"/>
      <c r="O118" s="83"/>
      <c r="P118" s="83"/>
      <c r="Q118" s="91"/>
      <c r="R118" s="26"/>
      <c r="S118" s="38"/>
      <c r="T118" s="43"/>
      <c r="U118" s="43"/>
      <c r="V118" s="40"/>
      <c r="W118" s="43"/>
      <c r="X118" s="43"/>
    </row>
    <row r="119" spans="1:24" ht="24.6" customHeight="1" thickBot="1">
      <c r="A119" s="143"/>
      <c r="B119" s="146"/>
      <c r="C119" s="146"/>
      <c r="D119" s="146"/>
      <c r="E119" s="147"/>
      <c r="F119" s="154"/>
      <c r="G119" s="154"/>
      <c r="H119" s="123"/>
      <c r="I119" s="68">
        <v>36312</v>
      </c>
      <c r="J119" s="68" t="s">
        <v>34</v>
      </c>
      <c r="K119" s="123"/>
      <c r="L119" s="75"/>
      <c r="M119" s="75"/>
      <c r="N119" s="75"/>
      <c r="O119" s="75"/>
      <c r="P119" s="75"/>
      <c r="Q119" s="87"/>
      <c r="R119" s="24"/>
      <c r="S119" s="38"/>
      <c r="T119" s="43"/>
      <c r="U119" s="43"/>
      <c r="V119" s="40"/>
      <c r="W119" s="43"/>
      <c r="X119" s="43"/>
    </row>
    <row r="120" spans="1:24" ht="0.6" customHeight="1" thickBot="1">
      <c r="A120" s="46"/>
      <c r="B120" s="44"/>
      <c r="C120" s="44"/>
      <c r="D120" s="44"/>
      <c r="E120" s="44"/>
      <c r="F120" s="48"/>
      <c r="G120" s="48"/>
      <c r="H120" s="48"/>
      <c r="I120" s="48"/>
      <c r="J120" s="48"/>
      <c r="K120" s="48"/>
      <c r="L120" s="67"/>
      <c r="M120" s="67"/>
      <c r="N120" s="67"/>
      <c r="O120" s="67"/>
      <c r="P120" s="48"/>
      <c r="Q120" s="67"/>
      <c r="R120" s="27"/>
      <c r="S120" s="38"/>
      <c r="T120" s="43"/>
      <c r="U120" s="43"/>
      <c r="V120" s="40"/>
      <c r="W120" s="43"/>
      <c r="X120" s="43"/>
    </row>
    <row r="121" spans="1:24" ht="13.9" hidden="1" customHeight="1">
      <c r="A121" s="46"/>
      <c r="B121" s="44"/>
      <c r="C121" s="44"/>
      <c r="D121" s="44"/>
      <c r="E121" s="44"/>
      <c r="F121" s="53"/>
      <c r="G121" s="53"/>
      <c r="H121" s="53"/>
      <c r="I121" s="53"/>
      <c r="J121" s="53"/>
      <c r="K121" s="53"/>
      <c r="L121" s="81"/>
      <c r="M121" s="81"/>
      <c r="N121" s="81"/>
      <c r="O121" s="81"/>
      <c r="P121" s="53"/>
      <c r="Q121" s="81"/>
      <c r="R121" s="29"/>
      <c r="S121" s="38"/>
      <c r="T121" s="43"/>
      <c r="U121" s="43"/>
      <c r="V121" s="40"/>
      <c r="W121" s="43"/>
      <c r="X121" s="43"/>
    </row>
    <row r="122" spans="1:24" ht="31.15" customHeight="1">
      <c r="A122" s="143">
        <v>2133534</v>
      </c>
      <c r="B122" s="146" t="s">
        <v>6</v>
      </c>
      <c r="C122" s="146" t="s">
        <v>60</v>
      </c>
      <c r="D122" s="146">
        <v>51.97</v>
      </c>
      <c r="E122" s="147">
        <v>310972</v>
      </c>
      <c r="F122" s="49"/>
      <c r="G122" s="49"/>
      <c r="H122" s="49"/>
      <c r="I122" s="49"/>
      <c r="J122" s="49"/>
      <c r="K122" s="49"/>
      <c r="L122" s="157" t="s">
        <v>20</v>
      </c>
      <c r="M122" s="157" t="s">
        <v>113</v>
      </c>
      <c r="N122" s="122" t="s">
        <v>35</v>
      </c>
      <c r="O122" s="84">
        <v>51.97</v>
      </c>
      <c r="P122" s="60" t="s">
        <v>2</v>
      </c>
      <c r="Q122" s="122">
        <v>752400</v>
      </c>
      <c r="R122" s="26"/>
      <c r="S122" s="38"/>
      <c r="T122" s="43"/>
      <c r="U122" s="43"/>
      <c r="V122" s="40"/>
      <c r="W122" s="43"/>
      <c r="X122" s="43"/>
    </row>
    <row r="123" spans="1:24" ht="26.45" customHeight="1" thickBot="1">
      <c r="A123" s="143"/>
      <c r="B123" s="146"/>
      <c r="C123" s="146"/>
      <c r="D123" s="146"/>
      <c r="E123" s="147"/>
      <c r="F123" s="68"/>
      <c r="G123" s="68"/>
      <c r="H123" s="68"/>
      <c r="I123" s="68"/>
      <c r="J123" s="68"/>
      <c r="K123" s="68"/>
      <c r="L123" s="154"/>
      <c r="M123" s="154"/>
      <c r="N123" s="123"/>
      <c r="O123" s="86">
        <v>310972</v>
      </c>
      <c r="P123" s="68" t="s">
        <v>34</v>
      </c>
      <c r="Q123" s="123"/>
      <c r="R123" s="24"/>
      <c r="S123" s="38"/>
      <c r="T123" s="43"/>
      <c r="U123" s="43"/>
      <c r="V123" s="40"/>
      <c r="W123" s="43"/>
      <c r="X123" s="43"/>
    </row>
    <row r="124" spans="1:24" ht="15.6" hidden="1" customHeight="1">
      <c r="A124" s="155"/>
      <c r="B124" s="156"/>
      <c r="C124" s="156"/>
      <c r="D124" s="156"/>
      <c r="E124" s="156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56"/>
      <c r="S124" s="38"/>
      <c r="T124" s="43"/>
      <c r="U124" s="43"/>
      <c r="V124" s="40"/>
      <c r="W124" s="43"/>
      <c r="X124" s="43"/>
    </row>
    <row r="125" spans="1:24" ht="13.9" hidden="1" customHeight="1">
      <c r="A125" s="155"/>
      <c r="B125" s="156"/>
      <c r="C125" s="156"/>
      <c r="D125" s="156"/>
      <c r="E125" s="156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5"/>
      <c r="S125" s="38"/>
      <c r="T125" s="43"/>
      <c r="U125" s="43"/>
      <c r="V125" s="40"/>
      <c r="W125" s="43"/>
      <c r="X125" s="43"/>
    </row>
    <row r="126" spans="1:24" ht="23.45" hidden="1" customHeight="1">
      <c r="A126" s="155"/>
      <c r="B126" s="156"/>
      <c r="C126" s="156"/>
      <c r="D126" s="156"/>
      <c r="E126" s="168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4"/>
      <c r="S126" s="38"/>
      <c r="T126" s="43"/>
      <c r="U126" s="38"/>
      <c r="V126" s="40"/>
      <c r="W126" s="43"/>
      <c r="X126" s="43"/>
    </row>
    <row r="127" spans="1:24" ht="20.45" hidden="1" customHeight="1" thickBot="1">
      <c r="A127" s="155"/>
      <c r="B127" s="156"/>
      <c r="C127" s="156"/>
      <c r="D127" s="156"/>
      <c r="E127" s="168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5"/>
      <c r="S127" s="38"/>
      <c r="T127" s="43"/>
      <c r="U127" s="38"/>
      <c r="V127" s="40"/>
      <c r="W127" s="43"/>
      <c r="X127" s="43"/>
    </row>
    <row r="128" spans="1:24" ht="21" customHeight="1">
      <c r="A128" s="159">
        <v>2133552</v>
      </c>
      <c r="B128" s="162" t="s">
        <v>105</v>
      </c>
      <c r="C128" s="162" t="s">
        <v>106</v>
      </c>
      <c r="D128" s="162">
        <v>103.246</v>
      </c>
      <c r="E128" s="165">
        <v>619476</v>
      </c>
      <c r="F128" s="60"/>
      <c r="G128" s="60"/>
      <c r="H128" s="60"/>
      <c r="I128" s="60"/>
      <c r="J128" s="60"/>
      <c r="K128" s="60"/>
      <c r="L128" s="124" t="s">
        <v>63</v>
      </c>
      <c r="M128" s="124" t="s">
        <v>80</v>
      </c>
      <c r="N128" s="122" t="s">
        <v>35</v>
      </c>
      <c r="O128" s="60">
        <v>8</v>
      </c>
      <c r="P128" s="60" t="s">
        <v>2</v>
      </c>
      <c r="Q128" s="124">
        <v>120000</v>
      </c>
      <c r="R128" s="54"/>
      <c r="S128" s="124"/>
      <c r="T128" s="124"/>
      <c r="U128" s="122"/>
      <c r="V128" s="60"/>
      <c r="W128" s="60"/>
      <c r="X128" s="124"/>
    </row>
    <row r="129" spans="1:25" ht="20.45" customHeight="1" thickBot="1">
      <c r="A129" s="160"/>
      <c r="B129" s="163"/>
      <c r="C129" s="163"/>
      <c r="D129" s="163"/>
      <c r="E129" s="166"/>
      <c r="F129" s="48"/>
      <c r="G129" s="48"/>
      <c r="H129" s="48"/>
      <c r="I129" s="48"/>
      <c r="J129" s="48"/>
      <c r="K129" s="48"/>
      <c r="L129" s="117"/>
      <c r="M129" s="117"/>
      <c r="N129" s="125"/>
      <c r="O129" s="48">
        <f>O128*6000</f>
        <v>48000</v>
      </c>
      <c r="P129" s="53" t="s">
        <v>34</v>
      </c>
      <c r="Q129" s="117"/>
      <c r="R129" s="33"/>
      <c r="S129" s="117"/>
      <c r="T129" s="117"/>
      <c r="U129" s="125"/>
      <c r="V129" s="48"/>
      <c r="W129" s="53"/>
      <c r="X129" s="117"/>
    </row>
    <row r="130" spans="1:25" ht="16.899999999999999" customHeight="1">
      <c r="A130" s="160"/>
      <c r="B130" s="163"/>
      <c r="C130" s="163"/>
      <c r="D130" s="163"/>
      <c r="E130" s="166"/>
      <c r="F130" s="49"/>
      <c r="G130" s="49"/>
      <c r="H130" s="49"/>
      <c r="I130" s="49"/>
      <c r="J130" s="49"/>
      <c r="K130" s="49"/>
      <c r="L130" s="53"/>
      <c r="M130" s="53"/>
      <c r="N130" s="60"/>
      <c r="O130" s="49"/>
      <c r="P130" s="60"/>
      <c r="Q130" s="53"/>
      <c r="R130" s="56"/>
      <c r="S130" s="38"/>
      <c r="T130" s="43"/>
      <c r="U130" s="38"/>
      <c r="V130" s="40"/>
      <c r="W130" s="43"/>
      <c r="X130" s="43"/>
    </row>
    <row r="131" spans="1:25" ht="20.45" customHeight="1" thickBot="1">
      <c r="A131" s="161"/>
      <c r="B131" s="164"/>
      <c r="C131" s="164"/>
      <c r="D131" s="164"/>
      <c r="E131" s="167"/>
      <c r="F131" s="92"/>
      <c r="G131" s="92"/>
      <c r="H131" s="92"/>
      <c r="I131" s="93"/>
      <c r="J131" s="92"/>
      <c r="K131" s="94"/>
      <c r="L131" s="92"/>
      <c r="M131" s="92"/>
      <c r="N131" s="92"/>
      <c r="O131" s="93"/>
      <c r="P131" s="92"/>
      <c r="Q131" s="95"/>
      <c r="R131" s="34"/>
      <c r="S131" s="38"/>
      <c r="T131" s="43"/>
      <c r="U131" s="38"/>
      <c r="V131" s="40"/>
      <c r="W131" s="92"/>
      <c r="X131" s="43"/>
    </row>
    <row r="132" spans="1:25" ht="19.5" thickBot="1">
      <c r="A132" s="19"/>
      <c r="B132" s="20"/>
      <c r="C132" s="20"/>
      <c r="D132" s="20"/>
      <c r="E132" s="20"/>
      <c r="F132" s="45"/>
      <c r="G132" s="45"/>
      <c r="H132" s="92"/>
      <c r="I132" s="96"/>
      <c r="J132" s="45"/>
      <c r="K132" s="97"/>
      <c r="L132" s="45"/>
      <c r="M132" s="45"/>
      <c r="N132" s="92"/>
      <c r="O132" s="93"/>
      <c r="P132" s="45"/>
      <c r="Q132" s="45"/>
      <c r="R132" s="35"/>
      <c r="S132" s="43"/>
      <c r="T132" s="43"/>
      <c r="U132" s="43"/>
      <c r="V132" s="40"/>
      <c r="W132" s="45"/>
      <c r="X132" s="43"/>
    </row>
    <row r="133" spans="1:25" s="1" customFormat="1" ht="72.75" customHeight="1" thickBot="1">
      <c r="A133" s="171" t="s">
        <v>121</v>
      </c>
      <c r="B133" s="171"/>
      <c r="C133" s="171"/>
      <c r="D133" s="98"/>
      <c r="E133" s="98"/>
      <c r="F133" s="99"/>
      <c r="G133" s="99"/>
      <c r="H133" s="99"/>
      <c r="I133" s="99">
        <f>I134+I136</f>
        <v>160.2826</v>
      </c>
      <c r="J133" s="99" t="s">
        <v>2</v>
      </c>
      <c r="K133" s="100">
        <f>K134+K136</f>
        <v>4933973.2223799992</v>
      </c>
      <c r="L133" s="101"/>
      <c r="M133" s="101"/>
      <c r="N133" s="101"/>
      <c r="O133" s="98">
        <f>O134+O136</f>
        <v>251.05860000000001</v>
      </c>
      <c r="P133" s="99" t="s">
        <v>2</v>
      </c>
      <c r="Q133" s="102">
        <f>Q134+Q136</f>
        <v>6245268.5870200004</v>
      </c>
      <c r="R133" s="103"/>
      <c r="S133" s="104"/>
      <c r="T133" s="104"/>
      <c r="U133" s="104"/>
      <c r="V133" s="105">
        <f>V134+V136</f>
        <v>49.864000000000004</v>
      </c>
      <c r="W133" s="106" t="s">
        <v>2</v>
      </c>
      <c r="X133" s="107">
        <f>X134+X136</f>
        <v>2517103.787</v>
      </c>
      <c r="Y133" s="42"/>
    </row>
    <row r="134" spans="1:25" ht="25.15" customHeight="1">
      <c r="A134" s="118"/>
      <c r="B134" s="118"/>
      <c r="C134" s="118"/>
      <c r="D134" s="118"/>
      <c r="E134" s="118"/>
      <c r="F134" s="48"/>
      <c r="G134" s="48"/>
      <c r="H134" s="158" t="s">
        <v>61</v>
      </c>
      <c r="I134" s="48">
        <f>I25+I33+I39+I63+I73+I84+I90+I102+I110+I114+I118+I27+I96+I59</f>
        <v>154.25900000000001</v>
      </c>
      <c r="J134" s="48" t="s">
        <v>2</v>
      </c>
      <c r="K134" s="169">
        <f>K118+K114+K110+K102+K96+K90+K84+K73+K63+K59+K39+K33+K27+K25</f>
        <v>4421388.7920999993</v>
      </c>
      <c r="L134" s="48"/>
      <c r="M134" s="48"/>
      <c r="N134" s="158" t="s">
        <v>61</v>
      </c>
      <c r="O134" s="48">
        <f>O128+O122+O75+O73+O71+O61+O59+O51+O47+O29+O25+O11+O9+O114+O63+O68+O21</f>
        <v>228.3656</v>
      </c>
      <c r="P134" s="48" t="s">
        <v>2</v>
      </c>
      <c r="Q134" s="17">
        <f>Q128+Q122+Q75+Q73+Q71+Q61+Q59+Q51+Q47+Q29+Q25+Q11+Q9+Q114+Q68+Q63+Q21</f>
        <v>4686284.64702</v>
      </c>
      <c r="R134" s="51"/>
      <c r="S134" s="59"/>
      <c r="T134" s="59"/>
      <c r="U134" s="115" t="s">
        <v>61</v>
      </c>
      <c r="V134" s="59">
        <f>V128+V114+V68+V63+V9+V21+V13</f>
        <v>41.474000000000004</v>
      </c>
      <c r="W134" s="59" t="s">
        <v>2</v>
      </c>
      <c r="X134" s="70">
        <f>X128+X114+X68+X63+X9+X21+X13</f>
        <v>1533922.2280000001</v>
      </c>
    </row>
    <row r="135" spans="1:25" ht="27" customHeight="1">
      <c r="A135" s="118"/>
      <c r="B135" s="118"/>
      <c r="C135" s="118"/>
      <c r="D135" s="118"/>
      <c r="E135" s="118"/>
      <c r="F135" s="48"/>
      <c r="G135" s="48"/>
      <c r="H135" s="158"/>
      <c r="I135" s="48">
        <f>I26+I34+I40+I64+I74+I85+I91+I103+I111+I115+I119+I28+I97+I60</f>
        <v>983466</v>
      </c>
      <c r="J135" s="48" t="s">
        <v>34</v>
      </c>
      <c r="K135" s="170"/>
      <c r="L135" s="48"/>
      <c r="M135" s="48"/>
      <c r="N135" s="158"/>
      <c r="O135" s="48">
        <f>O129+O123+O76+O74+O72+O62+O60+O52+O48+O30+O26+O12+O10+O115+O69+O64+O22</f>
        <v>1394012</v>
      </c>
      <c r="P135" s="48" t="s">
        <v>34</v>
      </c>
      <c r="Q135" s="50"/>
      <c r="R135" s="51"/>
      <c r="S135" s="59"/>
      <c r="T135" s="59"/>
      <c r="U135" s="115"/>
      <c r="V135" s="59">
        <f>V129+V115+V69+V64+V10+V22+V14</f>
        <v>250486</v>
      </c>
      <c r="W135" s="59" t="s">
        <v>34</v>
      </c>
      <c r="X135" s="59"/>
    </row>
    <row r="136" spans="1:25" ht="18" customHeight="1">
      <c r="A136" s="118"/>
      <c r="B136" s="118"/>
      <c r="C136" s="118"/>
      <c r="D136" s="118"/>
      <c r="E136" s="118"/>
      <c r="F136" s="48"/>
      <c r="G136" s="48"/>
      <c r="H136" s="158" t="s">
        <v>62</v>
      </c>
      <c r="I136" s="48">
        <f>I86+I21</f>
        <v>6.0236000000000001</v>
      </c>
      <c r="J136" s="48" t="s">
        <v>2</v>
      </c>
      <c r="K136" s="169">
        <f>K86+K21</f>
        <v>512584.43027999997</v>
      </c>
      <c r="L136" s="48"/>
      <c r="M136" s="48"/>
      <c r="N136" s="158" t="s">
        <v>62</v>
      </c>
      <c r="O136" s="48">
        <f>O49+O43+O27+O86</f>
        <v>22.693000000000001</v>
      </c>
      <c r="P136" s="48" t="s">
        <v>2</v>
      </c>
      <c r="Q136" s="50">
        <f>Q49+Q43+Q27+Q86</f>
        <v>1558983.94</v>
      </c>
      <c r="R136" s="51"/>
      <c r="S136" s="59"/>
      <c r="T136" s="59"/>
      <c r="U136" s="115" t="s">
        <v>62</v>
      </c>
      <c r="V136" s="59">
        <f>V86+V88+V51</f>
        <v>8.39</v>
      </c>
      <c r="W136" s="59" t="s">
        <v>2</v>
      </c>
      <c r="X136" s="109">
        <f>X86+X88+X51</f>
        <v>983181.55900000001</v>
      </c>
    </row>
    <row r="137" spans="1:25" ht="21" customHeight="1">
      <c r="A137" s="118"/>
      <c r="B137" s="118"/>
      <c r="C137" s="118"/>
      <c r="D137" s="118"/>
      <c r="E137" s="118"/>
      <c r="F137" s="48"/>
      <c r="G137" s="48"/>
      <c r="H137" s="158"/>
      <c r="I137" s="48">
        <f>I22+I87</f>
        <v>42165</v>
      </c>
      <c r="J137" s="48" t="s">
        <v>34</v>
      </c>
      <c r="K137" s="170"/>
      <c r="L137" s="48"/>
      <c r="M137" s="48"/>
      <c r="N137" s="158"/>
      <c r="O137" s="48">
        <f>O50+O44+O28+O87</f>
        <v>137778</v>
      </c>
      <c r="P137" s="48" t="s">
        <v>34</v>
      </c>
      <c r="Q137" s="48"/>
      <c r="R137" s="51"/>
      <c r="S137" s="59"/>
      <c r="T137" s="59"/>
      <c r="U137" s="115"/>
      <c r="V137" s="59">
        <f>V89+V87+V52</f>
        <v>53400</v>
      </c>
      <c r="W137" s="59" t="s">
        <v>34</v>
      </c>
      <c r="X137" s="59"/>
    </row>
  </sheetData>
  <mergeCells count="310">
    <mergeCell ref="A1:V1"/>
    <mergeCell ref="U134:U135"/>
    <mergeCell ref="U136:U137"/>
    <mergeCell ref="L21:L22"/>
    <mergeCell ref="M21:M22"/>
    <mergeCell ref="N21:N22"/>
    <mergeCell ref="Q21:Q22"/>
    <mergeCell ref="U114:U115"/>
    <mergeCell ref="S114:S115"/>
    <mergeCell ref="T114:T115"/>
    <mergeCell ref="L114:L115"/>
    <mergeCell ref="M114:M115"/>
    <mergeCell ref="N114:N115"/>
    <mergeCell ref="Q114:Q115"/>
    <mergeCell ref="L68:L69"/>
    <mergeCell ref="M68:M69"/>
    <mergeCell ref="N68:N69"/>
    <mergeCell ref="Q68:Q69"/>
    <mergeCell ref="N86:N87"/>
    <mergeCell ref="Q86:Q87"/>
    <mergeCell ref="L63:L64"/>
    <mergeCell ref="M63:M64"/>
    <mergeCell ref="N63:N64"/>
    <mergeCell ref="Q63:Q64"/>
    <mergeCell ref="N25:N26"/>
    <mergeCell ref="F90:F91"/>
    <mergeCell ref="N75:N76"/>
    <mergeCell ref="H114:H115"/>
    <mergeCell ref="K114:K115"/>
    <mergeCell ref="H118:H119"/>
    <mergeCell ref="X114:X115"/>
    <mergeCell ref="S63:S64"/>
    <mergeCell ref="T63:T64"/>
    <mergeCell ref="U63:U64"/>
    <mergeCell ref="X63:X64"/>
    <mergeCell ref="S68:S69"/>
    <mergeCell ref="T68:T69"/>
    <mergeCell ref="U68:U69"/>
    <mergeCell ref="X68:X69"/>
    <mergeCell ref="S86:S87"/>
    <mergeCell ref="T86:T87"/>
    <mergeCell ref="U86:U87"/>
    <mergeCell ref="X86:X87"/>
    <mergeCell ref="F114:F115"/>
    <mergeCell ref="G114:G115"/>
    <mergeCell ref="N43:N44"/>
    <mergeCell ref="Q43:Q44"/>
    <mergeCell ref="N47:N48"/>
    <mergeCell ref="F21:F22"/>
    <mergeCell ref="G21:G22"/>
    <mergeCell ref="H21:H22"/>
    <mergeCell ref="K21:K22"/>
    <mergeCell ref="M122:M123"/>
    <mergeCell ref="F118:F119"/>
    <mergeCell ref="G118:G119"/>
    <mergeCell ref="G90:G91"/>
    <mergeCell ref="H90:H91"/>
    <mergeCell ref="K90:K91"/>
    <mergeCell ref="F33:F34"/>
    <mergeCell ref="G33:G34"/>
    <mergeCell ref="H33:H34"/>
    <mergeCell ref="K33:K34"/>
    <mergeCell ref="G39:G40"/>
    <mergeCell ref="H39:H40"/>
    <mergeCell ref="K39:K40"/>
    <mergeCell ref="L43:L44"/>
    <mergeCell ref="M43:M44"/>
    <mergeCell ref="L47:L48"/>
    <mergeCell ref="M47:M48"/>
    <mergeCell ref="H136:H137"/>
    <mergeCell ref="N136:N137"/>
    <mergeCell ref="K136:K137"/>
    <mergeCell ref="A133:C133"/>
    <mergeCell ref="A134:E137"/>
    <mergeCell ref="L128:L129"/>
    <mergeCell ref="M128:M129"/>
    <mergeCell ref="N128:N129"/>
    <mergeCell ref="N122:N123"/>
    <mergeCell ref="H134:H135"/>
    <mergeCell ref="N134:N135"/>
    <mergeCell ref="A128:A131"/>
    <mergeCell ref="B128:B131"/>
    <mergeCell ref="C128:C131"/>
    <mergeCell ref="D128:D131"/>
    <mergeCell ref="E128:E131"/>
    <mergeCell ref="A126:A127"/>
    <mergeCell ref="B126:B127"/>
    <mergeCell ref="C126:C127"/>
    <mergeCell ref="D126:D127"/>
    <mergeCell ref="E126:E127"/>
    <mergeCell ref="K134:K135"/>
    <mergeCell ref="A124:A125"/>
    <mergeCell ref="B124:B125"/>
    <mergeCell ref="C124:C125"/>
    <mergeCell ref="D124:D125"/>
    <mergeCell ref="E124:E125"/>
    <mergeCell ref="A122:A123"/>
    <mergeCell ref="B122:B123"/>
    <mergeCell ref="C122:C123"/>
    <mergeCell ref="D122:D123"/>
    <mergeCell ref="E122:E123"/>
    <mergeCell ref="A112:A113"/>
    <mergeCell ref="B112:B113"/>
    <mergeCell ref="C112:C113"/>
    <mergeCell ref="D112:D113"/>
    <mergeCell ref="E112:E113"/>
    <mergeCell ref="A108:A111"/>
    <mergeCell ref="B108:B111"/>
    <mergeCell ref="C108:C111"/>
    <mergeCell ref="D108:D111"/>
    <mergeCell ref="A118:A119"/>
    <mergeCell ref="B118:B119"/>
    <mergeCell ref="C118:C119"/>
    <mergeCell ref="D118:D119"/>
    <mergeCell ref="E118:E119"/>
    <mergeCell ref="A114:A115"/>
    <mergeCell ref="B114:B115"/>
    <mergeCell ref="C114:C115"/>
    <mergeCell ref="D114:D115"/>
    <mergeCell ref="E114:E115"/>
    <mergeCell ref="A102:A103"/>
    <mergeCell ref="B102:B103"/>
    <mergeCell ref="C102:C103"/>
    <mergeCell ref="D102:D103"/>
    <mergeCell ref="E102:E103"/>
    <mergeCell ref="A90:A91"/>
    <mergeCell ref="B90:B91"/>
    <mergeCell ref="C90:C91"/>
    <mergeCell ref="E90:E91"/>
    <mergeCell ref="A96:A97"/>
    <mergeCell ref="F110:F111"/>
    <mergeCell ref="G110:G111"/>
    <mergeCell ref="H110:H111"/>
    <mergeCell ref="K110:K111"/>
    <mergeCell ref="G102:G103"/>
    <mergeCell ref="H102:H103"/>
    <mergeCell ref="K102:K103"/>
    <mergeCell ref="E108:E111"/>
    <mergeCell ref="F102:F103"/>
    <mergeCell ref="B96:B97"/>
    <mergeCell ref="C96:C97"/>
    <mergeCell ref="D96:D97"/>
    <mergeCell ref="D90:D91"/>
    <mergeCell ref="K59:K60"/>
    <mergeCell ref="L59:L60"/>
    <mergeCell ref="E55:E64"/>
    <mergeCell ref="D67:D76"/>
    <mergeCell ref="E67:E76"/>
    <mergeCell ref="B67:B76"/>
    <mergeCell ref="C67:C76"/>
    <mergeCell ref="E96:E97"/>
    <mergeCell ref="A78:A89"/>
    <mergeCell ref="B78:B89"/>
    <mergeCell ref="C78:C89"/>
    <mergeCell ref="D78:D89"/>
    <mergeCell ref="E78:E89"/>
    <mergeCell ref="L75:L76"/>
    <mergeCell ref="F73:F74"/>
    <mergeCell ref="G73:G74"/>
    <mergeCell ref="H73:H74"/>
    <mergeCell ref="K73:K74"/>
    <mergeCell ref="F84:F85"/>
    <mergeCell ref="G84:G85"/>
    <mergeCell ref="H84:H85"/>
    <mergeCell ref="K84:K85"/>
    <mergeCell ref="F86:F87"/>
    <mergeCell ref="G86:G87"/>
    <mergeCell ref="H86:H87"/>
    <mergeCell ref="K86:K87"/>
    <mergeCell ref="L86:L87"/>
    <mergeCell ref="A67:A76"/>
    <mergeCell ref="A55:A64"/>
    <mergeCell ref="B55:B64"/>
    <mergeCell ref="C55:C64"/>
    <mergeCell ref="D55:D64"/>
    <mergeCell ref="Q61:Q62"/>
    <mergeCell ref="F63:F64"/>
    <mergeCell ref="G63:G64"/>
    <mergeCell ref="H63:H64"/>
    <mergeCell ref="K63:K64"/>
    <mergeCell ref="M59:M60"/>
    <mergeCell ref="N59:N60"/>
    <mergeCell ref="Q59:Q60"/>
    <mergeCell ref="L61:L62"/>
    <mergeCell ref="M61:M62"/>
    <mergeCell ref="F59:F60"/>
    <mergeCell ref="G59:G60"/>
    <mergeCell ref="H59:H60"/>
    <mergeCell ref="A31:A54"/>
    <mergeCell ref="B31:B54"/>
    <mergeCell ref="C31:C54"/>
    <mergeCell ref="D31:D54"/>
    <mergeCell ref="E31:E54"/>
    <mergeCell ref="A29:A30"/>
    <mergeCell ref="B29:B30"/>
    <mergeCell ref="C29:C30"/>
    <mergeCell ref="D29:D30"/>
    <mergeCell ref="E29:E30"/>
    <mergeCell ref="A9:A28"/>
    <mergeCell ref="Q27:Q28"/>
    <mergeCell ref="M11:M12"/>
    <mergeCell ref="N11:N12"/>
    <mergeCell ref="Q11:Q12"/>
    <mergeCell ref="L9:L10"/>
    <mergeCell ref="M9:M10"/>
    <mergeCell ref="N9:N10"/>
    <mergeCell ref="Q9:Q10"/>
    <mergeCell ref="L11:L12"/>
    <mergeCell ref="B9:B28"/>
    <mergeCell ref="C9:C28"/>
    <mergeCell ref="D9:D28"/>
    <mergeCell ref="E9:E28"/>
    <mergeCell ref="F19:F20"/>
    <mergeCell ref="G19:G20"/>
    <mergeCell ref="H19:H20"/>
    <mergeCell ref="K19:K20"/>
    <mergeCell ref="Q25:Q26"/>
    <mergeCell ref="F27:F28"/>
    <mergeCell ref="G27:G28"/>
    <mergeCell ref="H27:H28"/>
    <mergeCell ref="K27:K28"/>
    <mergeCell ref="L27:L28"/>
    <mergeCell ref="A2:A4"/>
    <mergeCell ref="B2:B4"/>
    <mergeCell ref="C2:C4"/>
    <mergeCell ref="D2:E3"/>
    <mergeCell ref="H3:H4"/>
    <mergeCell ref="I3:J3"/>
    <mergeCell ref="L3:M3"/>
    <mergeCell ref="N3:N4"/>
    <mergeCell ref="O3:P3"/>
    <mergeCell ref="F3:G3"/>
    <mergeCell ref="F2:K2"/>
    <mergeCell ref="L2:Q2"/>
    <mergeCell ref="Q47:Q48"/>
    <mergeCell ref="K96:K97"/>
    <mergeCell ref="F96:F97"/>
    <mergeCell ref="G96:G97"/>
    <mergeCell ref="H96:H97"/>
    <mergeCell ref="R2:R4"/>
    <mergeCell ref="R13:R18"/>
    <mergeCell ref="M27:M28"/>
    <mergeCell ref="N27:N28"/>
    <mergeCell ref="F25:F26"/>
    <mergeCell ref="G25:G26"/>
    <mergeCell ref="H25:H26"/>
    <mergeCell ref="K25:K26"/>
    <mergeCell ref="L25:L26"/>
    <mergeCell ref="M25:M26"/>
    <mergeCell ref="Q29:Q30"/>
    <mergeCell ref="L29:L30"/>
    <mergeCell ref="M29:M30"/>
    <mergeCell ref="N29:N30"/>
    <mergeCell ref="R45:R46"/>
    <mergeCell ref="F39:F40"/>
    <mergeCell ref="L49:L50"/>
    <mergeCell ref="M49:M50"/>
    <mergeCell ref="N49:N50"/>
    <mergeCell ref="Q49:Q50"/>
    <mergeCell ref="L51:L52"/>
    <mergeCell ref="M51:M52"/>
    <mergeCell ref="N51:N52"/>
    <mergeCell ref="Q51:Q52"/>
    <mergeCell ref="L73:L74"/>
    <mergeCell ref="L71:L72"/>
    <mergeCell ref="M71:M72"/>
    <mergeCell ref="M73:M74"/>
    <mergeCell ref="N61:N62"/>
    <mergeCell ref="N73:N74"/>
    <mergeCell ref="Q73:Q74"/>
    <mergeCell ref="N71:N72"/>
    <mergeCell ref="Q71:Q72"/>
    <mergeCell ref="S88:S89"/>
    <mergeCell ref="T88:T89"/>
    <mergeCell ref="U88:U89"/>
    <mergeCell ref="X88:X89"/>
    <mergeCell ref="K118:K119"/>
    <mergeCell ref="Q75:Q76"/>
    <mergeCell ref="M75:M76"/>
    <mergeCell ref="M86:M87"/>
    <mergeCell ref="S128:S129"/>
    <mergeCell ref="T128:T129"/>
    <mergeCell ref="U128:U129"/>
    <mergeCell ref="X128:X129"/>
    <mergeCell ref="R80:R81"/>
    <mergeCell ref="R108:R111"/>
    <mergeCell ref="Q122:Q123"/>
    <mergeCell ref="L122:L123"/>
    <mergeCell ref="Q128:Q129"/>
    <mergeCell ref="S13:S14"/>
    <mergeCell ref="T13:T14"/>
    <mergeCell ref="U13:U14"/>
    <mergeCell ref="X13:X14"/>
    <mergeCell ref="S51:S52"/>
    <mergeCell ref="T51:T52"/>
    <mergeCell ref="U51:U52"/>
    <mergeCell ref="X51:X52"/>
    <mergeCell ref="S21:S22"/>
    <mergeCell ref="T21:T22"/>
    <mergeCell ref="U21:U22"/>
    <mergeCell ref="X21:X22"/>
    <mergeCell ref="Y9:Y10"/>
    <mergeCell ref="S2:X2"/>
    <mergeCell ref="S3:T3"/>
    <mergeCell ref="U3:U4"/>
    <mergeCell ref="V3:W3"/>
    <mergeCell ref="S9:S10"/>
    <mergeCell ref="T9:T10"/>
    <mergeCell ref="U9:U10"/>
    <mergeCell ref="X9:X10"/>
  </mergeCells>
  <pageMargins left="0.51181102362204722" right="0.31496062992125984" top="0.78740157480314965" bottom="0.55118110236220474" header="0.31496062992125984" footer="0.31496062992125984"/>
  <pageSetup paperSize="9" scale="3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 (14.07.2022)</vt:lpstr>
      <vt:lpstr>'Таблица 1 (14.07.2022)'!Заголовки_для_печати</vt:lpstr>
      <vt:lpstr>'Таблица 1 (14.07.2022)'!Область_печати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Латухина Екатерина Владимировна</dc:creator>
  <cp:lastModifiedBy>minfin user</cp:lastModifiedBy>
  <cp:lastPrinted>2022-10-12T11:04:41Z</cp:lastPrinted>
  <dcterms:created xsi:type="dcterms:W3CDTF">2019-01-25T08:34:59Z</dcterms:created>
  <dcterms:modified xsi:type="dcterms:W3CDTF">2022-10-12T11:05:29Z</dcterms:modified>
</cp:coreProperties>
</file>