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Лист1!$6:$10</definedName>
  </definedNames>
  <calcPr calcId="125725"/>
</workbook>
</file>

<file path=xl/calcChain.xml><?xml version="1.0" encoding="utf-8"?>
<calcChain xmlns="http://schemas.openxmlformats.org/spreadsheetml/2006/main">
  <c r="N40" i="2"/>
  <c r="N37"/>
  <c r="N33"/>
  <c r="N32"/>
  <c r="N31"/>
  <c r="N30"/>
  <c r="N29"/>
  <c r="N28"/>
  <c r="N22"/>
  <c r="N21"/>
  <c r="N18"/>
  <c r="N17"/>
  <c r="P17"/>
  <c r="P39"/>
  <c r="P38"/>
  <c r="P37"/>
  <c r="P36"/>
  <c r="P35"/>
  <c r="P34"/>
  <c r="P33"/>
  <c r="P32"/>
  <c r="P31"/>
  <c r="P30"/>
  <c r="P29"/>
  <c r="P28"/>
  <c r="P22"/>
  <c r="P21"/>
  <c r="P18"/>
  <c r="J26"/>
  <c r="J25"/>
  <c r="J20"/>
  <c r="J16"/>
  <c r="I17"/>
  <c r="I16" s="1"/>
  <c r="L18"/>
  <c r="I20"/>
  <c r="L21"/>
  <c r="L25" s="1"/>
  <c r="L22"/>
  <c r="L23"/>
  <c r="I25"/>
  <c r="I26"/>
  <c r="L28"/>
  <c r="L29"/>
  <c r="L30"/>
  <c r="L31"/>
  <c r="L32"/>
  <c r="L33"/>
  <c r="L17" l="1"/>
  <c r="J24"/>
  <c r="J19" s="1"/>
  <c r="J11" s="1"/>
  <c r="I24"/>
  <c r="I19" s="1"/>
  <c r="I11" s="1"/>
  <c r="L20"/>
  <c r="L26"/>
  <c r="L24" s="1"/>
  <c r="L16"/>
  <c r="C20"/>
  <c r="P25"/>
  <c r="N25"/>
  <c r="L19" l="1"/>
  <c r="L11" s="1"/>
  <c r="N16"/>
  <c r="P20"/>
  <c r="N20"/>
  <c r="N26"/>
  <c r="N24" s="1"/>
  <c r="P16"/>
  <c r="P26"/>
  <c r="P24" s="1"/>
  <c r="C26"/>
  <c r="C25"/>
  <c r="C24" l="1"/>
  <c r="P19"/>
  <c r="P11" s="1"/>
  <c r="N19"/>
  <c r="N11" s="1"/>
  <c r="C16"/>
  <c r="C19" l="1"/>
  <c r="C11" s="1"/>
</calcChain>
</file>

<file path=xl/sharedStrings.xml><?xml version="1.0" encoding="utf-8"?>
<sst xmlns="http://schemas.openxmlformats.org/spreadsheetml/2006/main" count="84" uniqueCount="45">
  <si>
    <t>Привлечение</t>
  </si>
  <si>
    <t>Погашение</t>
  </si>
  <si>
    <t>Наименование показателя</t>
  </si>
  <si>
    <t>в том числе:</t>
  </si>
  <si>
    <t>Утверждено</t>
  </si>
  <si>
    <t>Кредиты кредитных организаций</t>
  </si>
  <si>
    <t>Государственные заимствования в валюте Российской Федерации, всего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</si>
  <si>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</si>
  <si>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</si>
  <si>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</si>
  <si>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</si>
  <si>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</si>
  <si>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</si>
  <si>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</si>
  <si>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Привлечение из федерального бюджета бюджетных кредитов на пополнение остатка средств на едином счете бюджета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</si>
  <si>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</si>
  <si>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</si>
  <si>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</si>
  <si>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на финансовое обеспечение реализации инфраструктурных проектов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</si>
  <si>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</si>
  <si>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</si>
  <si>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</si>
  <si>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</si>
  <si>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</si>
  <si>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</si>
  <si>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</si>
  <si>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</si>
  <si>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</si>
  <si>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</si>
  <si>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</si>
  <si>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t>Предлагаемые изменения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</si>
  <si>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</si>
  <si>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</si>
  <si>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2026 год</t>
  </si>
  <si>
    <t>2037 год</t>
  </si>
  <si>
    <t>2027 год</t>
  </si>
  <si>
    <t>2039 год</t>
  </si>
  <si>
    <t>2028 год</t>
  </si>
  <si>
    <t>2040 год</t>
  </si>
  <si>
    <t>Предельный срок погашения</t>
  </si>
  <si>
    <t>к пояснительной записке</t>
  </si>
  <si>
    <t xml:space="preserve"> Предлагаемое изменение программы государственных внутренних заимствований Архангельской области на 2023 год и на плановый период 2024 и 2025 годов</t>
  </si>
  <si>
    <t>Сумма, рублей</t>
  </si>
  <si>
    <t>С учетом предлагаемых изменений</t>
  </si>
  <si>
    <t>Приложение № 15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</si>
</sst>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</numFmts>
  <fonts count="9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165" fontId="0" fillId="0" borderId="1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65" fontId="0" fillId="0" borderId="9" xfId="0" quotePrefix="1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right" vertical="center"/>
    </xf>
    <xf numFmtId="165" fontId="0" fillId="0" borderId="9" xfId="0" applyNumberFormat="1" applyFont="1" applyFill="1" applyBorder="1" applyAlignment="1">
      <alignment horizontal="center" vertical="center"/>
    </xf>
    <xf numFmtId="165" fontId="0" fillId="0" borderId="9" xfId="0" applyNumberFormat="1" applyFill="1" applyBorder="1" applyAlignment="1">
      <alignment vertical="center"/>
    </xf>
    <xf numFmtId="164" fontId="0" fillId="0" borderId="9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2"/>
    </xf>
    <xf numFmtId="165" fontId="0" fillId="0" borderId="10" xfId="0" quotePrefix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1"/>
    </xf>
    <xf numFmtId="165" fontId="7" fillId="0" borderId="9" xfId="0" applyNumberFormat="1" applyFont="1" applyFill="1" applyBorder="1" applyAlignment="1">
      <alignment horizontal="center" vertical="center"/>
    </xf>
    <xf numFmtId="165" fontId="7" fillId="0" borderId="12" xfId="0" quotePrefix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43" fontId="7" fillId="0" borderId="8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right" vertical="center"/>
    </xf>
    <xf numFmtId="165" fontId="7" fillId="2" borderId="9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3"/>
    </xf>
    <xf numFmtId="0" fontId="4" fillId="0" borderId="2" xfId="0" applyFont="1" applyFill="1" applyBorder="1" applyAlignment="1">
      <alignment horizontal="left" vertical="center" wrapText="1" indent="4"/>
    </xf>
    <xf numFmtId="0" fontId="0" fillId="0" borderId="2" xfId="0" applyFont="1" applyFill="1" applyBorder="1" applyAlignment="1">
      <alignment horizontal="left" vertical="center" wrapText="1" indent="4"/>
    </xf>
    <xf numFmtId="0" fontId="0" fillId="0" borderId="18" xfId="0" applyFont="1" applyFill="1" applyBorder="1" applyAlignment="1">
      <alignment horizontal="left" vertical="center" wrapText="1" indent="4"/>
    </xf>
    <xf numFmtId="164" fontId="0" fillId="0" borderId="19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3"/>
    </xf>
    <xf numFmtId="0" fontId="3" fillId="0" borderId="21" xfId="0" applyFont="1" applyFill="1" applyBorder="1" applyAlignment="1">
      <alignment horizontal="center" vertical="center"/>
    </xf>
    <xf numFmtId="165" fontId="7" fillId="0" borderId="22" xfId="0" quotePrefix="1" applyNumberFormat="1" applyFont="1" applyFill="1" applyBorder="1" applyAlignment="1">
      <alignment horizontal="center" vertical="center"/>
    </xf>
    <xf numFmtId="165" fontId="0" fillId="0" borderId="23" xfId="0" quotePrefix="1" applyNumberFormat="1" applyFont="1" applyFill="1" applyBorder="1" applyAlignment="1">
      <alignment horizontal="center" vertical="center"/>
    </xf>
    <xf numFmtId="165" fontId="0" fillId="0" borderId="24" xfId="0" quotePrefix="1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43" fontId="7" fillId="0" borderId="25" xfId="0" applyNumberFormat="1" applyFont="1" applyFill="1" applyBorder="1" applyAlignment="1">
      <alignment horizontal="center" vertical="center"/>
    </xf>
    <xf numFmtId="43" fontId="7" fillId="0" borderId="26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165" fontId="7" fillId="0" borderId="27" xfId="0" quotePrefix="1" applyNumberFormat="1" applyFont="1" applyFill="1" applyBorder="1" applyAlignment="1">
      <alignment horizontal="center" vertical="center"/>
    </xf>
    <xf numFmtId="165" fontId="0" fillId="0" borderId="27" xfId="0" quotePrefix="1" applyNumberFormat="1" applyFont="1" applyFill="1" applyBorder="1" applyAlignment="1">
      <alignment horizontal="center" vertical="center"/>
    </xf>
    <xf numFmtId="165" fontId="7" fillId="0" borderId="28" xfId="0" applyNumberFormat="1" applyFont="1" applyFill="1" applyBorder="1" applyAlignment="1">
      <alignment horizontal="center" vertical="center"/>
    </xf>
    <xf numFmtId="165" fontId="7" fillId="0" borderId="16" xfId="0" applyNumberFormat="1" applyFont="1" applyFill="1" applyBorder="1" applyAlignment="1">
      <alignment horizontal="center" vertical="center"/>
    </xf>
    <xf numFmtId="165" fontId="0" fillId="0" borderId="28" xfId="0" applyNumberFormat="1" applyFont="1" applyFill="1" applyBorder="1" applyAlignment="1">
      <alignment horizontal="center" vertical="center"/>
    </xf>
    <xf numFmtId="165" fontId="0" fillId="0" borderId="28" xfId="0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28" xfId="0" applyNumberFormat="1" applyFill="1" applyBorder="1" applyAlignment="1">
      <alignment vertical="center"/>
    </xf>
    <xf numFmtId="164" fontId="0" fillId="0" borderId="28" xfId="0" applyNumberFormat="1" applyFont="1" applyFill="1" applyBorder="1" applyAlignment="1">
      <alignment horizontal="center" vertical="center"/>
    </xf>
    <xf numFmtId="164" fontId="0" fillId="0" borderId="29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43" fontId="7" fillId="0" borderId="31" xfId="0" applyNumberFormat="1" applyFont="1" applyFill="1" applyBorder="1" applyAlignment="1">
      <alignment horizontal="center" vertical="center"/>
    </xf>
    <xf numFmtId="165" fontId="0" fillId="0" borderId="32" xfId="0" applyNumberFormat="1" applyFont="1" applyFill="1" applyBorder="1" applyAlignment="1">
      <alignment horizontal="center" vertical="center"/>
    </xf>
    <xf numFmtId="165" fontId="7" fillId="0" borderId="32" xfId="0" quotePrefix="1" applyNumberFormat="1" applyFont="1" applyFill="1" applyBorder="1" applyAlignment="1">
      <alignment horizontal="center" vertical="center"/>
    </xf>
    <xf numFmtId="165" fontId="0" fillId="0" borderId="32" xfId="0" quotePrefix="1" applyNumberFormat="1" applyFont="1" applyFill="1" applyBorder="1" applyAlignment="1">
      <alignment horizontal="center" vertical="center"/>
    </xf>
    <xf numFmtId="165" fontId="7" fillId="0" borderId="33" xfId="0" applyNumberFormat="1" applyFont="1" applyFill="1" applyBorder="1" applyAlignment="1">
      <alignment horizontal="center" vertical="center"/>
    </xf>
    <xf numFmtId="165" fontId="0" fillId="2" borderId="33" xfId="0" applyNumberFormat="1" applyFont="1" applyFill="1" applyBorder="1" applyAlignment="1">
      <alignment horizontal="center" vertical="center"/>
    </xf>
    <xf numFmtId="165" fontId="7" fillId="2" borderId="33" xfId="0" applyNumberFormat="1" applyFont="1" applyFill="1" applyBorder="1" applyAlignment="1">
      <alignment horizontal="right" vertical="center"/>
    </xf>
    <xf numFmtId="165" fontId="0" fillId="0" borderId="33" xfId="0" applyNumberFormat="1" applyFont="1" applyFill="1" applyBorder="1" applyAlignment="1">
      <alignment horizontal="center" vertical="center"/>
    </xf>
    <xf numFmtId="165" fontId="0" fillId="0" borderId="33" xfId="0" applyNumberFormat="1" applyFont="1" applyFill="1" applyBorder="1" applyAlignment="1">
      <alignment horizontal="right" vertical="center"/>
    </xf>
    <xf numFmtId="165" fontId="0" fillId="0" borderId="33" xfId="0" applyNumberFormat="1" applyFill="1" applyBorder="1" applyAlignment="1">
      <alignment vertical="center"/>
    </xf>
    <xf numFmtId="164" fontId="0" fillId="0" borderId="33" xfId="0" applyNumberFormat="1" applyFont="1" applyFill="1" applyBorder="1" applyAlignment="1">
      <alignment horizontal="center" vertical="center"/>
    </xf>
    <xf numFmtId="164" fontId="0" fillId="0" borderId="34" xfId="0" applyNumberFormat="1" applyFont="1" applyFill="1" applyBorder="1" applyAlignment="1">
      <alignment horizontal="center" vertical="center"/>
    </xf>
    <xf numFmtId="164" fontId="0" fillId="2" borderId="16" xfId="0" applyNumberFormat="1" applyFont="1" applyFill="1" applyBorder="1" applyAlignment="1">
      <alignment horizontal="center" vertical="center"/>
    </xf>
    <xf numFmtId="0" fontId="7" fillId="2" borderId="15" xfId="0" quotePrefix="1" applyNumberFormat="1" applyFont="1" applyFill="1" applyBorder="1" applyAlignment="1">
      <alignment horizontal="center" vertical="center"/>
    </xf>
    <xf numFmtId="0" fontId="0" fillId="2" borderId="15" xfId="0" quotePrefix="1" applyNumberFormat="1" applyFon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164" fontId="0" fillId="2" borderId="28" xfId="0" applyNumberFormat="1" applyFill="1" applyBorder="1" applyAlignment="1">
      <alignment horizontal="center" vertical="center"/>
    </xf>
    <xf numFmtId="164" fontId="0" fillId="2" borderId="28" xfId="0" applyNumberFormat="1" applyFont="1" applyFill="1" applyBorder="1" applyAlignment="1">
      <alignment horizontal="center" vertical="center"/>
    </xf>
    <xf numFmtId="0" fontId="7" fillId="2" borderId="27" xfId="0" quotePrefix="1" applyNumberFormat="1" applyFont="1" applyFill="1" applyBorder="1" applyAlignment="1">
      <alignment horizontal="center" vertical="center"/>
    </xf>
    <xf numFmtId="0" fontId="0" fillId="2" borderId="27" xfId="0" quotePrefix="1" applyNumberFormat="1" applyFont="1" applyFill="1" applyBorder="1" applyAlignment="1">
      <alignment horizontal="center" vertical="center"/>
    </xf>
    <xf numFmtId="164" fontId="0" fillId="0" borderId="28" xfId="0" applyNumberFormat="1" applyFill="1" applyBorder="1" applyAlignment="1">
      <alignment horizontal="center" vertical="center"/>
    </xf>
    <xf numFmtId="164" fontId="0" fillId="0" borderId="35" xfId="0" applyNumberFormat="1" applyFont="1" applyFill="1" applyBorder="1" applyAlignment="1">
      <alignment horizontal="center" vertical="center"/>
    </xf>
    <xf numFmtId="164" fontId="0" fillId="2" borderId="33" xfId="0" applyNumberFormat="1" applyFill="1" applyBorder="1" applyAlignment="1">
      <alignment horizontal="center" vertical="center"/>
    </xf>
    <xf numFmtId="164" fontId="0" fillId="2" borderId="33" xfId="0" applyNumberFormat="1" applyFon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5" fontId="0" fillId="0" borderId="33" xfId="0" quotePrefix="1" applyNumberFormat="1" applyFont="1" applyFill="1" applyBorder="1" applyAlignment="1">
      <alignment horizontal="center" vertical="center"/>
    </xf>
    <xf numFmtId="165" fontId="0" fillId="0" borderId="39" xfId="0" quotePrefix="1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7" fillId="0" borderId="15" xfId="0" quotePrefix="1" applyNumberFormat="1" applyFont="1" applyFill="1" applyBorder="1" applyAlignment="1">
      <alignment horizontal="center" vertical="center"/>
    </xf>
    <xf numFmtId="165" fontId="0" fillId="0" borderId="15" xfId="0" quotePrefix="1" applyNumberFormat="1" applyFont="1" applyFill="1" applyBorder="1" applyAlignment="1">
      <alignment horizontal="center" vertical="center"/>
    </xf>
    <xf numFmtId="165" fontId="0" fillId="0" borderId="16" xfId="0" applyNumberFormat="1" applyFill="1" applyBorder="1" applyAlignment="1">
      <alignment vertical="center"/>
    </xf>
    <xf numFmtId="165" fontId="0" fillId="0" borderId="16" xfId="0" quotePrefix="1" applyNumberFormat="1" applyFont="1" applyFill="1" applyBorder="1" applyAlignment="1">
      <alignment horizontal="center" vertical="center"/>
    </xf>
    <xf numFmtId="165" fontId="0" fillId="0" borderId="17" xfId="0" quotePrefix="1" applyNumberFormat="1" applyFont="1" applyFill="1" applyBorder="1" applyAlignment="1">
      <alignment horizontal="center" vertical="center"/>
    </xf>
    <xf numFmtId="164" fontId="0" fillId="0" borderId="39" xfId="0" applyNumberFormat="1" applyFont="1" applyFill="1" applyBorder="1" applyAlignment="1">
      <alignment horizontal="center" vertical="center"/>
    </xf>
    <xf numFmtId="43" fontId="7" fillId="0" borderId="42" xfId="0" applyNumberFormat="1" applyFont="1" applyFill="1" applyBorder="1" applyAlignment="1">
      <alignment horizontal="center" vertical="center"/>
    </xf>
    <xf numFmtId="0" fontId="0" fillId="0" borderId="43" xfId="0" quotePrefix="1" applyNumberFormat="1" applyFont="1" applyFill="1" applyBorder="1" applyAlignment="1">
      <alignment horizontal="center" vertical="center"/>
    </xf>
    <xf numFmtId="0" fontId="7" fillId="0" borderId="43" xfId="0" quotePrefix="1" applyNumberFormat="1" applyFont="1" applyFill="1" applyBorder="1" applyAlignment="1">
      <alignment horizontal="center" vertical="center"/>
    </xf>
    <xf numFmtId="165" fontId="7" fillId="0" borderId="44" xfId="0" applyNumberFormat="1" applyFont="1" applyFill="1" applyBorder="1" applyAlignment="1">
      <alignment horizontal="center" vertical="center"/>
    </xf>
    <xf numFmtId="164" fontId="0" fillId="2" borderId="44" xfId="0" applyNumberFormat="1" applyFill="1" applyBorder="1" applyAlignment="1">
      <alignment horizontal="center" vertical="center"/>
    </xf>
    <xf numFmtId="165" fontId="7" fillId="2" borderId="44" xfId="0" applyNumberFormat="1" applyFont="1" applyFill="1" applyBorder="1" applyAlignment="1">
      <alignment horizontal="right" vertical="center"/>
    </xf>
    <xf numFmtId="165" fontId="0" fillId="2" borderId="44" xfId="0" applyNumberFormat="1" applyFont="1" applyFill="1" applyBorder="1" applyAlignment="1">
      <alignment horizontal="center" vertical="center"/>
    </xf>
    <xf numFmtId="165" fontId="0" fillId="0" borderId="44" xfId="0" applyNumberFormat="1" applyFont="1" applyFill="1" applyBorder="1" applyAlignment="1">
      <alignment horizontal="right" vertical="center"/>
    </xf>
    <xf numFmtId="165" fontId="0" fillId="0" borderId="44" xfId="0" applyNumberFormat="1" applyFont="1" applyFill="1" applyBorder="1" applyAlignment="1">
      <alignment horizontal="center" vertical="center"/>
    </xf>
    <xf numFmtId="164" fontId="0" fillId="0" borderId="44" xfId="0" applyNumberFormat="1" applyFont="1" applyFill="1" applyBorder="1" applyAlignment="1">
      <alignment horizontal="center" vertical="center"/>
    </xf>
    <xf numFmtId="164" fontId="0" fillId="0" borderId="45" xfId="0" applyNumberFormat="1" applyFont="1" applyFill="1" applyBorder="1" applyAlignment="1">
      <alignment horizontal="center" vertical="center"/>
    </xf>
    <xf numFmtId="164" fontId="0" fillId="0" borderId="40" xfId="0" applyNumberFormat="1" applyFont="1" applyFill="1" applyBorder="1" applyAlignment="1">
      <alignment horizontal="center" vertical="center"/>
    </xf>
    <xf numFmtId="164" fontId="7" fillId="0" borderId="43" xfId="0" applyNumberFormat="1" applyFont="1" applyFill="1" applyBorder="1" applyAlignment="1">
      <alignment horizontal="center" vertical="center"/>
    </xf>
    <xf numFmtId="165" fontId="7" fillId="0" borderId="43" xfId="0" quotePrefix="1" applyNumberFormat="1" applyFont="1" applyFill="1" applyBorder="1" applyAlignment="1">
      <alignment horizontal="center" vertical="center"/>
    </xf>
    <xf numFmtId="165" fontId="0" fillId="0" borderId="44" xfId="0" quotePrefix="1" applyNumberFormat="1" applyFont="1" applyFill="1" applyBorder="1" applyAlignment="1">
      <alignment horizontal="center" vertical="center"/>
    </xf>
    <xf numFmtId="165" fontId="0" fillId="0" borderId="40" xfId="0" quotePrefix="1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44" xfId="0" applyNumberFormat="1" applyFill="1" applyBorder="1" applyAlignment="1">
      <alignment horizontal="center" vertical="center"/>
    </xf>
    <xf numFmtId="0" fontId="0" fillId="0" borderId="12" xfId="0" quotePrefix="1" applyNumberFormat="1" applyFont="1" applyFill="1" applyBorder="1" applyAlignment="1">
      <alignment horizontal="center" vertical="center"/>
    </xf>
    <xf numFmtId="0" fontId="7" fillId="0" borderId="12" xfId="0" quotePrefix="1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5" fontId="0" fillId="0" borderId="43" xfId="0" applyNumberFormat="1" applyFont="1" applyFill="1" applyBorder="1" applyAlignment="1">
      <alignment horizontal="center" vertical="center"/>
    </xf>
    <xf numFmtId="164" fontId="0" fillId="0" borderId="43" xfId="0" applyNumberFormat="1" applyFill="1" applyBorder="1" applyAlignment="1">
      <alignment horizontal="center" vertical="center"/>
    </xf>
    <xf numFmtId="165" fontId="0" fillId="0" borderId="43" xfId="0" quotePrefix="1" applyNumberFormat="1" applyFont="1" applyFill="1" applyBorder="1" applyAlignment="1">
      <alignment horizontal="center" vertical="center"/>
    </xf>
    <xf numFmtId="164" fontId="0" fillId="2" borderId="44" xfId="0" applyNumberFormat="1" applyFont="1" applyFill="1" applyBorder="1" applyAlignment="1">
      <alignment horizontal="center" vertical="center"/>
    </xf>
    <xf numFmtId="0" fontId="7" fillId="2" borderId="43" xfId="0" quotePrefix="1" applyNumberFormat="1" applyFont="1" applyFill="1" applyBorder="1" applyAlignment="1">
      <alignment horizontal="center" vertical="center"/>
    </xf>
    <xf numFmtId="0" fontId="0" fillId="2" borderId="43" xfId="0" quotePrefix="1" applyNumberFormat="1" applyFont="1" applyFill="1" applyBorder="1" applyAlignment="1">
      <alignment horizontal="center" vertical="center"/>
    </xf>
    <xf numFmtId="165" fontId="0" fillId="0" borderId="44" xfId="0" applyNumberFormat="1" applyFill="1" applyBorder="1" applyAlignment="1">
      <alignment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4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" fontId="7" fillId="2" borderId="32" xfId="0" quotePrefix="1" applyNumberFormat="1" applyFont="1" applyFill="1" applyBorder="1" applyAlignment="1">
      <alignment horizontal="center" vertical="center"/>
    </xf>
    <xf numFmtId="4" fontId="0" fillId="2" borderId="32" xfId="0" quotePrefix="1" applyNumberFormat="1" applyFont="1" applyFill="1" applyBorder="1" applyAlignment="1">
      <alignment horizontal="center" vertical="center"/>
    </xf>
    <xf numFmtId="165" fontId="0" fillId="0" borderId="44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C1" zoomScale="93" zoomScaleNormal="93" zoomScaleSheetLayoutView="67" workbookViewId="0">
      <selection activeCell="O2" sqref="O2:Q2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21.28515625" style="1" customWidth="1"/>
    <col min="4" max="4" width="11.42578125" style="1" customWidth="1"/>
    <col min="5" max="5" width="19.7109375" style="1" customWidth="1"/>
    <col min="6" max="6" width="11.7109375" style="1" customWidth="1"/>
    <col min="7" max="7" width="19.5703125" style="1" customWidth="1"/>
    <col min="8" max="8" width="11.85546875" style="1" customWidth="1"/>
    <col min="9" max="9" width="19.28515625" style="1" customWidth="1"/>
    <col min="10" max="10" width="18.7109375" style="1" customWidth="1"/>
    <col min="11" max="11" width="12.5703125" style="1" customWidth="1"/>
    <col min="12" max="12" width="19.42578125" style="1" customWidth="1"/>
    <col min="13" max="13" width="12" style="1" customWidth="1"/>
    <col min="14" max="14" width="19.42578125" style="1" customWidth="1"/>
    <col min="15" max="15" width="11.5703125" style="1" customWidth="1"/>
    <col min="16" max="16" width="19.5703125" style="1" customWidth="1"/>
    <col min="17" max="17" width="11.7109375" style="1" customWidth="1"/>
    <col min="18" max="16384" width="9.140625" style="1"/>
  </cols>
  <sheetData>
    <row r="1" spans="1:17" ht="19.5" customHeight="1">
      <c r="O1" s="142" t="s">
        <v>44</v>
      </c>
      <c r="P1" s="142"/>
      <c r="Q1" s="142"/>
    </row>
    <row r="2" spans="1:17" ht="15" customHeight="1">
      <c r="O2" s="143" t="s">
        <v>40</v>
      </c>
      <c r="P2" s="143"/>
      <c r="Q2" s="143"/>
    </row>
    <row r="3" spans="1:17" ht="19.5" customHeight="1"/>
    <row r="4" spans="1:17" ht="34.5" customHeight="1">
      <c r="B4" s="150" t="s">
        <v>41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17" ht="14.25" customHeight="1">
      <c r="B5" s="2"/>
      <c r="C5" s="138"/>
      <c r="D5" s="3"/>
      <c r="E5" s="3"/>
      <c r="F5" s="3"/>
      <c r="G5" s="3"/>
      <c r="H5" s="138"/>
      <c r="I5" s="3"/>
      <c r="J5" s="3"/>
      <c r="K5" s="3"/>
      <c r="L5" s="138"/>
      <c r="M5" s="4"/>
      <c r="N5" s="4"/>
      <c r="O5" s="4"/>
      <c r="P5" s="4"/>
    </row>
    <row r="6" spans="1:17" ht="21.75" customHeight="1">
      <c r="B6" s="151" t="s">
        <v>2</v>
      </c>
      <c r="C6" s="144" t="s">
        <v>4</v>
      </c>
      <c r="D6" s="144"/>
      <c r="E6" s="144"/>
      <c r="F6" s="144"/>
      <c r="G6" s="144"/>
      <c r="H6" s="144"/>
      <c r="I6" s="144" t="s">
        <v>30</v>
      </c>
      <c r="J6" s="144"/>
      <c r="K6" s="144"/>
      <c r="L6" s="144" t="s">
        <v>43</v>
      </c>
      <c r="M6" s="144"/>
      <c r="N6" s="144"/>
      <c r="O6" s="144"/>
      <c r="P6" s="144"/>
      <c r="Q6" s="144"/>
    </row>
    <row r="7" spans="1:17" ht="21.75" customHeight="1">
      <c r="B7" s="151"/>
      <c r="C7" s="144" t="s">
        <v>7</v>
      </c>
      <c r="D7" s="144"/>
      <c r="E7" s="145" t="s">
        <v>8</v>
      </c>
      <c r="F7" s="146"/>
      <c r="G7" s="145" t="s">
        <v>9</v>
      </c>
      <c r="H7" s="146"/>
      <c r="I7" s="45" t="s">
        <v>7</v>
      </c>
      <c r="J7" s="88" t="s">
        <v>8</v>
      </c>
      <c r="K7" s="46" t="s">
        <v>9</v>
      </c>
      <c r="L7" s="147" t="s">
        <v>7</v>
      </c>
      <c r="M7" s="147"/>
      <c r="N7" s="148" t="s">
        <v>8</v>
      </c>
      <c r="O7" s="149"/>
      <c r="P7" s="148" t="s">
        <v>9</v>
      </c>
      <c r="Q7" s="149"/>
    </row>
    <row r="8" spans="1:17" ht="43.5" customHeight="1">
      <c r="B8" s="152"/>
      <c r="C8" s="87" t="s">
        <v>42</v>
      </c>
      <c r="D8" s="46" t="s">
        <v>39</v>
      </c>
      <c r="E8" s="87" t="s">
        <v>42</v>
      </c>
      <c r="F8" s="46" t="s">
        <v>39</v>
      </c>
      <c r="G8" s="87" t="s">
        <v>42</v>
      </c>
      <c r="H8" s="46" t="s">
        <v>39</v>
      </c>
      <c r="I8" s="87" t="s">
        <v>42</v>
      </c>
      <c r="J8" s="87" t="s">
        <v>42</v>
      </c>
      <c r="K8" s="46" t="s">
        <v>42</v>
      </c>
      <c r="L8" s="87" t="s">
        <v>42</v>
      </c>
      <c r="M8" s="46" t="s">
        <v>39</v>
      </c>
      <c r="N8" s="45" t="s">
        <v>42</v>
      </c>
      <c r="O8" s="46" t="s">
        <v>39</v>
      </c>
      <c r="P8" s="87" t="s">
        <v>42</v>
      </c>
      <c r="Q8" s="46" t="s">
        <v>39</v>
      </c>
    </row>
    <row r="9" spans="1:17" ht="27" hidden="1" customHeight="1">
      <c r="A9" s="5"/>
      <c r="B9" s="152"/>
      <c r="C9" s="153" t="s">
        <v>4</v>
      </c>
      <c r="D9" s="154"/>
      <c r="E9" s="154"/>
      <c r="F9" s="154"/>
      <c r="G9" s="154"/>
      <c r="H9" s="155"/>
      <c r="I9" s="154"/>
      <c r="J9" s="155"/>
      <c r="K9" s="154"/>
      <c r="L9" s="156"/>
      <c r="M9" s="154"/>
      <c r="N9" s="156"/>
      <c r="O9" s="89"/>
      <c r="P9" s="89"/>
    </row>
    <row r="10" spans="1:17" s="9" customFormat="1" ht="12.75" customHeight="1">
      <c r="A10" s="6"/>
      <c r="B10" s="7">
        <v>1</v>
      </c>
      <c r="C10" s="8">
        <v>2</v>
      </c>
      <c r="D10" s="24">
        <v>3</v>
      </c>
      <c r="E10" s="41">
        <v>4</v>
      </c>
      <c r="F10" s="24">
        <v>5</v>
      </c>
      <c r="G10" s="41">
        <v>6</v>
      </c>
      <c r="H10" s="124">
        <v>7</v>
      </c>
      <c r="I10" s="90">
        <v>8</v>
      </c>
      <c r="J10" s="117">
        <v>9</v>
      </c>
      <c r="K10" s="24">
        <v>10</v>
      </c>
      <c r="L10" s="8">
        <v>11</v>
      </c>
      <c r="M10" s="91">
        <v>12</v>
      </c>
      <c r="N10" s="8">
        <v>13</v>
      </c>
      <c r="O10" s="91">
        <v>14</v>
      </c>
      <c r="P10" s="8">
        <v>15</v>
      </c>
      <c r="Q10" s="135">
        <v>16</v>
      </c>
    </row>
    <row r="11" spans="1:17" ht="27.75" customHeight="1">
      <c r="B11" s="10" t="s">
        <v>6</v>
      </c>
      <c r="C11" s="29">
        <f t="shared" ref="C11:N11" si="0">C16+C19</f>
        <v>13607631338.599998</v>
      </c>
      <c r="D11" s="62"/>
      <c r="E11" s="29">
        <v>2615963315.1699982</v>
      </c>
      <c r="F11" s="48"/>
      <c r="G11" s="62">
        <v>4959170049.25</v>
      </c>
      <c r="H11" s="48"/>
      <c r="I11" s="62">
        <f t="shared" si="0"/>
        <v>3761123199</v>
      </c>
      <c r="J11" s="47">
        <f t="shared" ref="J11" si="1">J16+J19</f>
        <v>-2761123199</v>
      </c>
      <c r="K11" s="48"/>
      <c r="L11" s="29">
        <f t="shared" si="0"/>
        <v>17368754537.599998</v>
      </c>
      <c r="M11" s="101"/>
      <c r="N11" s="29">
        <f t="shared" si="0"/>
        <v>-145159883.83000183</v>
      </c>
      <c r="O11" s="101"/>
      <c r="P11" s="29">
        <f>P16+P19</f>
        <v>4959170049.25</v>
      </c>
      <c r="Q11" s="101"/>
    </row>
    <row r="12" spans="1:17" ht="17.25" customHeight="1">
      <c r="B12" s="11" t="s">
        <v>3</v>
      </c>
      <c r="C12" s="12"/>
      <c r="D12" s="63"/>
      <c r="E12" s="12"/>
      <c r="F12" s="94"/>
      <c r="G12" s="63"/>
      <c r="H12" s="94"/>
      <c r="I12" s="63"/>
      <c r="J12" s="49"/>
      <c r="K12" s="94"/>
      <c r="L12" s="121"/>
      <c r="M12" s="125"/>
      <c r="N12" s="121"/>
      <c r="O12" s="102"/>
      <c r="P12" s="121"/>
      <c r="Q12" s="125"/>
    </row>
    <row r="13" spans="1:17" ht="23.25" customHeight="1">
      <c r="B13" s="21" t="s">
        <v>10</v>
      </c>
      <c r="C13" s="23"/>
      <c r="D13" s="64"/>
      <c r="E13" s="23"/>
      <c r="F13" s="95"/>
      <c r="G13" s="64"/>
      <c r="H13" s="95"/>
      <c r="I13" s="64"/>
      <c r="J13" s="50"/>
      <c r="K13" s="95"/>
      <c r="L13" s="122"/>
      <c r="M13" s="114"/>
      <c r="N13" s="122"/>
      <c r="O13" s="103"/>
      <c r="P13" s="122"/>
      <c r="Q13" s="114"/>
    </row>
    <row r="14" spans="1:17" ht="20.25" customHeight="1">
      <c r="B14" s="13" t="s">
        <v>0</v>
      </c>
      <c r="C14" s="14"/>
      <c r="D14" s="65"/>
      <c r="E14" s="14"/>
      <c r="F14" s="96"/>
      <c r="G14" s="65"/>
      <c r="H14" s="96"/>
      <c r="I14" s="65"/>
      <c r="J14" s="51"/>
      <c r="K14" s="96"/>
      <c r="L14" s="121"/>
      <c r="M14" s="127"/>
      <c r="N14" s="121"/>
      <c r="O14" s="102"/>
      <c r="P14" s="121"/>
      <c r="Q14" s="127"/>
    </row>
    <row r="15" spans="1:17" ht="23.25" customHeight="1">
      <c r="B15" s="13" t="s">
        <v>1</v>
      </c>
      <c r="C15" s="14"/>
      <c r="D15" s="65"/>
      <c r="E15" s="14"/>
      <c r="F15" s="96"/>
      <c r="G15" s="65"/>
      <c r="H15" s="96"/>
      <c r="I15" s="65"/>
      <c r="J15" s="51"/>
      <c r="K15" s="96"/>
      <c r="L15" s="121"/>
      <c r="M15" s="127"/>
      <c r="N15" s="121"/>
      <c r="O15" s="102"/>
      <c r="P15" s="121"/>
      <c r="Q15" s="127"/>
    </row>
    <row r="16" spans="1:17" ht="23.25" customHeight="1">
      <c r="B16" s="21" t="s">
        <v>5</v>
      </c>
      <c r="C16" s="22">
        <f t="shared" ref="C16:P16" si="2">C17+C18</f>
        <v>12699864513.209999</v>
      </c>
      <c r="D16" s="66"/>
      <c r="E16" s="22">
        <v>2456574061.2099991</v>
      </c>
      <c r="F16" s="53"/>
      <c r="G16" s="66">
        <v>11882983327.889999</v>
      </c>
      <c r="H16" s="53"/>
      <c r="I16" s="66">
        <f t="shared" si="2"/>
        <v>1000000000</v>
      </c>
      <c r="J16" s="52">
        <f t="shared" ref="J16" si="3">J17+J18</f>
        <v>0</v>
      </c>
      <c r="K16" s="53"/>
      <c r="L16" s="22">
        <f t="shared" si="2"/>
        <v>13699864513.209999</v>
      </c>
      <c r="M16" s="104"/>
      <c r="N16" s="22">
        <f t="shared" si="2"/>
        <v>2456574061.2099991</v>
      </c>
      <c r="O16" s="104"/>
      <c r="P16" s="22">
        <f t="shared" si="2"/>
        <v>11882983327.889999</v>
      </c>
      <c r="Q16" s="104"/>
    </row>
    <row r="17" spans="2:17" ht="23.25" customHeight="1">
      <c r="B17" s="13" t="s">
        <v>0</v>
      </c>
      <c r="C17" s="28">
        <v>45254613513.209999</v>
      </c>
      <c r="D17" s="78" t="s">
        <v>33</v>
      </c>
      <c r="E17" s="28">
        <v>36379582061.209999</v>
      </c>
      <c r="F17" s="27" t="s">
        <v>35</v>
      </c>
      <c r="G17" s="84">
        <v>42668667327.889999</v>
      </c>
      <c r="H17" s="27" t="s">
        <v>37</v>
      </c>
      <c r="I17" s="67">
        <f>22000000000+1000000000</f>
        <v>23000000000</v>
      </c>
      <c r="J17" s="67"/>
      <c r="K17" s="107"/>
      <c r="L17" s="118">
        <f>C17+I17</f>
        <v>68254613513.209999</v>
      </c>
      <c r="M17" s="105" t="s">
        <v>33</v>
      </c>
      <c r="N17" s="118">
        <f>E17+J17</f>
        <v>36379582061.209999</v>
      </c>
      <c r="O17" s="105" t="s">
        <v>35</v>
      </c>
      <c r="P17" s="119">
        <f>G17+K17</f>
        <v>42668667327.889999</v>
      </c>
      <c r="Q17" s="105" t="s">
        <v>37</v>
      </c>
    </row>
    <row r="18" spans="2:17" ht="23.25" customHeight="1">
      <c r="B18" s="13" t="s">
        <v>1</v>
      </c>
      <c r="C18" s="28">
        <v>-32554749000</v>
      </c>
      <c r="D18" s="79"/>
      <c r="E18" s="28">
        <v>-33923008000</v>
      </c>
      <c r="F18" s="74"/>
      <c r="G18" s="85">
        <v>-30785684000</v>
      </c>
      <c r="H18" s="74"/>
      <c r="I18" s="67">
        <v>-22000000000</v>
      </c>
      <c r="J18" s="67"/>
      <c r="K18" s="107"/>
      <c r="L18" s="118">
        <f>C18+I18</f>
        <v>-54554749000</v>
      </c>
      <c r="M18" s="128"/>
      <c r="N18" s="118">
        <f>E18+J18</f>
        <v>-33923008000</v>
      </c>
      <c r="O18" s="128"/>
      <c r="P18" s="119">
        <f>G18+K18</f>
        <v>-30785684000</v>
      </c>
      <c r="Q18" s="128"/>
    </row>
    <row r="19" spans="2:17" ht="34.5" customHeight="1">
      <c r="B19" s="21" t="s">
        <v>12</v>
      </c>
      <c r="C19" s="31">
        <f>C20+C24</f>
        <v>907766825.38999939</v>
      </c>
      <c r="D19" s="80"/>
      <c r="E19" s="32">
        <v>159389253.95999908</v>
      </c>
      <c r="F19" s="75"/>
      <c r="G19" s="139">
        <v>-6923813278.6399994</v>
      </c>
      <c r="H19" s="75"/>
      <c r="I19" s="68">
        <f t="shared" ref="I19:L19" si="4">I20+I24</f>
        <v>2761123199</v>
      </c>
      <c r="J19" s="68">
        <f t="shared" si="4"/>
        <v>-2761123199</v>
      </c>
      <c r="K19" s="106"/>
      <c r="L19" s="31">
        <f t="shared" si="4"/>
        <v>3668890024.3899994</v>
      </c>
      <c r="M19" s="129"/>
      <c r="N19" s="31">
        <f t="shared" ref="N19" si="5">N20+N24</f>
        <v>-2601733945.0400009</v>
      </c>
      <c r="O19" s="129"/>
      <c r="P19" s="134">
        <f t="shared" ref="P19" si="6">P20+P24</f>
        <v>-6923813278.6399994</v>
      </c>
      <c r="Q19" s="129"/>
    </row>
    <row r="20" spans="2:17" ht="23.25" customHeight="1">
      <c r="B20" s="13" t="s">
        <v>0</v>
      </c>
      <c r="C20" s="28">
        <f t="shared" ref="C20:P20" si="7">C21+C22+C23</f>
        <v>19361096000</v>
      </c>
      <c r="D20" s="81"/>
      <c r="E20" s="28">
        <v>18995406000</v>
      </c>
      <c r="F20" s="76"/>
      <c r="G20" s="140">
        <v>18886318000</v>
      </c>
      <c r="H20" s="76"/>
      <c r="I20" s="67">
        <f t="shared" si="7"/>
        <v>2761123199</v>
      </c>
      <c r="J20" s="67">
        <f t="shared" ref="J20" si="8">J21+J22+J23</f>
        <v>0</v>
      </c>
      <c r="K20" s="107"/>
      <c r="L20" s="28">
        <f t="shared" si="7"/>
        <v>22122219199</v>
      </c>
      <c r="M20" s="130"/>
      <c r="N20" s="28">
        <f t="shared" si="7"/>
        <v>18995406000</v>
      </c>
      <c r="O20" s="130"/>
      <c r="P20" s="16">
        <f t="shared" si="7"/>
        <v>18886318000</v>
      </c>
      <c r="Q20" s="130"/>
    </row>
    <row r="21" spans="2:17" ht="30.75" customHeight="1">
      <c r="B21" s="34" t="s">
        <v>14</v>
      </c>
      <c r="C21" s="28">
        <v>17554749000</v>
      </c>
      <c r="D21" s="78" t="s">
        <v>7</v>
      </c>
      <c r="E21" s="28">
        <v>17923008000</v>
      </c>
      <c r="F21" s="27" t="s">
        <v>8</v>
      </c>
      <c r="G21" s="84">
        <v>18285684000</v>
      </c>
      <c r="H21" s="27" t="s">
        <v>9</v>
      </c>
      <c r="I21" s="67"/>
      <c r="J21" s="67"/>
      <c r="K21" s="107"/>
      <c r="L21" s="118">
        <f>C21+I21</f>
        <v>17554749000</v>
      </c>
      <c r="M21" s="105" t="s">
        <v>7</v>
      </c>
      <c r="N21" s="118">
        <f>E21+J21</f>
        <v>17923008000</v>
      </c>
      <c r="O21" s="105" t="s">
        <v>8</v>
      </c>
      <c r="P21" s="119">
        <f>G21+K21</f>
        <v>18285684000</v>
      </c>
      <c r="Q21" s="105" t="s">
        <v>9</v>
      </c>
    </row>
    <row r="22" spans="2:17" ht="37.5" customHeight="1">
      <c r="B22" s="34" t="s">
        <v>18</v>
      </c>
      <c r="C22" s="16">
        <v>1806347000</v>
      </c>
      <c r="D22" s="82" t="s">
        <v>34</v>
      </c>
      <c r="E22" s="16">
        <v>1072398000</v>
      </c>
      <c r="F22" s="77" t="s">
        <v>36</v>
      </c>
      <c r="G22" s="86">
        <v>600634000</v>
      </c>
      <c r="H22" s="77" t="s">
        <v>38</v>
      </c>
      <c r="I22" s="69"/>
      <c r="J22" s="69"/>
      <c r="K22" s="109"/>
      <c r="L22" s="118">
        <f>C22+I22</f>
        <v>1806347000</v>
      </c>
      <c r="M22" s="120" t="s">
        <v>34</v>
      </c>
      <c r="N22" s="118">
        <f>E22+J22</f>
        <v>1072398000</v>
      </c>
      <c r="O22" s="126" t="s">
        <v>36</v>
      </c>
      <c r="P22" s="119">
        <f>G22+K22</f>
        <v>600634000</v>
      </c>
      <c r="Q22" s="126" t="s">
        <v>38</v>
      </c>
    </row>
    <row r="23" spans="2:17" ht="123.6" customHeight="1">
      <c r="B23" s="34" t="s">
        <v>31</v>
      </c>
      <c r="C23" s="16"/>
      <c r="D23" s="69"/>
      <c r="E23" s="16"/>
      <c r="F23" s="57"/>
      <c r="G23" s="69"/>
      <c r="H23" s="57"/>
      <c r="I23" s="69">
        <v>2761123199</v>
      </c>
      <c r="J23" s="54"/>
      <c r="K23" s="57"/>
      <c r="L23" s="118">
        <f>C23+I23</f>
        <v>2761123199</v>
      </c>
      <c r="M23" s="141" t="s">
        <v>8</v>
      </c>
      <c r="N23" s="118"/>
      <c r="O23" s="105"/>
      <c r="P23" s="119"/>
      <c r="Q23" s="109"/>
    </row>
    <row r="24" spans="2:17" ht="22.5" customHeight="1">
      <c r="B24" s="13" t="s">
        <v>1</v>
      </c>
      <c r="C24" s="15">
        <f t="shared" ref="C24:N24" si="9">C25+C26+C37+C38+C39+C40</f>
        <v>-18453329174.610001</v>
      </c>
      <c r="D24" s="70"/>
      <c r="E24" s="15">
        <v>-18836016746.040001</v>
      </c>
      <c r="F24" s="56"/>
      <c r="G24" s="70">
        <v>-25810131278.639999</v>
      </c>
      <c r="H24" s="56"/>
      <c r="I24" s="70">
        <f t="shared" si="9"/>
        <v>0</v>
      </c>
      <c r="J24" s="55">
        <f t="shared" ref="J24" si="10">J25+J26+J37+J38+J39+J40</f>
        <v>-2761123199</v>
      </c>
      <c r="K24" s="56"/>
      <c r="L24" s="15">
        <f t="shared" si="9"/>
        <v>-18453329174.610001</v>
      </c>
      <c r="M24" s="108"/>
      <c r="N24" s="15">
        <f t="shared" si="9"/>
        <v>-21597139945.040001</v>
      </c>
      <c r="O24" s="108"/>
      <c r="P24" s="15">
        <f>P25+P26+P37+P38+P39+P40</f>
        <v>-25810131278.639999</v>
      </c>
      <c r="Q24" s="108"/>
    </row>
    <row r="25" spans="2:17" ht="30.75" customHeight="1">
      <c r="B25" s="34" t="s">
        <v>15</v>
      </c>
      <c r="C25" s="16">
        <f>-C21</f>
        <v>-17554749000</v>
      </c>
      <c r="D25" s="69"/>
      <c r="E25" s="16">
        <v>-17923008000</v>
      </c>
      <c r="F25" s="57"/>
      <c r="G25" s="69">
        <v>-18285684000</v>
      </c>
      <c r="H25" s="57"/>
      <c r="I25" s="69">
        <f t="shared" ref="I25:L25" si="11">-I21</f>
        <v>0</v>
      </c>
      <c r="J25" s="54">
        <f t="shared" si="11"/>
        <v>0</v>
      </c>
      <c r="K25" s="57"/>
      <c r="L25" s="16">
        <f t="shared" si="11"/>
        <v>-17554749000</v>
      </c>
      <c r="M25" s="109"/>
      <c r="N25" s="16">
        <f t="shared" ref="N25" si="12">-N21</f>
        <v>-17923008000</v>
      </c>
      <c r="O25" s="109"/>
      <c r="P25" s="16">
        <f t="shared" ref="P25" si="13">-P21</f>
        <v>-18285684000</v>
      </c>
      <c r="Q25" s="109"/>
    </row>
    <row r="26" spans="2:17" ht="33.75" customHeight="1">
      <c r="B26" s="34" t="s">
        <v>16</v>
      </c>
      <c r="C26" s="16">
        <f>SUM(C28:C36)</f>
        <v>-898580174.61000001</v>
      </c>
      <c r="D26" s="69"/>
      <c r="E26" s="16">
        <v>-898580174.61000001</v>
      </c>
      <c r="F26" s="57"/>
      <c r="G26" s="69">
        <v>-2744640421.5000005</v>
      </c>
      <c r="H26" s="57"/>
      <c r="I26" s="69">
        <f t="shared" ref="I26:L26" si="14">SUM(I28:I36)</f>
        <v>0</v>
      </c>
      <c r="J26" s="54">
        <f t="shared" si="14"/>
        <v>0</v>
      </c>
      <c r="K26" s="57"/>
      <c r="L26" s="16">
        <f t="shared" si="14"/>
        <v>-898580174.61000001</v>
      </c>
      <c r="M26" s="109"/>
      <c r="N26" s="16">
        <f t="shared" ref="N26" si="15">SUM(N28:N36)</f>
        <v>-898580174.61000001</v>
      </c>
      <c r="O26" s="109"/>
      <c r="P26" s="16">
        <f t="shared" ref="P26" si="16">SUM(P28:P36)</f>
        <v>-2744640421.5000005</v>
      </c>
      <c r="Q26" s="109"/>
    </row>
    <row r="27" spans="2:17" ht="15" customHeight="1">
      <c r="B27" s="35" t="s">
        <v>17</v>
      </c>
      <c r="C27" s="16"/>
      <c r="D27" s="69"/>
      <c r="E27" s="16"/>
      <c r="F27" s="57"/>
      <c r="G27" s="69"/>
      <c r="H27" s="57"/>
      <c r="I27" s="69"/>
      <c r="J27" s="54"/>
      <c r="K27" s="57"/>
      <c r="L27" s="18"/>
      <c r="M27" s="109"/>
      <c r="N27" s="18"/>
      <c r="O27" s="110"/>
      <c r="P27" s="18"/>
      <c r="Q27" s="109"/>
    </row>
    <row r="28" spans="2:17" ht="79.5" customHeight="1">
      <c r="B28" s="36" t="s">
        <v>20</v>
      </c>
      <c r="C28" s="17">
        <v>-15000000</v>
      </c>
      <c r="D28" s="71"/>
      <c r="E28" s="17">
        <v>-15000000</v>
      </c>
      <c r="F28" s="97"/>
      <c r="G28" s="71">
        <v>-42000000</v>
      </c>
      <c r="H28" s="97"/>
      <c r="I28" s="71"/>
      <c r="J28" s="58"/>
      <c r="K28" s="97"/>
      <c r="L28" s="18">
        <f t="shared" ref="L28:L33" si="17">C28+I28</f>
        <v>-15000000</v>
      </c>
      <c r="M28" s="131"/>
      <c r="N28" s="118">
        <f t="shared" ref="N28:N33" si="18">E28+J28</f>
        <v>-15000000</v>
      </c>
      <c r="O28" s="105"/>
      <c r="P28" s="119">
        <f t="shared" ref="P28:P33" si="19">G28+K28</f>
        <v>-42000000</v>
      </c>
      <c r="Q28" s="131"/>
    </row>
    <row r="29" spans="2:17" ht="78.75" customHeight="1">
      <c r="B29" s="36" t="s">
        <v>21</v>
      </c>
      <c r="C29" s="17">
        <v>-253824200</v>
      </c>
      <c r="D29" s="71"/>
      <c r="E29" s="17">
        <v>-253824200</v>
      </c>
      <c r="F29" s="97"/>
      <c r="G29" s="71">
        <v>-710707760</v>
      </c>
      <c r="H29" s="97"/>
      <c r="I29" s="71"/>
      <c r="J29" s="58"/>
      <c r="K29" s="97"/>
      <c r="L29" s="18">
        <f t="shared" si="17"/>
        <v>-253824200</v>
      </c>
      <c r="M29" s="131"/>
      <c r="N29" s="118">
        <f t="shared" si="18"/>
        <v>-253824200</v>
      </c>
      <c r="O29" s="105"/>
      <c r="P29" s="119">
        <f t="shared" si="19"/>
        <v>-710707760</v>
      </c>
      <c r="Q29" s="131"/>
    </row>
    <row r="30" spans="2:17" ht="82.5" customHeight="1">
      <c r="B30" s="36" t="s">
        <v>22</v>
      </c>
      <c r="C30" s="17">
        <v>-289969600</v>
      </c>
      <c r="D30" s="71"/>
      <c r="E30" s="17">
        <v>-289969600</v>
      </c>
      <c r="F30" s="97"/>
      <c r="G30" s="71">
        <v>-811914880</v>
      </c>
      <c r="H30" s="97"/>
      <c r="I30" s="71"/>
      <c r="J30" s="58"/>
      <c r="K30" s="97"/>
      <c r="L30" s="18">
        <f t="shared" si="17"/>
        <v>-289969600</v>
      </c>
      <c r="M30" s="131"/>
      <c r="N30" s="118">
        <f t="shared" si="18"/>
        <v>-289969600</v>
      </c>
      <c r="O30" s="105"/>
      <c r="P30" s="119">
        <f t="shared" si="19"/>
        <v>-811914880</v>
      </c>
      <c r="Q30" s="131"/>
    </row>
    <row r="31" spans="2:17" ht="83.25" customHeight="1">
      <c r="B31" s="36" t="s">
        <v>23</v>
      </c>
      <c r="C31" s="17">
        <v>-18680350</v>
      </c>
      <c r="D31" s="71"/>
      <c r="E31" s="17">
        <v>-18680350</v>
      </c>
      <c r="F31" s="97"/>
      <c r="G31" s="71">
        <v>-52304980</v>
      </c>
      <c r="H31" s="97"/>
      <c r="I31" s="71"/>
      <c r="J31" s="58"/>
      <c r="K31" s="97"/>
      <c r="L31" s="18">
        <f t="shared" si="17"/>
        <v>-18680350</v>
      </c>
      <c r="M31" s="131"/>
      <c r="N31" s="118">
        <f t="shared" si="18"/>
        <v>-18680350</v>
      </c>
      <c r="O31" s="105"/>
      <c r="P31" s="119">
        <f t="shared" si="19"/>
        <v>-52304980</v>
      </c>
      <c r="Q31" s="131"/>
    </row>
    <row r="32" spans="2:17" ht="94.5" customHeight="1">
      <c r="B32" s="37" t="s">
        <v>24</v>
      </c>
      <c r="C32" s="16">
        <v>-250000000</v>
      </c>
      <c r="D32" s="69"/>
      <c r="E32" s="17">
        <v>-250000000</v>
      </c>
      <c r="F32" s="97"/>
      <c r="G32" s="71">
        <v>-800000000</v>
      </c>
      <c r="H32" s="97"/>
      <c r="I32" s="69"/>
      <c r="J32" s="54"/>
      <c r="K32" s="57"/>
      <c r="L32" s="18">
        <f t="shared" si="17"/>
        <v>-250000000</v>
      </c>
      <c r="M32" s="131"/>
      <c r="N32" s="118">
        <f t="shared" si="18"/>
        <v>-250000000</v>
      </c>
      <c r="O32" s="105"/>
      <c r="P32" s="119">
        <f t="shared" si="19"/>
        <v>-800000000</v>
      </c>
      <c r="Q32" s="131"/>
    </row>
    <row r="33" spans="2:17" ht="82.5" customHeight="1">
      <c r="B33" s="36" t="s">
        <v>13</v>
      </c>
      <c r="C33" s="16">
        <v>-71106024.609999999</v>
      </c>
      <c r="D33" s="69"/>
      <c r="E33" s="16">
        <v>-71106024.609999999</v>
      </c>
      <c r="F33" s="57"/>
      <c r="G33" s="69">
        <v>-71106024.609999999</v>
      </c>
      <c r="H33" s="57"/>
      <c r="I33" s="69"/>
      <c r="J33" s="54"/>
      <c r="K33" s="57"/>
      <c r="L33" s="18">
        <f t="shared" si="17"/>
        <v>-71106024.609999999</v>
      </c>
      <c r="M33" s="109"/>
      <c r="N33" s="118">
        <f t="shared" si="18"/>
        <v>-71106024.609999999</v>
      </c>
      <c r="O33" s="105"/>
      <c r="P33" s="119">
        <f t="shared" si="19"/>
        <v>-71106024.609999999</v>
      </c>
      <c r="Q33" s="109"/>
    </row>
    <row r="34" spans="2:17" ht="96.75" customHeight="1">
      <c r="B34" s="36" t="s">
        <v>25</v>
      </c>
      <c r="C34" s="18"/>
      <c r="D34" s="72"/>
      <c r="E34" s="18"/>
      <c r="F34" s="25"/>
      <c r="G34" s="72">
        <v>-201204824.84</v>
      </c>
      <c r="H34" s="25"/>
      <c r="I34" s="72"/>
      <c r="J34" s="59"/>
      <c r="K34" s="25"/>
      <c r="L34" s="18"/>
      <c r="M34" s="110"/>
      <c r="N34" s="18"/>
      <c r="O34" s="110"/>
      <c r="P34" s="119">
        <f t="shared" ref="P34:P39" si="20">G34+K34</f>
        <v>-201204824.84</v>
      </c>
      <c r="Q34" s="110"/>
    </row>
    <row r="35" spans="2:17" ht="94.5" customHeight="1">
      <c r="B35" s="36" t="s">
        <v>26</v>
      </c>
      <c r="C35" s="18"/>
      <c r="D35" s="72"/>
      <c r="E35" s="18"/>
      <c r="F35" s="25"/>
      <c r="G35" s="72">
        <v>-45328869.859999999</v>
      </c>
      <c r="H35" s="25"/>
      <c r="I35" s="72"/>
      <c r="J35" s="59"/>
      <c r="K35" s="25"/>
      <c r="L35" s="18"/>
      <c r="M35" s="110"/>
      <c r="N35" s="18"/>
      <c r="O35" s="110"/>
      <c r="P35" s="119">
        <f t="shared" si="20"/>
        <v>-45328869.859999999</v>
      </c>
      <c r="Q35" s="110"/>
    </row>
    <row r="36" spans="2:17" ht="94.5" customHeight="1">
      <c r="B36" s="36" t="s">
        <v>27</v>
      </c>
      <c r="C36" s="18"/>
      <c r="D36" s="72"/>
      <c r="E36" s="18"/>
      <c r="F36" s="25"/>
      <c r="G36" s="72">
        <v>-10073082.189999999</v>
      </c>
      <c r="H36" s="25"/>
      <c r="I36" s="72"/>
      <c r="J36" s="59"/>
      <c r="K36" s="25"/>
      <c r="L36" s="18"/>
      <c r="M36" s="110"/>
      <c r="N36" s="18"/>
      <c r="O36" s="110"/>
      <c r="P36" s="119">
        <f t="shared" si="20"/>
        <v>-10073082.189999999</v>
      </c>
      <c r="Q36" s="110"/>
    </row>
    <row r="37" spans="2:17" ht="42.75" customHeight="1">
      <c r="B37" s="34" t="s">
        <v>19</v>
      </c>
      <c r="C37" s="18"/>
      <c r="D37" s="72"/>
      <c r="E37" s="18">
        <v>-14428571.43</v>
      </c>
      <c r="F37" s="25"/>
      <c r="G37" s="72">
        <v>-143453357.13999999</v>
      </c>
      <c r="H37" s="25"/>
      <c r="I37" s="72"/>
      <c r="J37" s="59"/>
      <c r="K37" s="25"/>
      <c r="L37" s="18"/>
      <c r="M37" s="110"/>
      <c r="N37" s="118">
        <f>E37+J37</f>
        <v>-14428571.43</v>
      </c>
      <c r="O37" s="105"/>
      <c r="P37" s="119">
        <f t="shared" si="20"/>
        <v>-143453357.13999999</v>
      </c>
      <c r="Q37" s="110"/>
    </row>
    <row r="38" spans="2:17" ht="79.5" customHeight="1">
      <c r="B38" s="34" t="s">
        <v>29</v>
      </c>
      <c r="C38" s="38"/>
      <c r="D38" s="73"/>
      <c r="E38" s="38"/>
      <c r="F38" s="39"/>
      <c r="G38" s="73">
        <v>-1986512000</v>
      </c>
      <c r="H38" s="39"/>
      <c r="I38" s="73"/>
      <c r="J38" s="60"/>
      <c r="K38" s="39"/>
      <c r="L38" s="38"/>
      <c r="M38" s="111"/>
      <c r="N38" s="38"/>
      <c r="O38" s="111"/>
      <c r="P38" s="119">
        <f t="shared" si="20"/>
        <v>-1986512000</v>
      </c>
      <c r="Q38" s="111"/>
    </row>
    <row r="39" spans="2:17" ht="108" customHeight="1">
      <c r="B39" s="34" t="s">
        <v>28</v>
      </c>
      <c r="C39" s="18"/>
      <c r="D39" s="72"/>
      <c r="E39" s="18"/>
      <c r="F39" s="25"/>
      <c r="G39" s="72">
        <v>-2649841500</v>
      </c>
      <c r="H39" s="25"/>
      <c r="I39" s="72"/>
      <c r="J39" s="59"/>
      <c r="K39" s="25"/>
      <c r="L39" s="18"/>
      <c r="M39" s="110"/>
      <c r="N39" s="18"/>
      <c r="O39" s="110"/>
      <c r="P39" s="119">
        <f t="shared" si="20"/>
        <v>-2649841500</v>
      </c>
      <c r="Q39" s="110"/>
    </row>
    <row r="40" spans="2:17" ht="127.5" customHeight="1">
      <c r="B40" s="40" t="s">
        <v>32</v>
      </c>
      <c r="C40" s="30"/>
      <c r="D40" s="61"/>
      <c r="E40" s="30"/>
      <c r="F40" s="26"/>
      <c r="G40" s="61"/>
      <c r="H40" s="26"/>
      <c r="I40" s="100"/>
      <c r="J40" s="83">
        <v>-2761123199</v>
      </c>
      <c r="K40" s="26"/>
      <c r="L40" s="30"/>
      <c r="M40" s="112"/>
      <c r="N40" s="136">
        <f>E40+J40</f>
        <v>-2761123199</v>
      </c>
      <c r="O40" s="137"/>
      <c r="P40" s="30"/>
      <c r="Q40" s="112"/>
    </row>
    <row r="41" spans="2:17" ht="27" customHeight="1">
      <c r="B41" s="33" t="s">
        <v>11</v>
      </c>
      <c r="C41" s="23"/>
      <c r="D41" s="42"/>
      <c r="E41" s="23"/>
      <c r="F41" s="95"/>
      <c r="G41" s="64"/>
      <c r="H41" s="95"/>
      <c r="I41" s="64"/>
      <c r="J41" s="42"/>
      <c r="K41" s="95"/>
      <c r="L41" s="132"/>
      <c r="M41" s="95"/>
      <c r="N41" s="123"/>
      <c r="O41" s="113"/>
      <c r="P41" s="123"/>
      <c r="Q41" s="114"/>
    </row>
    <row r="42" spans="2:17" ht="15" customHeight="1">
      <c r="B42" s="13" t="s">
        <v>0</v>
      </c>
      <c r="C42" s="14"/>
      <c r="D42" s="43"/>
      <c r="E42" s="14"/>
      <c r="F42" s="98"/>
      <c r="G42" s="92"/>
      <c r="H42" s="98"/>
      <c r="I42" s="92"/>
      <c r="J42" s="43"/>
      <c r="K42" s="98"/>
      <c r="L42" s="133"/>
      <c r="M42" s="98"/>
      <c r="N42" s="18"/>
      <c r="O42" s="110"/>
      <c r="P42" s="18"/>
      <c r="Q42" s="115"/>
    </row>
    <row r="43" spans="2:17" ht="19.5" customHeight="1">
      <c r="B43" s="19" t="s">
        <v>1</v>
      </c>
      <c r="C43" s="20"/>
      <c r="D43" s="44"/>
      <c r="E43" s="20"/>
      <c r="F43" s="99"/>
      <c r="G43" s="93"/>
      <c r="H43" s="99"/>
      <c r="I43" s="93"/>
      <c r="J43" s="44"/>
      <c r="K43" s="99"/>
      <c r="L43" s="61"/>
      <c r="M43" s="99"/>
      <c r="N43" s="30"/>
      <c r="O43" s="112"/>
      <c r="P43" s="30"/>
      <c r="Q43" s="116"/>
    </row>
  </sheetData>
  <mergeCells count="15">
    <mergeCell ref="O1:Q1"/>
    <mergeCell ref="O2:Q2"/>
    <mergeCell ref="C7:D7"/>
    <mergeCell ref="E7:F7"/>
    <mergeCell ref="G7:H7"/>
    <mergeCell ref="L6:Q6"/>
    <mergeCell ref="L7:M7"/>
    <mergeCell ref="N7:O7"/>
    <mergeCell ref="P7:Q7"/>
    <mergeCell ref="B4:P4"/>
    <mergeCell ref="B6:B9"/>
    <mergeCell ref="C6:H6"/>
    <mergeCell ref="C9:L9"/>
    <mergeCell ref="M9:N9"/>
    <mergeCell ref="I6:K6"/>
  </mergeCells>
  <phoneticPr fontId="3" type="noConversion"/>
  <pageMargins left="0.55118110236220474" right="0.39370078740157483" top="0.86614173228346458" bottom="0.6692913385826772" header="0.51181102362204722" footer="0.39370078740157483"/>
  <pageSetup paperSize="9" scale="44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2023-05-16T08:20:15Z</cp:lastPrinted>
  <dcterms:created xsi:type="dcterms:W3CDTF">2000-09-19T07:45:36Z</dcterms:created>
  <dcterms:modified xsi:type="dcterms:W3CDTF">2023-06-07T12:34:12Z</dcterms:modified>
</cp:coreProperties>
</file>