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05" yWindow="-105" windowWidth="23250" windowHeight="12570"/>
  </bookViews>
  <sheets>
    <sheet name="2023" sheetId="1" r:id="rId1"/>
    <sheet name="2024" sheetId="3" state="hidden" r:id="rId2"/>
    <sheet name="2025" sheetId="4" state="hidden" r:id="rId3"/>
  </sheets>
  <definedNames>
    <definedName name="_xlnm.Print_Area" localSheetId="0">'2023'!$A$1:$I$9</definedName>
    <definedName name="_xlnm.Print_Area" localSheetId="1">'2024'!$A$1:$I$16</definedName>
    <definedName name="_xlnm.Print_Area" localSheetId="2">'2025'!$A$1:$I$15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/>
  <c r="F4" s="1"/>
  <c r="I4" l="1"/>
  <c r="I7" s="1"/>
  <c r="H4"/>
  <c r="E4" i="3"/>
  <c r="E4" i="4" s="1"/>
  <c r="D4" i="3" l="1"/>
  <c r="D4" i="4" s="1"/>
  <c r="F4" i="3" l="1"/>
  <c r="F4" i="4" l="1"/>
  <c r="H4" i="3"/>
  <c r="G4" i="4" s="1"/>
  <c r="H4" l="1"/>
  <c r="I4" s="1"/>
  <c r="G4" i="3" l="1"/>
  <c r="I4" s="1"/>
</calcChain>
</file>

<file path=xl/sharedStrings.xml><?xml version="1.0" encoding="utf-8"?>
<sst xmlns="http://schemas.openxmlformats.org/spreadsheetml/2006/main" count="48" uniqueCount="27">
  <si>
    <t>ИНН</t>
  </si>
  <si>
    <t>Наименование</t>
  </si>
  <si>
    <t>ООО "РВК-Архангельск"</t>
  </si>
  <si>
    <t>Потребность в средствах областного бюджета, рублей</t>
  </si>
  <si>
    <t>СОГЛАСОВАНО:</t>
  </si>
  <si>
    <t>Министр ТЭК и ЖКХ АО</t>
  </si>
  <si>
    <t>Д.Н. Поташев</t>
  </si>
  <si>
    <t>Территории городского округа "Город Архангельск", на которых осуществляется подвоз воды населению</t>
  </si>
  <si>
    <t>КИЗ Лето, ул. Дорожников, 
1 – 4 линии Черная Курья, 
ул. Динамо, пер. Динамо, 
ул. Кирпичная, ул. Горная
ул. Набережная Исакогорки, 
ул. Закрытая, ул. Короткая, ул. Пинежская, ул. Приречная</t>
  </si>
  <si>
    <r>
      <t>Т</t>
    </r>
    <r>
      <rPr>
        <sz val="12"/>
        <color indexed="8"/>
        <rFont val="Tahoma"/>
        <family val="2"/>
        <charset val="204"/>
      </rPr>
      <t>ариф на подвоз воды 
без НДС,
 руб./куб.м</t>
    </r>
  </si>
  <si>
    <t>Руководитель АТиЦ АО</t>
  </si>
  <si>
    <t>Е.А. Попова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</si>
  <si>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2023 год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</si>
  <si>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2024 год</t>
  </si>
  <si>
    <t>Запланированный  на 2024 год объем ресурса, 
куб.м.</t>
  </si>
  <si>
    <t>декабрь 2023 года,
рублей</t>
  </si>
  <si>
    <t>декабрь 2024 года,
рублей</t>
  </si>
  <si>
    <t>Потребность в средствах субсидии 
за декабрь 2023 - 
ноябрь  2024,
рублей</t>
  </si>
  <si>
    <t>Запланированный  на 2023 год объем ресурса, 
куб.м.</t>
  </si>
  <si>
    <t>декабрь 2022 года,
рублей</t>
  </si>
  <si>
    <t>Потребность в средствах субсидии 
за декабрь 2022 - 
ноябрь  2023,
рублей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</si>
  <si>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2025 год</t>
  </si>
  <si>
    <t>Запланированный  на 2025 год объем ресурса, 
куб.м.</t>
  </si>
  <si>
    <t>декабрь 2025 года,
рублей</t>
  </si>
  <si>
    <t>Потребность в средствах субсидии 
за декабрь 2024 - 
ноябрь  2025,
рублей</t>
  </si>
  <si>
    <t>Лимит на 2023 год, 
рублей</t>
  </si>
  <si>
    <t>Недостаток средств областного бюджета, 
рублей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</si>
</sst>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"/>
    <numFmt numFmtId="165" formatCode="#,##0.00_ ;\-#,##0.00\ "/>
  </numFmts>
  <fonts count="47">
    <font>
      <sz val="10"/>
      <name val="Tahoma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sz val="12"/>
      <color indexed="8"/>
      <name val="Tahoma"/>
      <family val="2"/>
      <charset val="204"/>
    </font>
    <font>
      <sz val="18"/>
      <name val="Tahoma"/>
      <family val="2"/>
      <charset val="204"/>
    </font>
    <font>
      <sz val="12"/>
      <color rgb="FFFF0000"/>
      <name val="Tahoma"/>
      <family val="2"/>
      <charset val="204"/>
    </font>
    <font>
      <sz val="14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6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28" borderId="11"/>
    <xf numFmtId="0" fontId="2" fillId="29" borderId="12"/>
    <xf numFmtId="0" fontId="2" fillId="29" borderId="12"/>
    <xf numFmtId="0" fontId="2" fillId="29" borderId="12"/>
    <xf numFmtId="0" fontId="2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2" fillId="0" borderId="0" applyFont="0" applyFill="0" applyBorder="0" applyAlignment="0" applyProtection="0"/>
    <xf numFmtId="0" fontId="40" fillId="0" borderId="0"/>
  </cellStyleXfs>
  <cellXfs count="65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41" fillId="0" borderId="0" xfId="201" applyFont="1" applyAlignment="1">
      <alignment vertical="center" wrapText="1"/>
    </xf>
    <xf numFmtId="0" fontId="22" fillId="0" borderId="0" xfId="0" applyFont="1"/>
    <xf numFmtId="0" fontId="2" fillId="0" borderId="0" xfId="200" applyFont="1" applyAlignment="1">
      <alignment horizontal="center" vertical="center"/>
    </xf>
    <xf numFmtId="0" fontId="21" fillId="0" borderId="0" xfId="200" applyAlignment="1">
      <alignment horizontal="center" vertical="center"/>
    </xf>
    <xf numFmtId="0" fontId="21" fillId="0" borderId="0" xfId="20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1" borderId="15" xfId="177" applyFont="1" applyFill="1" applyBorder="1" applyAlignment="1">
      <alignment horizontal="center" vertical="center" wrapText="1"/>
    </xf>
    <xf numFmtId="0" fontId="22" fillId="31" borderId="16" xfId="177" applyFont="1" applyFill="1" applyBorder="1" applyAlignment="1">
      <alignment horizontal="center" vertical="center" wrapText="1"/>
    </xf>
    <xf numFmtId="4" fontId="22" fillId="31" borderId="15" xfId="177" applyNumberFormat="1" applyFont="1" applyFill="1" applyBorder="1" applyAlignment="1">
      <alignment horizontal="center" vertical="center" wrapText="1"/>
    </xf>
    <xf numFmtId="0" fontId="22" fillId="31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5" fontId="22" fillId="0" borderId="17" xfId="234" applyNumberFormat="1" applyFont="1" applyFill="1" applyBorder="1" applyAlignment="1" applyProtection="1">
      <alignment horizontal="center" vertical="center" wrapText="1"/>
    </xf>
    <xf numFmtId="165" fontId="22" fillId="0" borderId="15" xfId="234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4" fontId="44" fillId="32" borderId="0" xfId="234" applyNumberFormat="1" applyFont="1" applyFill="1" applyBorder="1" applyAlignment="1">
      <alignment horizontal="center" vertical="center"/>
    </xf>
    <xf numFmtId="0" fontId="44" fillId="0" borderId="0" xfId="0" applyFont="1"/>
    <xf numFmtId="4" fontId="44" fillId="32" borderId="0" xfId="234" applyNumberFormat="1" applyFont="1" applyFill="1" applyBorder="1" applyAlignment="1">
      <alignment horizontal="center" vertical="center" wrapText="1"/>
    </xf>
    <xf numFmtId="0" fontId="44" fillId="0" borderId="18" xfId="177" applyFont="1" applyBorder="1" applyAlignment="1">
      <alignment horizontal="center" wrapText="1"/>
    </xf>
    <xf numFmtId="0" fontId="44" fillId="0" borderId="0" xfId="177" applyFont="1" applyAlignment="1">
      <alignment horizontal="center" wrapText="1"/>
    </xf>
    <xf numFmtId="0" fontId="44" fillId="0" borderId="0" xfId="0" applyFont="1" applyAlignment="1">
      <alignment horizontal="center"/>
    </xf>
    <xf numFmtId="164" fontId="44" fillId="0" borderId="0" xfId="0" applyNumberFormat="1" applyFont="1"/>
    <xf numFmtId="4" fontId="44" fillId="0" borderId="0" xfId="0" applyNumberFormat="1" applyFont="1"/>
    <xf numFmtId="0" fontId="22" fillId="0" borderId="15" xfId="0" applyFont="1" applyBorder="1" applyAlignment="1">
      <alignment horizontal="center" vertical="center" wrapText="1" shrinkToFit="1"/>
    </xf>
    <xf numFmtId="165" fontId="22" fillId="0" borderId="0" xfId="234" applyNumberFormat="1" applyFont="1" applyFill="1" applyBorder="1" applyAlignment="1" applyProtection="1">
      <alignment horizontal="center" vertical="center" wrapText="1"/>
    </xf>
    <xf numFmtId="165" fontId="45" fillId="0" borderId="0" xfId="234" applyNumberFormat="1" applyFont="1" applyFill="1" applyBorder="1" applyAlignment="1" applyProtection="1">
      <alignment horizontal="center" vertical="center" wrapText="1"/>
    </xf>
    <xf numFmtId="0" fontId="44" fillId="0" borderId="18" xfId="0" applyFont="1" applyBorder="1"/>
    <xf numFmtId="0" fontId="22" fillId="0" borderId="0" xfId="0" applyFont="1" applyFill="1" applyAlignment="1">
      <alignment horizontal="center" vertical="center" wrapText="1" shrinkToFit="1"/>
    </xf>
    <xf numFmtId="4" fontId="46" fillId="0" borderId="15" xfId="235" applyNumberFormat="1" applyFont="1" applyFill="1" applyBorder="1" applyAlignment="1">
      <alignment horizontal="center" vertical="center" wrapText="1"/>
    </xf>
    <xf numFmtId="0" fontId="42" fillId="0" borderId="0" xfId="201" applyFont="1" applyAlignment="1">
      <alignment horizontal="center" vertical="center" wrapText="1"/>
    </xf>
    <xf numFmtId="4" fontId="46" fillId="0" borderId="16" xfId="0" applyNumberFormat="1" applyFont="1" applyFill="1" applyBorder="1" applyAlignment="1">
      <alignment horizontal="center" vertical="center" wrapText="1"/>
    </xf>
    <xf numFmtId="4" fontId="46" fillId="0" borderId="17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2" fillId="0" borderId="0" xfId="201" applyFont="1" applyFill="1" applyAlignment="1">
      <alignment horizontal="center" vertical="center" wrapText="1"/>
    </xf>
    <xf numFmtId="0" fontId="41" fillId="0" borderId="0" xfId="201" applyFont="1" applyFill="1" applyAlignment="1">
      <alignment vertical="center" wrapText="1"/>
    </xf>
    <xf numFmtId="0" fontId="22" fillId="0" borderId="0" xfId="0" applyFont="1" applyFill="1"/>
    <xf numFmtId="0" fontId="2" fillId="0" borderId="0" xfId="200" applyFont="1" applyFill="1" applyAlignment="1">
      <alignment horizontal="center" vertical="center"/>
    </xf>
    <xf numFmtId="0" fontId="21" fillId="0" borderId="0" xfId="200" applyFill="1" applyAlignment="1">
      <alignment horizontal="center" vertical="center"/>
    </xf>
    <xf numFmtId="0" fontId="21" fillId="0" borderId="0" xfId="200" applyFill="1" applyAlignment="1">
      <alignment vertical="center"/>
    </xf>
    <xf numFmtId="4" fontId="0" fillId="0" borderId="0" xfId="0" applyNumberFormat="1" applyFill="1"/>
    <xf numFmtId="0" fontId="0" fillId="0" borderId="0" xfId="0" applyFill="1"/>
    <xf numFmtId="0" fontId="22" fillId="0" borderId="15" xfId="177" applyFont="1" applyFill="1" applyBorder="1" applyAlignment="1">
      <alignment horizontal="center" vertical="center" wrapText="1"/>
    </xf>
    <xf numFmtId="0" fontId="22" fillId="0" borderId="16" xfId="177" applyFont="1" applyFill="1" applyBorder="1" applyAlignment="1">
      <alignment horizontal="center" vertical="center" wrapText="1"/>
    </xf>
    <xf numFmtId="4" fontId="22" fillId="0" borderId="15" xfId="177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2" fillId="0" borderId="15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 shrinkToFit="1"/>
    </xf>
    <xf numFmtId="0" fontId="44" fillId="0" borderId="0" xfId="0" applyFont="1" applyFill="1"/>
    <xf numFmtId="4" fontId="44" fillId="0" borderId="0" xfId="234" applyNumberFormat="1" applyFont="1" applyFill="1" applyBorder="1" applyAlignment="1">
      <alignment horizontal="center" vertical="center" wrapText="1"/>
    </xf>
    <xf numFmtId="4" fontId="44" fillId="0" borderId="0" xfId="234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/>
  </cellXfs>
  <cellStyles count="236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FFCC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tabSelected="1" view="pageBreakPreview" zoomScale="80" zoomScaleSheetLayoutView="80" workbookViewId="0">
      <pane xSplit="3" ySplit="3" topLeftCell="D4" activePane="bottomRight" state="frozen"/>
      <selection pane="topRight" activeCell="G1" sqref="G1"/>
      <selection pane="bottomLeft" activeCell="A6" sqref="A6"/>
      <selection pane="bottomRight" activeCell="E4" sqref="E4"/>
    </sheetView>
  </sheetViews>
  <sheetFormatPr defaultColWidth="9.140625" defaultRowHeight="12.75" customHeight="1"/>
  <cols>
    <col min="1" max="1" width="14.85546875" style="63" customWidth="1"/>
    <col min="2" max="3" width="29" style="63" customWidth="1"/>
    <col min="4" max="4" width="24.42578125" style="64" customWidth="1"/>
    <col min="5" max="5" width="19.7109375" style="49" customWidth="1"/>
    <col min="6" max="6" width="18.85546875" style="48" customWidth="1"/>
    <col min="7" max="7" width="15.140625" style="49" customWidth="1"/>
    <col min="8" max="8" width="13.42578125" style="49" customWidth="1"/>
    <col min="9" max="9" width="22.140625" style="49" customWidth="1"/>
    <col min="10" max="16384" width="9.140625" style="49"/>
  </cols>
  <sheetData>
    <row r="1" spans="1:10" s="44" customFormat="1" ht="111" customHeight="1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3"/>
    </row>
    <row r="2" spans="1:10">
      <c r="A2" s="45"/>
      <c r="B2" s="46"/>
      <c r="C2" s="45"/>
      <c r="D2" s="47"/>
      <c r="E2" s="47"/>
    </row>
    <row r="3" spans="1:10" s="54" customFormat="1" ht="168.75" customHeight="1">
      <c r="A3" s="50" t="s">
        <v>0</v>
      </c>
      <c r="B3" s="50" t="s">
        <v>1</v>
      </c>
      <c r="C3" s="50" t="s">
        <v>7</v>
      </c>
      <c r="D3" s="51" t="s">
        <v>18</v>
      </c>
      <c r="E3" s="51" t="s">
        <v>9</v>
      </c>
      <c r="F3" s="52" t="s">
        <v>3</v>
      </c>
      <c r="G3" s="53" t="s">
        <v>19</v>
      </c>
      <c r="H3" s="53" t="s">
        <v>15</v>
      </c>
      <c r="I3" s="53" t="s">
        <v>20</v>
      </c>
    </row>
    <row r="4" spans="1:10" s="56" customFormat="1" ht="179.25" customHeight="1">
      <c r="A4" s="53">
        <v>7726747370</v>
      </c>
      <c r="B4" s="55" t="s">
        <v>2</v>
      </c>
      <c r="C4" s="53" t="s">
        <v>8</v>
      </c>
      <c r="D4" s="17">
        <v>9975</v>
      </c>
      <c r="E4" s="18">
        <f>390.31/1.2</f>
        <v>325.25833333333333</v>
      </c>
      <c r="F4" s="18">
        <f>D4*E4</f>
        <v>3244451.875</v>
      </c>
      <c r="G4" s="18">
        <v>163215.47</v>
      </c>
      <c r="H4" s="18">
        <f>F4/12</f>
        <v>270370.98958333331</v>
      </c>
      <c r="I4" s="18">
        <f>F4+G4-H4</f>
        <v>3137296.3554166667</v>
      </c>
    </row>
    <row r="5" spans="1:10" s="56" customFormat="1" ht="37.5" customHeight="1">
      <c r="A5" s="57"/>
      <c r="B5" s="34"/>
      <c r="C5" s="57"/>
      <c r="D5" s="31"/>
      <c r="E5" s="32"/>
      <c r="F5" s="31"/>
      <c r="G5" s="32"/>
      <c r="H5" s="31"/>
      <c r="I5" s="31"/>
    </row>
    <row r="6" spans="1:10" ht="57.75" customHeight="1">
      <c r="A6" s="57"/>
      <c r="B6" s="57"/>
      <c r="C6" s="34"/>
      <c r="D6" s="34"/>
      <c r="E6" s="57"/>
      <c r="F6" s="57"/>
      <c r="G6" s="37" t="s">
        <v>25</v>
      </c>
      <c r="H6" s="38"/>
      <c r="I6" s="35">
        <v>1314564.4099999999</v>
      </c>
    </row>
    <row r="7" spans="1:10" s="60" customFormat="1" ht="62.25" customHeight="1">
      <c r="A7" s="58"/>
      <c r="B7" s="58"/>
      <c r="C7" s="59"/>
      <c r="D7" s="59"/>
      <c r="E7" s="58"/>
      <c r="F7" s="58"/>
      <c r="G7" s="37" t="s">
        <v>26</v>
      </c>
      <c r="H7" s="38"/>
      <c r="I7" s="35">
        <f>I4-I6</f>
        <v>1822731.9454166668</v>
      </c>
    </row>
    <row r="8" spans="1:10" s="60" customFormat="1" ht="15.75" customHeight="1">
      <c r="A8" s="58"/>
      <c r="B8" s="58"/>
      <c r="C8" s="59"/>
      <c r="D8" s="59"/>
      <c r="E8" s="58"/>
      <c r="F8" s="58"/>
      <c r="G8" s="61"/>
      <c r="H8" s="61"/>
      <c r="I8" s="62"/>
    </row>
    <row r="9" spans="1:10" s="60" customFormat="1" ht="34.5" customHeight="1">
      <c r="A9" s="58"/>
      <c r="B9" s="58"/>
      <c r="I9" s="59"/>
    </row>
  </sheetData>
  <mergeCells count="3">
    <mergeCell ref="A1:I1"/>
    <mergeCell ref="G6:H6"/>
    <mergeCell ref="G7:H7"/>
  </mergeCells>
  <pageMargins left="0.78740157480314965" right="0.39370078740157483" top="0.39370078740157483" bottom="0.39370078740157483" header="0" footer="0"/>
  <pageSetup paperSize="9" scale="75" fitToHeight="0" orientation="landscape" r:id="rId1"/>
  <headerFooter>
    <oddFooter>&amp;CСтраница  &amp;P из &amp;N&amp;R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="80" zoomScaleNormal="80" workbookViewId="0">
      <selection activeCell="E4" sqref="E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14</v>
      </c>
      <c r="E3" s="13" t="s">
        <v>9</v>
      </c>
      <c r="F3" s="14" t="s">
        <v>3</v>
      </c>
      <c r="G3" s="15" t="s">
        <v>15</v>
      </c>
      <c r="H3" s="15" t="s">
        <v>16</v>
      </c>
      <c r="I3" s="15" t="s">
        <v>17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'2023'!D4</f>
        <v>9975</v>
      </c>
      <c r="E4" s="18">
        <f>'2023'!E4*1.046</f>
        <v>340.22021666666666</v>
      </c>
      <c r="F4" s="18">
        <f>D4*E4</f>
        <v>3393696.6612499999</v>
      </c>
      <c r="G4" s="18">
        <f>'2023'!H4</f>
        <v>270370.98958333331</v>
      </c>
      <c r="H4" s="18">
        <f>F4/12</f>
        <v>282808.05510416668</v>
      </c>
      <c r="I4" s="18">
        <f>F4+G4-H4</f>
        <v>3381259.5957291666</v>
      </c>
    </row>
    <row r="5" spans="1:10" s="10" customFormat="1" ht="64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39" t="s">
        <v>5</v>
      </c>
      <c r="D9" s="39"/>
      <c r="E9" s="25"/>
      <c r="F9" s="33"/>
      <c r="G9" s="40" t="s">
        <v>6</v>
      </c>
      <c r="H9" s="40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41" t="s">
        <v>10</v>
      </c>
      <c r="D12" s="41"/>
      <c r="E12" s="25"/>
      <c r="F12" s="33"/>
      <c r="G12" s="41" t="s">
        <v>11</v>
      </c>
      <c r="H12" s="41"/>
    </row>
  </sheetData>
  <mergeCells count="5">
    <mergeCell ref="A1:I1"/>
    <mergeCell ref="C9:D9"/>
    <mergeCell ref="G9:H9"/>
    <mergeCell ref="C12:D12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zoomScale="80" zoomScaleNormal="80" workbookViewId="0">
      <selection activeCell="B4" sqref="B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22</v>
      </c>
      <c r="E3" s="13" t="s">
        <v>9</v>
      </c>
      <c r="F3" s="14" t="s">
        <v>3</v>
      </c>
      <c r="G3" s="15" t="s">
        <v>16</v>
      </c>
      <c r="H3" s="15" t="s">
        <v>23</v>
      </c>
      <c r="I3" s="15" t="s">
        <v>24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'2024'!D4</f>
        <v>9975</v>
      </c>
      <c r="E4" s="18">
        <f>'2024'!E4*1.04</f>
        <v>353.82902533333333</v>
      </c>
      <c r="F4" s="18">
        <f>D4*E4</f>
        <v>3529444.5277</v>
      </c>
      <c r="G4" s="18">
        <f>'2024'!H4</f>
        <v>282808.05510416668</v>
      </c>
      <c r="H4" s="18">
        <f>F4/12</f>
        <v>294120.37730833335</v>
      </c>
      <c r="I4" s="18">
        <f>F4+G4-H4</f>
        <v>3518132.2054958334</v>
      </c>
    </row>
    <row r="5" spans="1:10" s="10" customFormat="1" ht="64.5" customHeight="1">
      <c r="A5" s="11"/>
      <c r="B5" s="19"/>
      <c r="C5" s="11"/>
      <c r="D5" s="31"/>
      <c r="E5" s="31"/>
      <c r="F5" s="31"/>
      <c r="G5" s="31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39" t="s">
        <v>5</v>
      </c>
      <c r="D9" s="39"/>
      <c r="E9" s="25"/>
      <c r="F9" s="33"/>
      <c r="G9" s="40" t="s">
        <v>6</v>
      </c>
      <c r="H9" s="40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41" t="s">
        <v>10</v>
      </c>
      <c r="D12" s="41"/>
      <c r="E12" s="25"/>
      <c r="F12" s="33"/>
      <c r="G12" s="41" t="s">
        <v>11</v>
      </c>
      <c r="H12" s="41"/>
    </row>
    <row r="13" spans="1:10" s="23" customFormat="1" ht="12.75" customHeight="1">
      <c r="A13" s="27"/>
      <c r="B13" s="27"/>
      <c r="C13" s="27"/>
      <c r="D13" s="28"/>
      <c r="F13" s="29"/>
    </row>
  </sheetData>
  <mergeCells count="5">
    <mergeCell ref="C12:D12"/>
    <mergeCell ref="A1:I1"/>
    <mergeCell ref="C9:D9"/>
    <mergeCell ref="G9:H9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2023</vt:lpstr>
      <vt:lpstr>2024</vt:lpstr>
      <vt:lpstr>2025</vt:lpstr>
      <vt:lpstr>'2023'!Область_печати</vt:lpstr>
      <vt:lpstr>'2024'!Область_печати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2023-05-16T08:23:12Z</cp:lastPrinted>
  <dcterms:created xsi:type="dcterms:W3CDTF">2011-02-24T08:11:32Z</dcterms:created>
  <dcterms:modified xsi:type="dcterms:W3CDTF">2023-05-16T08:23:23Z</dcterms:modified>
</cp:coreProperties>
</file>