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20955" windowHeight="9720"/>
  </bookViews>
  <sheets>
    <sheet name="дорожный фонд" sheetId="1" r:id="rId1"/>
  </sheets>
  <definedNames>
    <definedName name="Print_Titles" localSheetId="0">'дорожный фонд'!$3:$4</definedName>
    <definedName name="_xlnm.Print_Area" localSheetId="0">'дорожный фонд'!$A$1:$F$68</definedName>
  </definedNames>
  <calcPr calcId="125725" calcOnSave="0"/>
</workbook>
</file>

<file path=xl/calcChain.xml><?xml version="1.0" encoding="utf-8"?>
<calcChain xmlns="http://schemas.openxmlformats.org/spreadsheetml/2006/main">
  <c r="E60" i="1"/>
  <c r="F12"/>
  <c r="F13"/>
  <c r="F56"/>
  <c r="F58"/>
  <c r="F59"/>
  <c r="E46"/>
  <c r="D45"/>
  <c r="E19"/>
  <c r="D19"/>
  <c r="E10"/>
  <c r="E6" s="1"/>
  <c r="F65"/>
  <c r="F41"/>
  <c r="D14" l="1"/>
  <c r="D10"/>
  <c r="D5" l="1"/>
  <c r="D6"/>
  <c r="C10"/>
  <c r="F68"/>
  <c r="C68"/>
  <c r="F67"/>
  <c r="D66"/>
  <c r="D60" s="1"/>
  <c r="F64"/>
  <c r="C64"/>
  <c r="F63"/>
  <c r="C63"/>
  <c r="E15"/>
  <c r="F55"/>
  <c r="F54"/>
  <c r="E52"/>
  <c r="D52"/>
  <c r="F49"/>
  <c r="C49"/>
  <c r="F48"/>
  <c r="F47"/>
  <c r="C47"/>
  <c r="D46"/>
  <c r="C46" s="1"/>
  <c r="F45"/>
  <c r="C45"/>
  <c r="F44"/>
  <c r="C44"/>
  <c r="F43"/>
  <c r="F42"/>
  <c r="F39"/>
  <c r="F38"/>
  <c r="F37"/>
  <c r="C37"/>
  <c r="F36"/>
  <c r="F35"/>
  <c r="F34"/>
  <c r="F32"/>
  <c r="F31"/>
  <c r="F30"/>
  <c r="C30"/>
  <c r="F29"/>
  <c r="F28"/>
  <c r="F27"/>
  <c r="C27"/>
  <c r="C24" s="1"/>
  <c r="F26"/>
  <c r="E24"/>
  <c r="E17" s="1"/>
  <c r="D24"/>
  <c r="F23"/>
  <c r="C23"/>
  <c r="F21"/>
  <c r="D20"/>
  <c r="C19"/>
  <c r="F18"/>
  <c r="C18"/>
  <c r="F14"/>
  <c r="F11"/>
  <c r="F10"/>
  <c r="F9"/>
  <c r="F8"/>
  <c r="F7"/>
  <c r="D17" l="1"/>
  <c r="D16" s="1"/>
  <c r="F15"/>
  <c r="E5"/>
  <c r="F5" s="1"/>
  <c r="C17"/>
  <c r="C6"/>
  <c r="C5" s="1"/>
  <c r="F20"/>
  <c r="C66"/>
  <c r="C60" s="1"/>
  <c r="F52"/>
  <c r="F19"/>
  <c r="F66"/>
  <c r="F46"/>
  <c r="F60"/>
  <c r="C52"/>
  <c r="E16"/>
  <c r="F24"/>
  <c r="F6"/>
  <c r="C16" l="1"/>
  <c r="F16"/>
  <c r="F17"/>
</calcChain>
</file>

<file path=xl/sharedStrings.xml><?xml version="1.0" encoding="utf-8"?>
<sst xmlns="http://schemas.openxmlformats.org/spreadsheetml/2006/main" count="110" uniqueCount="103">
  <si>
    <t>рублей</t>
  </si>
  <si>
    <t xml:space="preserve">Наименование </t>
  </si>
  <si>
    <t>% исполнения к утвержденному плану года</t>
  </si>
  <si>
    <t>ИСТОЧНИКИ ДОРОЖНОГО ФОНДА</t>
  </si>
  <si>
    <t>1.1</t>
  </si>
  <si>
    <t>Доходы от уплаты акцизов на нефтепродукты</t>
  </si>
  <si>
    <t>1.2</t>
  </si>
  <si>
    <t>Транспортный налог</t>
  </si>
  <si>
    <t>1.3</t>
  </si>
  <si>
    <t>Доходы от штрафов за нарушение законодательства РФ о безопасности дорожного движения</t>
  </si>
  <si>
    <t>1.4</t>
  </si>
  <si>
    <t>Иные источники</t>
  </si>
  <si>
    <t>1.5</t>
  </si>
  <si>
    <t>Безвозмездные поступления от физических и юридических лиц</t>
  </si>
  <si>
    <t>1.6</t>
  </si>
  <si>
    <t>1.7</t>
  </si>
  <si>
    <t>1.8</t>
  </si>
  <si>
    <t>Межбюджетные трансферты из федерального бюджета</t>
  </si>
  <si>
    <t xml:space="preserve">Бюджетные кредиты, предоставляемые из федерального бюджета на финансовое обеспечение реализации инфраструктурных проектов </t>
  </si>
  <si>
    <t>2</t>
  </si>
  <si>
    <t xml:space="preserve">РАСХОДЫ ДОРОЖНОГО ФОНДА                 </t>
  </si>
  <si>
    <t>2.1</t>
  </si>
  <si>
    <t>Резерв средств на ликвидацию потерь дорожного хозяйства от осенне-весенних паводков и неблагоприятных последствий природного и техногенного характера (ЦС 6800073230)</t>
  </si>
  <si>
    <t>2.2</t>
  </si>
  <si>
    <t>Развитие системы автоматического контроля и выявления нарушений Правил дорожного движения Российской Федерации (приобретение и содержание комплексов фотовидеофиксации нарушений правил дорожного движения РФ, оплата услуг почтовой связи по направлению постановлений о нарушении законодательства РФ о безопасности дорожного движения) (ЦС 1950370100, 1960173240, 1960273240)</t>
  </si>
  <si>
    <t>2.3</t>
  </si>
  <si>
    <t>затраты на управление дорожным хозяйством (содержание ГКУ «Дорожное агентство «Архангельскавтодор») (ЦС 1950270100)</t>
  </si>
  <si>
    <t>2.4</t>
  </si>
  <si>
    <t>в том числе:</t>
  </si>
  <si>
    <t>на реализацию нацпрокта "Безопасные качественные дороги" в рамках Федерального проекта "Региональная и местная дорожная сеть" (ЦС194R173210 ВР 243, 244)</t>
  </si>
  <si>
    <t>2.5</t>
  </si>
  <si>
    <t>Строительство и реконструкция объектов капитального строительства государственной собственности Архангельской области  (через ГКУ АО "Дорожное агентство "Архангельскавтодор")</t>
  </si>
  <si>
    <t>Разработка проектной документации на реконструкцию мостового перехода через реку Вождеромка на км 60+464 автомобильной дороги Архангельск - Белогорский - Пинега - Кимжа - Мезень в Приморском районе Архангельской области</t>
  </si>
  <si>
    <t>Разработка проектной документации на строительство автомобильной дороги Онега - Тамица - Кянда на участке Тамица - Кянда в Онежском районе Архангельской области</t>
  </si>
  <si>
    <t>Разработка проектной документации на реконструкцию мостового перехода через реку Онега на км 12 + 977 автомобильной дороги Дениславье - Североонежск - СОБР</t>
  </si>
  <si>
    <t>Разработка проектной документации на выполнение работ по строительству автомобильной дороги Онега - Покровское на участке Хайнозерской дороги в Онежском районе</t>
  </si>
  <si>
    <t>2.8</t>
  </si>
  <si>
    <t>Иные межбюджетные трансферты на приведение в нормативное состояние сети автомобильных дорог общего пользования местного значения (ЦС 1920574910, ВР 540)</t>
  </si>
  <si>
    <t>2.9</t>
  </si>
  <si>
    <t>2.10</t>
  </si>
  <si>
    <t>2.11</t>
  </si>
  <si>
    <t>2.12</t>
  </si>
  <si>
    <t>2.13</t>
  </si>
  <si>
    <t>2.14</t>
  </si>
  <si>
    <t>2.15</t>
  </si>
  <si>
    <t xml:space="preserve">Иные межбюджетные трансферты на строительство проезда к строящемуся детскому саду на 280 мест в округе Варавино-Фактория городского округа "Город Архангельск" </t>
  </si>
  <si>
    <t>2.16</t>
  </si>
  <si>
    <t>2.17</t>
  </si>
  <si>
    <t>2.18</t>
  </si>
  <si>
    <t>Приведение в нормативное состояние автомобильных дорог и искусственных дорожных сооружений в рамках реализации национального проекта "Безопасные качественные дороги" (ЦС 197R153940 ВР 243,244)</t>
  </si>
  <si>
    <t>2.19</t>
  </si>
  <si>
    <t>Финансовое обеспечение дорожной деятельности в рамках реалиции национального проекта «Безопасные качественные дороги» (автомобильные дороги Архангельской агломерации) (ЦС 197R153930 ВР 540)</t>
  </si>
  <si>
    <t>2.20</t>
  </si>
  <si>
    <t>Субсидии местным бюджетам на софинансирование модернизации нерегулируемых пешеходных переходов, светофорных объектов и установка светофорных объектов, пешеходных ограждений на автомобильных дорогах общего в рамках реалиции национального проекта «Безопасные качественные дороги» (ЦС 196R376670 ВР 521)</t>
  </si>
  <si>
    <t>2.21</t>
  </si>
  <si>
    <t>2.22</t>
  </si>
  <si>
    <t>Иные межбюджетные трансферты на внедрение интеллектуальных транспортных систем, предусматривающих автоматизацию процессов управления дорожным движением в городских агломерациях, включающих города с населением свыше 300 тысяч человек (через ГБУ АО "Архтелецентр") (ЦС 196R254180 ВР 612)</t>
  </si>
  <si>
    <t>2.23</t>
  </si>
  <si>
    <t>2.24</t>
  </si>
  <si>
    <t>Реализация инфраструктурных проектов, источником финансового обеспечения которых являются бюджетные кредиты, предоставляемые из федерального бюджета на финансовое обеспечение реализации инфраструктурных проектов (ЦС 1924998010 ВР 522)</t>
  </si>
  <si>
    <t>Строительство автодорог в рамках комплексной застройки квартала №152 в г. Архангельске (ЦС 1924998010 ВР 522)</t>
  </si>
  <si>
    <t>Строительство автодорог в рамках комплексной застройки квартала №85 в г. Северодвинске (ЦС 1925098010 ВР 522)</t>
  </si>
  <si>
    <t>2.25</t>
  </si>
  <si>
    <t xml:space="preserve">Расходы за счет межбюджетных трансфертов из федерального бюджета </t>
  </si>
  <si>
    <t>Иные межбюджетные трансферты на развитие инфраструктуры дорожного хозяйства (Реконструкция моста через Никольское устье Северной Двины в г. Северодвинске, 164501, Архангельская область, г. Северодвинск, ул. Плюснина, д. 7) (ЦС 192R153890 ВР 540)</t>
  </si>
  <si>
    <t>Субсидии на приведение в нормативное состояние автомобильных дорог и искусственных дорожных сооружений в рамках реализации национального проекта "Безопасные качественные дороги" (ЦС 197R153940 ВР 243,244)</t>
  </si>
  <si>
    <t>Остаток бюджетных ассигнований дорожного фонда Архангельской области на 01.01.2023 составляет 253258620,84 рублей (разница между прогнозируемым и фактическим поступлением доходов областного бюджета по источникам, формирующим дорожный фонд Архангельской области в 2022 году  (+26080600,97 рублей), и неиспользованный остаток бюджетных ассигнований дорожного фонда Архангельской области в 2022 году (+227178019,87 рублей). Предусмотрено в областном законе №684-42-ОЗ от 29.03.2023г.- 244854365,31 рублей, внесено в сводную бюджетную роспись на 2023 год и плановый период 2024 и 2025 годов без внесения изменений в закон на основании 8 и 16 абзацев подпункта «в» пункта 1 статьи 11 закона о бюджете - 1568604,81 рубля.</t>
  </si>
  <si>
    <t>Ремонт, капитальный ремонт и содержание автомобильных дорог общего пользования регионального значения (ЦС 1940073210 ВР 243, 244)</t>
  </si>
  <si>
    <t>2.6</t>
  </si>
  <si>
    <t>2.7</t>
  </si>
  <si>
    <t>2.26</t>
  </si>
  <si>
    <t>2.27</t>
  </si>
  <si>
    <t>2.28</t>
  </si>
  <si>
    <t>Субсидии на развитие транспортной инфраструктуры на сельских территориях (Реконструкция участка автомобильной дороги по ул. Центральная и автомобильной дороги переулок Заозерный п. Лайский Док Приморского района Архангельской области, Архангельская область, Приморский район)(ЦС 25302R3720 ВР 522)</t>
  </si>
  <si>
    <t>Иные межбюджетные трансферты на устройство временного объездного низководного автомобильного моста через р. Сова в дер. Чижгора Мезенского района Архангельской области (ЦС 1927474760, ВР 540)</t>
  </si>
  <si>
    <t>Иные межбюджетные трансферты на ремонт грунтового полотна автомобильной дороги общего пользования местного значения по ул. Октябрьская (от жилого дома № 68 по ул. Октябрьская до здания новой школы) в с. Долгощелье Мезенского района Архангельской области (ЦС 1927574910, ВР 540)</t>
  </si>
  <si>
    <t>Иные межбюджетные трансферты на ремонт автомобильной дороги общего пользования местного значения по ул. Победа в с. Лешуконское Лешуконского района Архангельской области (ЦС 1927674910, ВР 540)</t>
  </si>
  <si>
    <t>Иные межбюджетные трансферты на капитальный ремонт участков автомобильной дороги общего пользования местного значения: улица Советская, улица Титова, улица Октябрьская в селе Черевково Красноборского района Архангельской области (ЦС 1927774910, ВР 540)</t>
  </si>
  <si>
    <t>Иные межбюджетные трансферты на строительство проезда к строящейся школе на 1600 мест в территориальном округе Майская Горка городского округа "Город Архангельск" (ЦС 1927870310, ВР 540)</t>
  </si>
  <si>
    <t>Иные межбюджетные трансферты на проектирование и капитальный ремонт участка автомобильной дороги общего пользования местного значения по ул. Школьная в г. Архангельске (ЦС 1927974910, ВР 540)</t>
  </si>
  <si>
    <t>Иные межбюджетные трансферты на проектирование и строительство автомобильной дороги по.ул. Карпогорской от ул.Октябрят до пр.Московского в г. Архангельске (ЦС 1926770310, ВР 540)</t>
  </si>
  <si>
    <t>Иные межбюджетные трансферты на развитие инфраструктуры дорожного хозяйства (Реконструкция моста через Никольское устье Северной Двины в г. Северодвинске, 164501, Архангельская область, г. Северодвинск, ул. Плюснина, д. 7)(ЦС 192R153890 ВР 540)</t>
  </si>
  <si>
    <t>Иные межбюджетные трансферты бюджетам на проектирование, капитальный ремонт и ремонт искусственных сооружений на автомобильных дорог общего пользования местного значения (ЦС 192R173300 ВР 540)</t>
  </si>
  <si>
    <t>1.9</t>
  </si>
  <si>
    <t>Бюджетные кредиты из федерального бюджета в целях опережающего финансового обеспечения расходных обязательств субъектов Российской Федерации</t>
  </si>
  <si>
    <t>2.29</t>
  </si>
  <si>
    <t>Иные межбюджетные трансферты на ремонт дворовых и внутриквартальных проездов в городском округе "Город Архангельск" (ЦС 1925976320, ВР 540)</t>
  </si>
  <si>
    <t>Иные межбюджетные трансферты на ремонт и содержание автомобильных дорог общего пользования местного значения в городском округе "Город Архангельск" (ЦС 1920678760, ВР 540)</t>
  </si>
  <si>
    <t>Иные межбюджетные трансферты на разработку проектно-сметной документации на ремонт автомобильной дороги от пр. Октябрьский до ж/д переезда 22 км в г.Онега (ЦС 1927174910, ВР 540)</t>
  </si>
  <si>
    <t>Иные межбюджетные трансферты на ремонт автомобильных дорог общего пользования в г. Сольвычегодске (ЦС 1927374910, ВР 540)</t>
  </si>
  <si>
    <t>Иные межбюджетные трансферты на ремонт тротуаров с обустройством остановок общественного транспорта по Лахтинскому шоссе в городском округе "Город Архангельск" (ЦС 1928074910, ВР 540)</t>
  </si>
  <si>
    <t>Иные межбюджетные трансферты на развитие инфраструктуры дорожного хозяйства за счет средств резервного фонда Правительств РФ (Реконструкция моста через Никольское устье Северной Двины в г. Северодвинске, 164501, Архангельская область, г. Северодвинск, ул. Плюснина, д. 7) (ЦС 192R15389F ВР 540)</t>
  </si>
  <si>
    <t>Средства бюджетных кредитов из федерального бюджета в целях опережающего финансового обеспечения расходных обязательств  субъектов Российской Федерации</t>
  </si>
  <si>
    <t>"Реконструкция моста через Никольское устье Северной Двины в г. Северодвинске" (ЦС 192R1М3890 ВР 540)</t>
  </si>
  <si>
    <t>Приведение в нормативное состояние автомобильных дорог и искусственных дорожных сооружений (ЦС 197R1М3940 ВР 243,244)</t>
  </si>
  <si>
    <t>Иные межбюджетные трансферты на финансирование дорожной деятельности в отношении автомобильных дорог общего пользования регионального или межмуниципального, местного значения (ГКУ АО "Дорожное агентство "Архангельскавтодор"(ЦС 1941657840 ВР 243,244)</t>
  </si>
  <si>
    <t>в том числе за счет собственных источников (включая бюджетные кредиты, предоставляемые из федерального бюджета на финансовое обеспечение реализации инфраструктурных проектов и в целях опережающего финансового обеспечения расходных обязательств субъектов Российской Федерации)  (1.1,1.2,1.3,1.4,1.5,1.6,1.7,1.8)</t>
  </si>
  <si>
    <t>в том числе за счет средств областного бюджета (включая бюджетные кредиты, предоставляемые из федерального бюджета на финансовое обеспечение реализации инфраструктурных проектови в целях опережающего финансового обеспечения расходных обязательств субъектов Российской Федерации)</t>
  </si>
  <si>
    <r>
      <t>Финансовое обеспечение дорожной деятельности в рамках реалиции национального проекта «Безопасные качественные дороги» (региональные автомобильные дороги)</t>
    </r>
    <r>
      <rPr>
        <i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(ЦС 197R153930 ВР 243,244)</t>
    </r>
  </si>
  <si>
    <t>ОТЧЕТ 
об исполнении дорожного фонда Архангельской области за 1 полугодие 2023 года</t>
  </si>
  <si>
    <t>Исполнено 
на 30.06.2023</t>
  </si>
  <si>
    <t xml:space="preserve">Уточненная сводная бюджетная роспись 
на 2023 год </t>
  </si>
  <si>
    <t>Утверждено на год 
(в ред. от 29.03.2023 
№ 684-42-ОЗ)</t>
  </si>
</sst>
</file>

<file path=xl/styles.xml><?xml version="1.0" encoding="utf-8"?>
<styleSheet xmlns="http://schemas.openxmlformats.org/spreadsheetml/2006/main">
  <numFmts count="1">
    <numFmt numFmtId="164" formatCode="#,##0.0"/>
  </numFmts>
  <fonts count="6">
    <font>
      <sz val="10"/>
      <color theme="1"/>
      <name val="Arial Cyr"/>
    </font>
    <font>
      <sz val="10"/>
      <name val="Arial Cy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</borders>
  <cellStyleXfs count="2">
    <xf numFmtId="0" fontId="0" fillId="0" borderId="0"/>
    <xf numFmtId="4" fontId="1" fillId="0" borderId="1">
      <alignment horizontal="right" vertical="top" shrinkToFit="1"/>
    </xf>
  </cellStyleXfs>
  <cellXfs count="41">
    <xf numFmtId="0" fontId="0" fillId="0" borderId="0" xfId="0"/>
    <xf numFmtId="0" fontId="2" fillId="2" borderId="3" xfId="0" applyFont="1" applyFill="1" applyBorder="1" applyAlignment="1">
      <alignment horizontal="center"/>
    </xf>
    <xf numFmtId="0" fontId="2" fillId="3" borderId="0" xfId="0" applyFont="1" applyFill="1"/>
    <xf numFmtId="0" fontId="2" fillId="3" borderId="1" xfId="0" applyFont="1" applyFill="1" applyBorder="1" applyAlignment="1">
      <alignment horizontal="center" vertical="center" wrapText="1"/>
    </xf>
    <xf numFmtId="4" fontId="3" fillId="3" borderId="0" xfId="0" applyNumberFormat="1" applyFont="1" applyFill="1"/>
    <xf numFmtId="0" fontId="3" fillId="3" borderId="0" xfId="0" applyFont="1" applyFill="1"/>
    <xf numFmtId="4" fontId="2" fillId="3" borderId="0" xfId="0" applyNumberFormat="1" applyFont="1" applyFill="1"/>
    <xf numFmtId="0" fontId="2" fillId="3" borderId="0" xfId="0" applyFont="1" applyFill="1" applyAlignment="1">
      <alignment wrapText="1"/>
    </xf>
    <xf numFmtId="0" fontId="0" fillId="3" borderId="0" xfId="0" applyFont="1" applyFill="1"/>
    <xf numFmtId="0" fontId="3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right"/>
    </xf>
    <xf numFmtId="0" fontId="2" fillId="3" borderId="1" xfId="0" applyFont="1" applyFill="1" applyBorder="1"/>
    <xf numFmtId="0" fontId="2" fillId="3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49" fontId="3" fillId="3" borderId="2" xfId="0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 wrapText="1" indent="1"/>
    </xf>
    <xf numFmtId="4" fontId="3" fillId="3" borderId="5" xfId="0" applyNumberFormat="1" applyFont="1" applyFill="1" applyBorder="1" applyAlignment="1">
      <alignment horizontal="right" vertical="center"/>
    </xf>
    <xf numFmtId="164" fontId="3" fillId="3" borderId="6" xfId="0" applyNumberFormat="1" applyFont="1" applyFill="1" applyBorder="1" applyAlignment="1">
      <alignment horizontal="right" vertical="center"/>
    </xf>
    <xf numFmtId="49" fontId="2" fillId="3" borderId="5" xfId="0" applyNumberFormat="1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left" vertical="center" wrapText="1" indent="2"/>
    </xf>
    <xf numFmtId="4" fontId="3" fillId="3" borderId="7" xfId="0" applyNumberFormat="1" applyFont="1" applyFill="1" applyBorder="1" applyAlignment="1">
      <alignment horizontal="right" vertical="center"/>
    </xf>
    <xf numFmtId="0" fontId="2" fillId="3" borderId="5" xfId="0" applyFont="1" applyFill="1" applyBorder="1" applyAlignment="1">
      <alignment horizontal="left" vertical="center" wrapText="1" indent="1"/>
    </xf>
    <xf numFmtId="4" fontId="2" fillId="3" borderId="5" xfId="0" applyNumberFormat="1" applyFont="1" applyFill="1" applyBorder="1" applyAlignment="1">
      <alignment horizontal="right" vertical="center"/>
    </xf>
    <xf numFmtId="164" fontId="2" fillId="3" borderId="6" xfId="0" applyNumberFormat="1" applyFont="1" applyFill="1" applyBorder="1" applyAlignment="1">
      <alignment horizontal="right" vertical="center"/>
    </xf>
    <xf numFmtId="49" fontId="2" fillId="3" borderId="6" xfId="0" applyNumberFormat="1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left" vertical="center" wrapText="1" indent="1"/>
    </xf>
    <xf numFmtId="4" fontId="2" fillId="3" borderId="6" xfId="0" applyNumberFormat="1" applyFont="1" applyFill="1" applyBorder="1" applyAlignment="1">
      <alignment horizontal="right" vertical="center"/>
    </xf>
    <xf numFmtId="49" fontId="3" fillId="3" borderId="5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left" vertical="center" wrapText="1" indent="1"/>
    </xf>
    <xf numFmtId="0" fontId="4" fillId="3" borderId="5" xfId="0" applyFont="1" applyFill="1" applyBorder="1" applyAlignment="1">
      <alignment horizontal="left" vertical="center" wrapText="1" indent="2"/>
    </xf>
    <xf numFmtId="4" fontId="2" fillId="3" borderId="8" xfId="0" applyNumberFormat="1" applyFont="1" applyFill="1" applyBorder="1" applyAlignment="1">
      <alignment horizontal="right" vertical="center"/>
    </xf>
    <xf numFmtId="0" fontId="2" fillId="3" borderId="5" xfId="0" applyFont="1" applyFill="1" applyBorder="1" applyAlignment="1">
      <alignment horizontal="left" vertical="top" wrapText="1" indent="1"/>
    </xf>
    <xf numFmtId="0" fontId="2" fillId="3" borderId="5" xfId="0" applyFont="1" applyFill="1" applyBorder="1" applyAlignment="1">
      <alignment horizontal="left" vertical="center" wrapText="1" indent="2"/>
    </xf>
    <xf numFmtId="4" fontId="0" fillId="3" borderId="0" xfId="0" applyNumberFormat="1" applyFont="1" applyFill="1"/>
    <xf numFmtId="0" fontId="2" fillId="3" borderId="5" xfId="0" applyFont="1" applyFill="1" applyBorder="1" applyAlignment="1">
      <alignment horizontal="left" vertical="top" wrapText="1" indent="2"/>
    </xf>
    <xf numFmtId="0" fontId="2" fillId="3" borderId="6" xfId="0" applyFont="1" applyFill="1" applyBorder="1" applyAlignment="1">
      <alignment horizontal="left" vertical="top" wrapText="1" indent="2"/>
    </xf>
    <xf numFmtId="49" fontId="2" fillId="3" borderId="7" xfId="0" applyNumberFormat="1" applyFont="1" applyFill="1" applyBorder="1" applyAlignment="1">
      <alignment horizontal="center" vertical="center"/>
    </xf>
    <xf numFmtId="3" fontId="2" fillId="3" borderId="5" xfId="0" applyNumberFormat="1" applyFont="1" applyFill="1" applyBorder="1" applyAlignment="1">
      <alignment horizontal="right" vertical="center"/>
    </xf>
    <xf numFmtId="0" fontId="2" fillId="3" borderId="8" xfId="0" applyFont="1" applyFill="1" applyBorder="1" applyAlignment="1">
      <alignment horizontal="left" vertical="top" wrapText="1" indent="2"/>
    </xf>
    <xf numFmtId="4" fontId="2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</cellXfs>
  <cellStyles count="2">
    <cellStyle name="xl40" xfId="1"/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W307"/>
  <sheetViews>
    <sheetView tabSelected="1" zoomScaleNormal="100" zoomScaleSheetLayoutView="56" workbookViewId="0">
      <pane ySplit="4" topLeftCell="A5" activePane="bottomLeft" state="frozen"/>
      <selection activeCell="D9" sqref="D9"/>
      <selection pane="bottomLeft" activeCell="D12" sqref="D12"/>
    </sheetView>
  </sheetViews>
  <sheetFormatPr defaultColWidth="9.140625" defaultRowHeight="13.15" customHeight="1"/>
  <cols>
    <col min="1" max="1" width="6" style="2" customWidth="1"/>
    <col min="2" max="2" width="90.7109375" style="2" customWidth="1"/>
    <col min="3" max="3" width="20.28515625" style="2" customWidth="1"/>
    <col min="4" max="4" width="17.85546875" style="2" customWidth="1"/>
    <col min="5" max="5" width="18.28515625" style="2" customWidth="1"/>
    <col min="6" max="6" width="16.5703125" style="2" customWidth="1"/>
    <col min="7" max="7" width="31.28515625" style="2" customWidth="1"/>
    <col min="8" max="8" width="25" style="2" customWidth="1"/>
    <col min="9" max="257" width="9.140625" style="2" customWidth="1"/>
    <col min="258" max="16384" width="9.140625" style="8"/>
  </cols>
  <sheetData>
    <row r="1" spans="1:8" ht="36.75" customHeight="1">
      <c r="A1" s="40" t="s">
        <v>99</v>
      </c>
      <c r="B1" s="40"/>
      <c r="C1" s="40"/>
      <c r="D1" s="40"/>
      <c r="E1" s="40"/>
      <c r="F1" s="40"/>
    </row>
    <row r="2" spans="1:8" ht="15.75" customHeight="1">
      <c r="B2" s="9"/>
      <c r="C2" s="9"/>
      <c r="D2" s="9"/>
      <c r="F2" s="10" t="s">
        <v>0</v>
      </c>
    </row>
    <row r="3" spans="1:8" ht="63.6" customHeight="1">
      <c r="A3" s="11"/>
      <c r="B3" s="12" t="s">
        <v>1</v>
      </c>
      <c r="C3" s="3" t="s">
        <v>102</v>
      </c>
      <c r="D3" s="3" t="s">
        <v>101</v>
      </c>
      <c r="E3" s="3" t="s">
        <v>100</v>
      </c>
      <c r="F3" s="3" t="s">
        <v>2</v>
      </c>
    </row>
    <row r="4" spans="1:8" s="2" customFormat="1" ht="12.75">
      <c r="A4" s="13">
        <v>1</v>
      </c>
      <c r="B4" s="3">
        <v>2</v>
      </c>
      <c r="C4" s="1">
        <v>3</v>
      </c>
      <c r="D4" s="1">
        <v>4</v>
      </c>
      <c r="E4" s="3">
        <v>5</v>
      </c>
      <c r="F4" s="3">
        <v>6</v>
      </c>
    </row>
    <row r="5" spans="1:8" s="5" customFormat="1" ht="12.75">
      <c r="A5" s="14">
        <v>1</v>
      </c>
      <c r="B5" s="15" t="s">
        <v>3</v>
      </c>
      <c r="C5" s="16">
        <f>C6+C15</f>
        <v>15069294281.309999</v>
      </c>
      <c r="D5" s="16">
        <f t="shared" ref="D5:E5" si="0">D6+D15</f>
        <v>17984351586.120003</v>
      </c>
      <c r="E5" s="16">
        <f t="shared" si="0"/>
        <v>9874434023.3099995</v>
      </c>
      <c r="F5" s="17">
        <f t="shared" ref="F5:F68" si="1">E5/D5*100</f>
        <v>54.905699413321685</v>
      </c>
      <c r="G5" s="4"/>
    </row>
    <row r="6" spans="1:8" ht="51">
      <c r="A6" s="18"/>
      <c r="B6" s="19" t="s">
        <v>96</v>
      </c>
      <c r="C6" s="20">
        <f>C7+C8+C9+C10+C11+C12+C13+C14</f>
        <v>10147813581.309999</v>
      </c>
      <c r="D6" s="20">
        <f>D7+D8+D9+D10+D11+D12+D13+D14</f>
        <v>12864342086.120001</v>
      </c>
      <c r="E6" s="20">
        <f>E7+E8+E9+E10+E11+E12+E14+E13</f>
        <v>8430942954.2399998</v>
      </c>
      <c r="F6" s="17">
        <f t="shared" si="1"/>
        <v>65.53730379524481</v>
      </c>
      <c r="G6" s="4"/>
    </row>
    <row r="7" spans="1:8" ht="12.75">
      <c r="A7" s="18" t="s">
        <v>4</v>
      </c>
      <c r="B7" s="21" t="s">
        <v>5</v>
      </c>
      <c r="C7" s="22">
        <v>7071762400</v>
      </c>
      <c r="D7" s="22">
        <v>7071762400</v>
      </c>
      <c r="E7" s="22">
        <v>3853703205.79</v>
      </c>
      <c r="F7" s="23">
        <f t="shared" si="1"/>
        <v>54.494240442665323</v>
      </c>
      <c r="G7" s="4"/>
    </row>
    <row r="8" spans="1:8" ht="12.75">
      <c r="A8" s="18" t="s">
        <v>6</v>
      </c>
      <c r="B8" s="21" t="s">
        <v>7</v>
      </c>
      <c r="C8" s="22">
        <v>550055316</v>
      </c>
      <c r="D8" s="22">
        <v>550055316</v>
      </c>
      <c r="E8" s="22">
        <v>195396190.16</v>
      </c>
      <c r="F8" s="23">
        <f t="shared" si="1"/>
        <v>35.523007318776642</v>
      </c>
      <c r="G8" s="4"/>
    </row>
    <row r="9" spans="1:8" ht="12.75">
      <c r="A9" s="18" t="s">
        <v>8</v>
      </c>
      <c r="B9" s="21" t="s">
        <v>9</v>
      </c>
      <c r="C9" s="22">
        <v>308574500</v>
      </c>
      <c r="D9" s="22">
        <v>308574500</v>
      </c>
      <c r="E9" s="22">
        <v>196155280.37</v>
      </c>
      <c r="F9" s="23">
        <f t="shared" si="1"/>
        <v>63.568208121539541</v>
      </c>
      <c r="G9" s="4"/>
    </row>
    <row r="10" spans="1:8" ht="12.75">
      <c r="A10" s="18" t="s">
        <v>10</v>
      </c>
      <c r="B10" s="21" t="s">
        <v>11</v>
      </c>
      <c r="C10" s="22">
        <f>5720000+10500000</f>
        <v>16220000</v>
      </c>
      <c r="D10" s="22">
        <f>5720000+10500000</f>
        <v>16220000</v>
      </c>
      <c r="E10" s="22">
        <f>-1806.05+2608417.97</f>
        <v>2606611.9200000004</v>
      </c>
      <c r="F10" s="23">
        <f t="shared" si="1"/>
        <v>16.070357090012333</v>
      </c>
      <c r="G10" s="4"/>
    </row>
    <row r="11" spans="1:8" ht="12.75">
      <c r="A11" s="24" t="s">
        <v>12</v>
      </c>
      <c r="B11" s="25" t="s">
        <v>13</v>
      </c>
      <c r="C11" s="26">
        <v>150000000</v>
      </c>
      <c r="D11" s="26">
        <v>150000000</v>
      </c>
      <c r="E11" s="26">
        <v>100000000</v>
      </c>
      <c r="F11" s="23">
        <f t="shared" si="1"/>
        <v>66.666666666666657</v>
      </c>
      <c r="G11" s="4"/>
    </row>
    <row r="12" spans="1:8" ht="25.5">
      <c r="A12" s="18" t="s">
        <v>14</v>
      </c>
      <c r="B12" s="25" t="s">
        <v>18</v>
      </c>
      <c r="C12" s="22">
        <v>1806347000</v>
      </c>
      <c r="D12" s="22">
        <v>1806347000</v>
      </c>
      <c r="E12" s="22">
        <v>1368121766</v>
      </c>
      <c r="F12" s="23">
        <f t="shared" si="1"/>
        <v>75.739698186450326</v>
      </c>
      <c r="G12" s="4"/>
    </row>
    <row r="13" spans="1:8" ht="25.5">
      <c r="A13" s="18" t="s">
        <v>15</v>
      </c>
      <c r="B13" s="25" t="s">
        <v>84</v>
      </c>
      <c r="C13" s="22">
        <v>0</v>
      </c>
      <c r="D13" s="22">
        <v>2714959900</v>
      </c>
      <c r="E13" s="22">
        <v>2714959900</v>
      </c>
      <c r="F13" s="23">
        <f t="shared" si="1"/>
        <v>100</v>
      </c>
      <c r="G13" s="4"/>
    </row>
    <row r="14" spans="1:8" ht="102">
      <c r="A14" s="18" t="s">
        <v>16</v>
      </c>
      <c r="B14" s="25" t="s">
        <v>66</v>
      </c>
      <c r="C14" s="22">
        <v>244854365.31</v>
      </c>
      <c r="D14" s="22">
        <f>1568604.81+244854365.31</f>
        <v>246422970.12</v>
      </c>
      <c r="E14" s="22">
        <v>0</v>
      </c>
      <c r="F14" s="23">
        <f t="shared" si="1"/>
        <v>0</v>
      </c>
      <c r="G14" s="4"/>
    </row>
    <row r="15" spans="1:8" ht="12.75">
      <c r="A15" s="18" t="s">
        <v>83</v>
      </c>
      <c r="B15" s="25" t="s">
        <v>17</v>
      </c>
      <c r="C15" s="22">
        <v>4921480700</v>
      </c>
      <c r="D15" s="22">
        <v>5120009500</v>
      </c>
      <c r="E15" s="22">
        <f>E60</f>
        <v>1443491069.0699999</v>
      </c>
      <c r="F15" s="23">
        <f t="shared" si="1"/>
        <v>28.193132631296873</v>
      </c>
      <c r="G15" s="4"/>
      <c r="H15" s="6"/>
    </row>
    <row r="16" spans="1:8" s="5" customFormat="1" ht="12.75">
      <c r="A16" s="27" t="s">
        <v>19</v>
      </c>
      <c r="B16" s="28" t="s">
        <v>20</v>
      </c>
      <c r="C16" s="16">
        <f>C17+C60</f>
        <v>15069294281.310001</v>
      </c>
      <c r="D16" s="16">
        <f>D17+D60</f>
        <v>17984351586.120003</v>
      </c>
      <c r="E16" s="16">
        <f>E17+E60</f>
        <v>4675138702.9800005</v>
      </c>
      <c r="F16" s="17">
        <f t="shared" si="1"/>
        <v>25.995592226901238</v>
      </c>
      <c r="G16" s="4"/>
      <c r="H16" s="4"/>
    </row>
    <row r="17" spans="1:257" ht="51">
      <c r="A17" s="18"/>
      <c r="B17" s="29" t="s">
        <v>97</v>
      </c>
      <c r="C17" s="22">
        <f>C18+C19+C20+C21+C24+C32+C33+C45+C47+C46+C34+C48+C30+C31+C49+C52+C35+C36+C37+C44+C50+C51+C38+C39+C40+C41+C42+C43+C56</f>
        <v>10147813581.310001</v>
      </c>
      <c r="D17" s="22">
        <f t="shared" ref="D17:E17" si="2">D18+D19+D20+D21+D24+D32+D33+D45+D47+D46+D34+D48+D30+D31+D49+D52+D35+D36+D37+D44+D50+D51+D38+D39+D40+D41+D42+D43+D56</f>
        <v>12864342086.120003</v>
      </c>
      <c r="E17" s="22">
        <f t="shared" si="2"/>
        <v>3231647633.9100008</v>
      </c>
      <c r="F17" s="23">
        <f t="shared" si="1"/>
        <v>25.120970915386266</v>
      </c>
      <c r="G17" s="4"/>
      <c r="H17" s="6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  <c r="FL17" s="8"/>
      <c r="FM17" s="8"/>
      <c r="FN17" s="8"/>
      <c r="FO17" s="8"/>
      <c r="FP17" s="8"/>
      <c r="FQ17" s="8"/>
      <c r="FR17" s="8"/>
      <c r="FS17" s="8"/>
      <c r="FT17" s="8"/>
      <c r="FU17" s="8"/>
      <c r="FV17" s="8"/>
      <c r="FW17" s="8"/>
      <c r="FX17" s="8"/>
      <c r="FY17" s="8"/>
      <c r="FZ17" s="8"/>
      <c r="GA17" s="8"/>
      <c r="GB17" s="8"/>
      <c r="GC17" s="8"/>
      <c r="GD17" s="8"/>
      <c r="GE17" s="8"/>
      <c r="GF17" s="8"/>
      <c r="GG17" s="8"/>
      <c r="GH17" s="8"/>
      <c r="GI17" s="8"/>
      <c r="GJ17" s="8"/>
      <c r="GK17" s="8"/>
      <c r="GL17" s="8"/>
      <c r="GM17" s="8"/>
      <c r="GN17" s="8"/>
      <c r="GO17" s="8"/>
      <c r="GP17" s="8"/>
      <c r="GQ17" s="8"/>
      <c r="GR17" s="8"/>
      <c r="GS17" s="8"/>
      <c r="GT17" s="8"/>
      <c r="GU17" s="8"/>
      <c r="GV17" s="8"/>
      <c r="GW17" s="8"/>
      <c r="GX17" s="8"/>
      <c r="GY17" s="8"/>
      <c r="GZ17" s="8"/>
      <c r="HA17" s="8"/>
      <c r="HB17" s="8"/>
      <c r="HC17" s="8"/>
      <c r="HD17" s="8"/>
      <c r="HE17" s="8"/>
      <c r="HF17" s="8"/>
      <c r="HG17" s="8"/>
      <c r="HH17" s="8"/>
      <c r="HI17" s="8"/>
      <c r="HJ17" s="8"/>
      <c r="HK17" s="8"/>
      <c r="HL17" s="8"/>
      <c r="HM17" s="8"/>
      <c r="HN17" s="8"/>
      <c r="HO17" s="8"/>
      <c r="HP17" s="8"/>
      <c r="HQ17" s="8"/>
      <c r="HR17" s="8"/>
      <c r="HS17" s="8"/>
      <c r="HT17" s="8"/>
      <c r="HU17" s="8"/>
      <c r="HV17" s="8"/>
      <c r="HW17" s="8"/>
      <c r="HX17" s="8"/>
      <c r="HY17" s="8"/>
      <c r="HZ17" s="8"/>
      <c r="IA17" s="8"/>
      <c r="IB17" s="8"/>
      <c r="IC17" s="8"/>
      <c r="ID17" s="8"/>
      <c r="IE17" s="8"/>
      <c r="IF17" s="8"/>
      <c r="IG17" s="8"/>
      <c r="IH17" s="8"/>
      <c r="II17" s="8"/>
      <c r="IJ17" s="8"/>
      <c r="IK17" s="8"/>
      <c r="IL17" s="8"/>
      <c r="IM17" s="8"/>
      <c r="IN17" s="8"/>
      <c r="IO17" s="8"/>
      <c r="IP17" s="8"/>
      <c r="IQ17" s="8"/>
      <c r="IR17" s="8"/>
      <c r="IS17" s="8"/>
      <c r="IT17" s="8"/>
      <c r="IU17" s="8"/>
      <c r="IV17" s="8"/>
      <c r="IW17" s="8"/>
    </row>
    <row r="18" spans="1:257" ht="25.5">
      <c r="A18" s="18" t="s">
        <v>21</v>
      </c>
      <c r="B18" s="21" t="s">
        <v>22</v>
      </c>
      <c r="C18" s="22">
        <f>D18</f>
        <v>45000000</v>
      </c>
      <c r="D18" s="22">
        <v>45000000</v>
      </c>
      <c r="E18" s="22">
        <v>0</v>
      </c>
      <c r="F18" s="23">
        <f t="shared" si="1"/>
        <v>0</v>
      </c>
      <c r="G18" s="6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/>
      <c r="IB18" s="8"/>
      <c r="IC18" s="8"/>
      <c r="ID18" s="8"/>
      <c r="IE18" s="8"/>
      <c r="IF18" s="8"/>
      <c r="IG18" s="8"/>
      <c r="IH18" s="8"/>
      <c r="II18" s="8"/>
      <c r="IJ18" s="8"/>
      <c r="IK18" s="8"/>
      <c r="IL18" s="8"/>
      <c r="IM18" s="8"/>
      <c r="IN18" s="8"/>
      <c r="IO18" s="8"/>
      <c r="IP18" s="8"/>
      <c r="IQ18" s="8"/>
      <c r="IR18" s="8"/>
      <c r="IS18" s="8"/>
      <c r="IT18" s="8"/>
      <c r="IU18" s="8"/>
      <c r="IV18" s="8"/>
      <c r="IW18" s="8"/>
    </row>
    <row r="19" spans="1:257" ht="51">
      <c r="A19" s="24" t="s">
        <v>23</v>
      </c>
      <c r="B19" s="21" t="s">
        <v>24</v>
      </c>
      <c r="C19" s="22">
        <f>82412450+180465000+28818800</f>
        <v>291696250</v>
      </c>
      <c r="D19" s="22">
        <f>80841350+180465000+28818800</f>
        <v>290125150</v>
      </c>
      <c r="E19" s="22">
        <f>39635124+140465000+14409396</f>
        <v>194509520</v>
      </c>
      <c r="F19" s="23">
        <f t="shared" si="1"/>
        <v>67.043315617415445</v>
      </c>
      <c r="G19" s="6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  <c r="FN19" s="8"/>
      <c r="FO19" s="8"/>
      <c r="FP19" s="8"/>
      <c r="FQ19" s="8"/>
      <c r="FR19" s="8"/>
      <c r="FS19" s="8"/>
      <c r="FT19" s="8"/>
      <c r="FU19" s="8"/>
      <c r="FV19" s="8"/>
      <c r="FW19" s="8"/>
      <c r="FX19" s="8"/>
      <c r="FY19" s="8"/>
      <c r="FZ19" s="8"/>
      <c r="GA19" s="8"/>
      <c r="GB19" s="8"/>
      <c r="GC19" s="8"/>
      <c r="GD19" s="8"/>
      <c r="GE19" s="8"/>
      <c r="GF19" s="8"/>
      <c r="GG19" s="8"/>
      <c r="GH19" s="8"/>
      <c r="GI19" s="8"/>
      <c r="GJ19" s="8"/>
      <c r="GK19" s="8"/>
      <c r="GL19" s="8"/>
      <c r="GM19" s="8"/>
      <c r="GN19" s="8"/>
      <c r="GO19" s="8"/>
      <c r="GP19" s="8"/>
      <c r="GQ19" s="8"/>
      <c r="GR19" s="8"/>
      <c r="GS19" s="8"/>
      <c r="GT19" s="8"/>
      <c r="GU19" s="8"/>
      <c r="GV19" s="8"/>
      <c r="GW19" s="8"/>
      <c r="GX19" s="8"/>
      <c r="GY19" s="8"/>
      <c r="GZ19" s="8"/>
      <c r="HA19" s="8"/>
      <c r="HB19" s="8"/>
      <c r="HC19" s="8"/>
      <c r="HD19" s="8"/>
      <c r="HE19" s="8"/>
      <c r="HF19" s="8"/>
      <c r="HG19" s="8"/>
      <c r="HH19" s="8"/>
      <c r="HI19" s="8"/>
      <c r="HJ19" s="8"/>
      <c r="HK19" s="8"/>
      <c r="HL19" s="8"/>
      <c r="HM19" s="8"/>
      <c r="HN19" s="8"/>
      <c r="HO19" s="8"/>
      <c r="HP19" s="8"/>
      <c r="HQ19" s="8"/>
      <c r="HR19" s="8"/>
      <c r="HS19" s="8"/>
      <c r="HT19" s="8"/>
      <c r="HU19" s="8"/>
      <c r="HV19" s="8"/>
      <c r="HW19" s="8"/>
      <c r="HX19" s="8"/>
      <c r="HY19" s="8"/>
      <c r="HZ19" s="8"/>
      <c r="IA19" s="8"/>
      <c r="IB19" s="8"/>
      <c r="IC19" s="8"/>
      <c r="ID19" s="8"/>
      <c r="IE19" s="8"/>
      <c r="IF19" s="8"/>
      <c r="IG19" s="8"/>
      <c r="IH19" s="8"/>
      <c r="II19" s="8"/>
      <c r="IJ19" s="8"/>
      <c r="IK19" s="8"/>
      <c r="IL19" s="8"/>
      <c r="IM19" s="8"/>
      <c r="IN19" s="8"/>
      <c r="IO19" s="8"/>
      <c r="IP19" s="8"/>
      <c r="IQ19" s="8"/>
      <c r="IR19" s="8"/>
      <c r="IS19" s="8"/>
      <c r="IT19" s="8"/>
      <c r="IU19" s="8"/>
      <c r="IV19" s="8"/>
      <c r="IW19" s="8"/>
    </row>
    <row r="20" spans="1:257" ht="25.5">
      <c r="A20" s="18" t="s">
        <v>25</v>
      </c>
      <c r="B20" s="21" t="s">
        <v>26</v>
      </c>
      <c r="C20" s="22">
        <v>144994180</v>
      </c>
      <c r="D20" s="22">
        <f>146565280</f>
        <v>146565280</v>
      </c>
      <c r="E20" s="22">
        <v>64395078.560000002</v>
      </c>
      <c r="F20" s="23">
        <f t="shared" si="1"/>
        <v>43.936107214478085</v>
      </c>
      <c r="G20" s="6"/>
      <c r="H20" s="6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  <c r="FT20" s="8"/>
      <c r="FU20" s="8"/>
      <c r="FV20" s="8"/>
      <c r="FW20" s="8"/>
      <c r="FX20" s="8"/>
      <c r="FY20" s="8"/>
      <c r="FZ20" s="8"/>
      <c r="GA20" s="8"/>
      <c r="GB20" s="8"/>
      <c r="GC20" s="8"/>
      <c r="GD20" s="8"/>
      <c r="GE20" s="8"/>
      <c r="GF20" s="8"/>
      <c r="GG20" s="8"/>
      <c r="GH20" s="8"/>
      <c r="GI20" s="8"/>
      <c r="GJ20" s="8"/>
      <c r="GK20" s="8"/>
      <c r="GL20" s="8"/>
      <c r="GM20" s="8"/>
      <c r="GN20" s="8"/>
      <c r="GO20" s="8"/>
      <c r="GP20" s="8"/>
      <c r="GQ20" s="8"/>
      <c r="GR20" s="8"/>
      <c r="GS20" s="8"/>
      <c r="GT20" s="8"/>
      <c r="GU20" s="8"/>
      <c r="GV20" s="8"/>
      <c r="GW20" s="8"/>
      <c r="GX20" s="8"/>
      <c r="GY20" s="8"/>
      <c r="GZ20" s="8"/>
      <c r="HA20" s="8"/>
      <c r="HB20" s="8"/>
      <c r="HC20" s="8"/>
      <c r="HD20" s="8"/>
      <c r="HE20" s="8"/>
      <c r="HF20" s="8"/>
      <c r="HG20" s="8"/>
      <c r="HH20" s="8"/>
      <c r="HI20" s="8"/>
      <c r="HJ20" s="8"/>
      <c r="HK20" s="8"/>
      <c r="HL20" s="8"/>
      <c r="HM20" s="8"/>
      <c r="HN20" s="8"/>
      <c r="HO20" s="8"/>
      <c r="HP20" s="8"/>
      <c r="HQ20" s="8"/>
      <c r="HR20" s="8"/>
      <c r="HS20" s="8"/>
      <c r="HT20" s="8"/>
      <c r="HU20" s="8"/>
      <c r="HV20" s="8"/>
      <c r="HW20" s="8"/>
      <c r="HX20" s="8"/>
      <c r="HY20" s="8"/>
      <c r="HZ20" s="8"/>
      <c r="IA20" s="8"/>
      <c r="IB20" s="8"/>
      <c r="IC20" s="8"/>
      <c r="ID20" s="8"/>
      <c r="IE20" s="8"/>
      <c r="IF20" s="8"/>
      <c r="IG20" s="8"/>
      <c r="IH20" s="8"/>
      <c r="II20" s="8"/>
      <c r="IJ20" s="8"/>
      <c r="IK20" s="8"/>
      <c r="IL20" s="8"/>
      <c r="IM20" s="8"/>
      <c r="IN20" s="8"/>
      <c r="IO20" s="8"/>
      <c r="IP20" s="8"/>
      <c r="IQ20" s="8"/>
      <c r="IR20" s="8"/>
      <c r="IS20" s="8"/>
      <c r="IT20" s="8"/>
      <c r="IU20" s="8"/>
      <c r="IV20" s="8"/>
      <c r="IW20" s="8"/>
    </row>
    <row r="21" spans="1:257" ht="25.5">
      <c r="A21" s="18" t="s">
        <v>27</v>
      </c>
      <c r="B21" s="21" t="s">
        <v>67</v>
      </c>
      <c r="C21" s="22">
        <v>4202985561.6399999</v>
      </c>
      <c r="D21" s="22">
        <v>4899390845.4200001</v>
      </c>
      <c r="E21" s="22">
        <v>1435054715.1400001</v>
      </c>
      <c r="F21" s="23">
        <f t="shared" si="1"/>
        <v>29.29047223251241</v>
      </c>
      <c r="G21" s="6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  <c r="FO21" s="8"/>
      <c r="FP21" s="8"/>
      <c r="FQ21" s="8"/>
      <c r="FR21" s="8"/>
      <c r="FS21" s="8"/>
      <c r="FT21" s="8"/>
      <c r="FU21" s="8"/>
      <c r="FV21" s="8"/>
      <c r="FW21" s="8"/>
      <c r="FX21" s="8"/>
      <c r="FY21" s="8"/>
      <c r="FZ21" s="8"/>
      <c r="GA21" s="8"/>
      <c r="GB21" s="8"/>
      <c r="GC21" s="8"/>
      <c r="GD21" s="8"/>
      <c r="GE21" s="8"/>
      <c r="GF21" s="8"/>
      <c r="GG21" s="8"/>
      <c r="GH21" s="8"/>
      <c r="GI21" s="8"/>
      <c r="GJ21" s="8"/>
      <c r="GK21" s="8"/>
      <c r="GL21" s="8"/>
      <c r="GM21" s="8"/>
      <c r="GN21" s="8"/>
      <c r="GO21" s="8"/>
      <c r="GP21" s="8"/>
      <c r="GQ21" s="8"/>
      <c r="GR21" s="8"/>
      <c r="GS21" s="8"/>
      <c r="GT21" s="8"/>
      <c r="GU21" s="8"/>
      <c r="GV21" s="8"/>
      <c r="GW21" s="8"/>
      <c r="GX21" s="8"/>
      <c r="GY21" s="8"/>
      <c r="GZ21" s="8"/>
      <c r="HA21" s="8"/>
      <c r="HB21" s="8"/>
      <c r="HC21" s="8"/>
      <c r="HD21" s="8"/>
      <c r="HE21" s="8"/>
      <c r="HF21" s="8"/>
      <c r="HG21" s="8"/>
      <c r="HH21" s="8"/>
      <c r="HI21" s="8"/>
      <c r="HJ21" s="8"/>
      <c r="HK21" s="8"/>
      <c r="HL21" s="8"/>
      <c r="HM21" s="8"/>
      <c r="HN21" s="8"/>
      <c r="HO21" s="8"/>
      <c r="HP21" s="8"/>
      <c r="HQ21" s="8"/>
      <c r="HR21" s="8"/>
      <c r="HS21" s="8"/>
      <c r="HT21" s="8"/>
      <c r="HU21" s="8"/>
      <c r="HV21" s="8"/>
      <c r="HW21" s="8"/>
      <c r="HX21" s="8"/>
      <c r="HY21" s="8"/>
      <c r="HZ21" s="8"/>
      <c r="IA21" s="8"/>
      <c r="IB21" s="8"/>
      <c r="IC21" s="8"/>
      <c r="ID21" s="8"/>
      <c r="IE21" s="8"/>
      <c r="IF21" s="8"/>
      <c r="IG21" s="8"/>
      <c r="IH21" s="8"/>
      <c r="II21" s="8"/>
      <c r="IJ21" s="8"/>
      <c r="IK21" s="8"/>
      <c r="IL21" s="8"/>
      <c r="IM21" s="8"/>
      <c r="IN21" s="8"/>
      <c r="IO21" s="8"/>
      <c r="IP21" s="8"/>
      <c r="IQ21" s="8"/>
      <c r="IR21" s="8"/>
      <c r="IS21" s="8"/>
      <c r="IT21" s="8"/>
      <c r="IU21" s="8"/>
      <c r="IV21" s="8"/>
      <c r="IW21" s="8"/>
    </row>
    <row r="22" spans="1:257" ht="12.75">
      <c r="A22" s="24"/>
      <c r="B22" s="21" t="s">
        <v>28</v>
      </c>
      <c r="C22" s="22"/>
      <c r="D22" s="30"/>
      <c r="E22" s="22"/>
      <c r="F22" s="23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8"/>
      <c r="GJ22" s="8"/>
      <c r="GK22" s="8"/>
      <c r="GL22" s="8"/>
      <c r="GM22" s="8"/>
      <c r="GN22" s="8"/>
      <c r="GO22" s="8"/>
      <c r="GP22" s="8"/>
      <c r="GQ22" s="8"/>
      <c r="GR22" s="8"/>
      <c r="GS22" s="8"/>
      <c r="GT22" s="8"/>
      <c r="GU22" s="8"/>
      <c r="GV22" s="8"/>
      <c r="GW22" s="8"/>
      <c r="GX22" s="8"/>
      <c r="GY22" s="8"/>
      <c r="GZ22" s="8"/>
      <c r="HA22" s="8"/>
      <c r="HB22" s="8"/>
      <c r="HC22" s="8"/>
      <c r="HD22" s="8"/>
      <c r="HE22" s="8"/>
      <c r="HF22" s="8"/>
      <c r="HG22" s="8"/>
      <c r="HH22" s="8"/>
      <c r="HI22" s="8"/>
      <c r="HJ22" s="8"/>
      <c r="HK22" s="8"/>
      <c r="HL22" s="8"/>
      <c r="HM22" s="8"/>
      <c r="HN22" s="8"/>
      <c r="HO22" s="8"/>
      <c r="HP22" s="8"/>
      <c r="HQ22" s="8"/>
      <c r="HR22" s="8"/>
      <c r="HS22" s="8"/>
      <c r="HT22" s="8"/>
      <c r="HU22" s="8"/>
      <c r="HV22" s="8"/>
      <c r="HW22" s="8"/>
      <c r="HX22" s="8"/>
      <c r="HY22" s="8"/>
      <c r="HZ22" s="8"/>
      <c r="IA22" s="8"/>
      <c r="IB22" s="8"/>
      <c r="IC22" s="8"/>
      <c r="ID22" s="8"/>
      <c r="IE22" s="8"/>
      <c r="IF22" s="8"/>
      <c r="IG22" s="8"/>
      <c r="IH22" s="8"/>
      <c r="II22" s="8"/>
      <c r="IJ22" s="8"/>
      <c r="IK22" s="8"/>
      <c r="IL22" s="8"/>
      <c r="IM22" s="8"/>
      <c r="IN22" s="8"/>
      <c r="IO22" s="8"/>
      <c r="IP22" s="8"/>
      <c r="IQ22" s="8"/>
      <c r="IR22" s="8"/>
      <c r="IS22" s="8"/>
      <c r="IT22" s="8"/>
      <c r="IU22" s="8"/>
      <c r="IV22" s="8"/>
      <c r="IW22" s="8"/>
    </row>
    <row r="23" spans="1:257" ht="25.5">
      <c r="A23" s="24"/>
      <c r="B23" s="21" t="s">
        <v>29</v>
      </c>
      <c r="C23" s="22">
        <f>448455084+131196650</f>
        <v>579651734</v>
      </c>
      <c r="D23" s="22">
        <v>617075134</v>
      </c>
      <c r="E23" s="22">
        <v>163350144</v>
      </c>
      <c r="F23" s="23">
        <f t="shared" si="1"/>
        <v>26.471678244613887</v>
      </c>
      <c r="G23" s="6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/>
      <c r="HM23" s="8"/>
      <c r="HN23" s="8"/>
      <c r="HO23" s="8"/>
      <c r="HP23" s="8"/>
      <c r="HQ23" s="8"/>
      <c r="HR23" s="8"/>
      <c r="HS23" s="8"/>
      <c r="HT23" s="8"/>
      <c r="HU23" s="8"/>
      <c r="HV23" s="8"/>
      <c r="HW23" s="8"/>
      <c r="HX23" s="8"/>
      <c r="HY23" s="8"/>
      <c r="HZ23" s="8"/>
      <c r="IA23" s="8"/>
      <c r="IB23" s="8"/>
      <c r="IC23" s="8"/>
      <c r="ID23" s="8"/>
      <c r="IE23" s="8"/>
      <c r="IF23" s="8"/>
      <c r="IG23" s="8"/>
      <c r="IH23" s="8"/>
      <c r="II23" s="8"/>
      <c r="IJ23" s="8"/>
      <c r="IK23" s="8"/>
      <c r="IL23" s="8"/>
      <c r="IM23" s="8"/>
      <c r="IN23" s="8"/>
      <c r="IO23" s="8"/>
      <c r="IP23" s="8"/>
      <c r="IQ23" s="8"/>
      <c r="IR23" s="8"/>
      <c r="IS23" s="8"/>
      <c r="IT23" s="8"/>
      <c r="IU23" s="8"/>
      <c r="IV23" s="8"/>
      <c r="IW23" s="8"/>
    </row>
    <row r="24" spans="1:257" ht="25.5">
      <c r="A24" s="24" t="s">
        <v>30</v>
      </c>
      <c r="B24" s="31" t="s">
        <v>31</v>
      </c>
      <c r="C24" s="22">
        <f>C26+C27+C28+C29</f>
        <v>26035002.159999996</v>
      </c>
      <c r="D24" s="22">
        <f>D26+D27+D28+D29</f>
        <v>39459920.719999999</v>
      </c>
      <c r="E24" s="22">
        <f>E26+E27+E28+E29</f>
        <v>0</v>
      </c>
      <c r="F24" s="23">
        <f t="shared" si="1"/>
        <v>0</v>
      </c>
      <c r="G24" s="6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  <c r="FL24" s="8"/>
      <c r="FM24" s="8"/>
      <c r="FN24" s="8"/>
      <c r="FO24" s="8"/>
      <c r="FP24" s="8"/>
      <c r="FQ24" s="8"/>
      <c r="FR24" s="8"/>
      <c r="FS24" s="8"/>
      <c r="FT24" s="8"/>
      <c r="FU24" s="8"/>
      <c r="FV24" s="8"/>
      <c r="FW24" s="8"/>
      <c r="FX24" s="8"/>
      <c r="FY24" s="8"/>
      <c r="FZ24" s="8"/>
      <c r="GA24" s="8"/>
      <c r="GB24" s="8"/>
      <c r="GC24" s="8"/>
      <c r="GD24" s="8"/>
      <c r="GE24" s="8"/>
      <c r="GF24" s="8"/>
      <c r="GG24" s="8"/>
      <c r="GH24" s="8"/>
      <c r="GI24" s="8"/>
      <c r="GJ24" s="8"/>
      <c r="GK24" s="8"/>
      <c r="GL24" s="8"/>
      <c r="GM24" s="8"/>
      <c r="GN24" s="8"/>
      <c r="GO24" s="8"/>
      <c r="GP24" s="8"/>
      <c r="GQ24" s="8"/>
      <c r="GR24" s="8"/>
      <c r="GS24" s="8"/>
      <c r="GT24" s="8"/>
      <c r="GU24" s="8"/>
      <c r="GV24" s="8"/>
      <c r="GW24" s="8"/>
      <c r="GX24" s="8"/>
      <c r="GY24" s="8"/>
      <c r="GZ24" s="8"/>
      <c r="HA24" s="8"/>
      <c r="HB24" s="8"/>
      <c r="HC24" s="8"/>
      <c r="HD24" s="8"/>
      <c r="HE24" s="8"/>
      <c r="HF24" s="8"/>
      <c r="HG24" s="8"/>
      <c r="HH24" s="8"/>
      <c r="HI24" s="8"/>
      <c r="HJ24" s="8"/>
      <c r="HK24" s="8"/>
      <c r="HL24" s="8"/>
      <c r="HM24" s="8"/>
      <c r="HN24" s="8"/>
      <c r="HO24" s="8"/>
      <c r="HP24" s="8"/>
      <c r="HQ24" s="8"/>
      <c r="HR24" s="8"/>
      <c r="HS24" s="8"/>
      <c r="HT24" s="8"/>
      <c r="HU24" s="8"/>
      <c r="HV24" s="8"/>
      <c r="HW24" s="8"/>
      <c r="HX24" s="8"/>
      <c r="HY24" s="8"/>
      <c r="HZ24" s="8"/>
      <c r="IA24" s="8"/>
      <c r="IB24" s="8"/>
      <c r="IC24" s="8"/>
      <c r="ID24" s="8"/>
      <c r="IE24" s="8"/>
      <c r="IF24" s="8"/>
      <c r="IG24" s="8"/>
      <c r="IH24" s="8"/>
      <c r="II24" s="8"/>
      <c r="IJ24" s="8"/>
      <c r="IK24" s="8"/>
      <c r="IL24" s="8"/>
      <c r="IM24" s="8"/>
      <c r="IN24" s="8"/>
      <c r="IO24" s="8"/>
      <c r="IP24" s="8"/>
      <c r="IQ24" s="8"/>
      <c r="IR24" s="8"/>
      <c r="IS24" s="8"/>
      <c r="IT24" s="8"/>
      <c r="IU24" s="8"/>
      <c r="IV24" s="8"/>
      <c r="IW24" s="8"/>
    </row>
    <row r="25" spans="1:257" ht="12.75">
      <c r="A25" s="18"/>
      <c r="B25" s="31" t="s">
        <v>28</v>
      </c>
      <c r="C25" s="22"/>
      <c r="D25" s="22"/>
      <c r="E25" s="22"/>
      <c r="F25" s="23"/>
      <c r="G25" s="6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  <c r="FL25" s="8"/>
      <c r="FM25" s="8"/>
      <c r="FN25" s="8"/>
      <c r="FO25" s="8"/>
      <c r="FP25" s="8"/>
      <c r="FQ25" s="8"/>
      <c r="FR25" s="8"/>
      <c r="FS25" s="8"/>
      <c r="FT25" s="8"/>
      <c r="FU25" s="8"/>
      <c r="FV25" s="8"/>
      <c r="FW25" s="8"/>
      <c r="FX25" s="8"/>
      <c r="FY25" s="8"/>
      <c r="FZ25" s="8"/>
      <c r="GA25" s="8"/>
      <c r="GB25" s="8"/>
      <c r="GC25" s="8"/>
      <c r="GD25" s="8"/>
      <c r="GE25" s="8"/>
      <c r="GF25" s="8"/>
      <c r="GG25" s="8"/>
      <c r="GH25" s="8"/>
      <c r="GI25" s="8"/>
      <c r="GJ25" s="8"/>
      <c r="GK25" s="8"/>
      <c r="GL25" s="8"/>
      <c r="GM25" s="8"/>
      <c r="GN25" s="8"/>
      <c r="GO25" s="8"/>
      <c r="GP25" s="8"/>
      <c r="GQ25" s="8"/>
      <c r="GR25" s="8"/>
      <c r="GS25" s="8"/>
      <c r="GT25" s="8"/>
      <c r="GU25" s="8"/>
      <c r="GV25" s="8"/>
      <c r="GW25" s="8"/>
      <c r="GX25" s="8"/>
      <c r="GY25" s="8"/>
      <c r="GZ25" s="8"/>
      <c r="HA25" s="8"/>
      <c r="HB25" s="8"/>
      <c r="HC25" s="8"/>
      <c r="HD25" s="8"/>
      <c r="HE25" s="8"/>
      <c r="HF25" s="8"/>
      <c r="HG25" s="8"/>
      <c r="HH25" s="8"/>
      <c r="HI25" s="8"/>
      <c r="HJ25" s="8"/>
      <c r="HK25" s="8"/>
      <c r="HL25" s="8"/>
      <c r="HM25" s="8"/>
      <c r="HN25" s="8"/>
      <c r="HO25" s="8"/>
      <c r="HP25" s="8"/>
      <c r="HQ25" s="8"/>
      <c r="HR25" s="8"/>
      <c r="HS25" s="8"/>
      <c r="HT25" s="8"/>
      <c r="HU25" s="8"/>
      <c r="HV25" s="8"/>
      <c r="HW25" s="8"/>
      <c r="HX25" s="8"/>
      <c r="HY25" s="8"/>
      <c r="HZ25" s="8"/>
      <c r="IA25" s="8"/>
      <c r="IB25" s="8"/>
      <c r="IC25" s="8"/>
      <c r="ID25" s="8"/>
      <c r="IE25" s="8"/>
      <c r="IF25" s="8"/>
      <c r="IG25" s="8"/>
      <c r="IH25" s="8"/>
      <c r="II25" s="8"/>
      <c r="IJ25" s="8"/>
      <c r="IK25" s="8"/>
      <c r="IL25" s="8"/>
      <c r="IM25" s="8"/>
      <c r="IN25" s="8"/>
      <c r="IO25" s="8"/>
      <c r="IP25" s="8"/>
      <c r="IQ25" s="8"/>
      <c r="IR25" s="8"/>
      <c r="IS25" s="8"/>
      <c r="IT25" s="8"/>
      <c r="IU25" s="8"/>
      <c r="IV25" s="8"/>
      <c r="IW25" s="8"/>
    </row>
    <row r="26" spans="1:257" ht="38.25">
      <c r="A26" s="18"/>
      <c r="B26" s="32" t="s">
        <v>32</v>
      </c>
      <c r="C26" s="22">
        <v>0</v>
      </c>
      <c r="D26" s="22">
        <v>2560000</v>
      </c>
      <c r="E26" s="22">
        <v>0</v>
      </c>
      <c r="F26" s="23">
        <f t="shared" si="1"/>
        <v>0</v>
      </c>
      <c r="G26" s="6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  <c r="FL26" s="8"/>
      <c r="FM26" s="8"/>
      <c r="FN26" s="8"/>
      <c r="FO26" s="8"/>
      <c r="FP26" s="8"/>
      <c r="FQ26" s="8"/>
      <c r="FR26" s="8"/>
      <c r="FS26" s="8"/>
      <c r="FT26" s="8"/>
      <c r="FU26" s="8"/>
      <c r="FV26" s="8"/>
      <c r="FW26" s="8"/>
      <c r="FX26" s="8"/>
      <c r="FY26" s="8"/>
      <c r="FZ26" s="8"/>
      <c r="GA26" s="8"/>
      <c r="GB26" s="8"/>
      <c r="GC26" s="8"/>
      <c r="GD26" s="8"/>
      <c r="GE26" s="8"/>
      <c r="GF26" s="8"/>
      <c r="GG26" s="8"/>
      <c r="GH26" s="8"/>
      <c r="GI26" s="8"/>
      <c r="GJ26" s="8"/>
      <c r="GK26" s="8"/>
      <c r="GL26" s="8"/>
      <c r="GM26" s="8"/>
      <c r="GN26" s="8"/>
      <c r="GO26" s="8"/>
      <c r="GP26" s="8"/>
      <c r="GQ26" s="8"/>
      <c r="GR26" s="8"/>
      <c r="GS26" s="8"/>
      <c r="GT26" s="8"/>
      <c r="GU26" s="8"/>
      <c r="GV26" s="8"/>
      <c r="GW26" s="8"/>
      <c r="GX26" s="8"/>
      <c r="GY26" s="8"/>
      <c r="GZ26" s="8"/>
      <c r="HA26" s="8"/>
      <c r="HB26" s="8"/>
      <c r="HC26" s="8"/>
      <c r="HD26" s="8"/>
      <c r="HE26" s="8"/>
      <c r="HF26" s="8"/>
      <c r="HG26" s="8"/>
      <c r="HH26" s="8"/>
      <c r="HI26" s="8"/>
      <c r="HJ26" s="8"/>
      <c r="HK26" s="8"/>
      <c r="HL26" s="8"/>
      <c r="HM26" s="8"/>
      <c r="HN26" s="8"/>
      <c r="HO26" s="8"/>
      <c r="HP26" s="8"/>
      <c r="HQ26" s="8"/>
      <c r="HR26" s="8"/>
      <c r="HS26" s="8"/>
      <c r="HT26" s="8"/>
      <c r="HU26" s="8"/>
      <c r="HV26" s="8"/>
      <c r="HW26" s="8"/>
      <c r="HX26" s="8"/>
      <c r="HY26" s="8"/>
      <c r="HZ26" s="8"/>
      <c r="IA26" s="8"/>
      <c r="IB26" s="8"/>
      <c r="IC26" s="8"/>
      <c r="ID26" s="8"/>
      <c r="IE26" s="8"/>
      <c r="IF26" s="8"/>
      <c r="IG26" s="8"/>
      <c r="IH26" s="8"/>
      <c r="II26" s="8"/>
      <c r="IJ26" s="8"/>
      <c r="IK26" s="8"/>
      <c r="IL26" s="8"/>
      <c r="IM26" s="8"/>
      <c r="IN26" s="8"/>
      <c r="IO26" s="8"/>
      <c r="IP26" s="8"/>
      <c r="IQ26" s="8"/>
      <c r="IR26" s="8"/>
      <c r="IS26" s="8"/>
      <c r="IT26" s="8"/>
      <c r="IU26" s="8"/>
      <c r="IV26" s="8"/>
      <c r="IW26" s="8"/>
    </row>
    <row r="27" spans="1:257" ht="25.5">
      <c r="A27" s="18"/>
      <c r="B27" s="32" t="s">
        <v>33</v>
      </c>
      <c r="C27" s="22">
        <f>D27</f>
        <v>16967023.879999999</v>
      </c>
      <c r="D27" s="22">
        <v>16967023.879999999</v>
      </c>
      <c r="E27" s="22">
        <v>0</v>
      </c>
      <c r="F27" s="23">
        <f t="shared" si="1"/>
        <v>0</v>
      </c>
      <c r="G27" s="6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8"/>
      <c r="FO27" s="8"/>
      <c r="FP27" s="8"/>
      <c r="FQ27" s="8"/>
      <c r="FR27" s="8"/>
      <c r="FS27" s="8"/>
      <c r="FT27" s="8"/>
      <c r="FU27" s="8"/>
      <c r="FV27" s="8"/>
      <c r="FW27" s="8"/>
      <c r="FX27" s="8"/>
      <c r="FY27" s="8"/>
      <c r="FZ27" s="8"/>
      <c r="GA27" s="8"/>
      <c r="GB27" s="8"/>
      <c r="GC27" s="8"/>
      <c r="GD27" s="8"/>
      <c r="GE27" s="8"/>
      <c r="GF27" s="8"/>
      <c r="GG27" s="8"/>
      <c r="GH27" s="8"/>
      <c r="GI27" s="8"/>
      <c r="GJ27" s="8"/>
      <c r="GK27" s="8"/>
      <c r="GL27" s="8"/>
      <c r="GM27" s="8"/>
      <c r="GN27" s="8"/>
      <c r="GO27" s="8"/>
      <c r="GP27" s="8"/>
      <c r="GQ27" s="8"/>
      <c r="GR27" s="8"/>
      <c r="GS27" s="8"/>
      <c r="GT27" s="8"/>
      <c r="GU27" s="8"/>
      <c r="GV27" s="8"/>
      <c r="GW27" s="8"/>
      <c r="GX27" s="8"/>
      <c r="GY27" s="8"/>
      <c r="GZ27" s="8"/>
      <c r="HA27" s="8"/>
      <c r="HB27" s="8"/>
      <c r="HC27" s="8"/>
      <c r="HD27" s="8"/>
      <c r="HE27" s="8"/>
      <c r="HF27" s="8"/>
      <c r="HG27" s="8"/>
      <c r="HH27" s="8"/>
      <c r="HI27" s="8"/>
      <c r="HJ27" s="8"/>
      <c r="HK27" s="8"/>
      <c r="HL27" s="8"/>
      <c r="HM27" s="8"/>
      <c r="HN27" s="8"/>
      <c r="HO27" s="8"/>
      <c r="HP27" s="8"/>
      <c r="HQ27" s="8"/>
      <c r="HR27" s="8"/>
      <c r="HS27" s="8"/>
      <c r="HT27" s="8"/>
      <c r="HU27" s="8"/>
      <c r="HV27" s="8"/>
      <c r="HW27" s="8"/>
      <c r="HX27" s="8"/>
      <c r="HY27" s="8"/>
      <c r="HZ27" s="8"/>
      <c r="IA27" s="8"/>
      <c r="IB27" s="8"/>
      <c r="IC27" s="8"/>
      <c r="ID27" s="8"/>
      <c r="IE27" s="8"/>
      <c r="IF27" s="8"/>
      <c r="IG27" s="8"/>
      <c r="IH27" s="8"/>
      <c r="II27" s="8"/>
      <c r="IJ27" s="8"/>
      <c r="IK27" s="8"/>
      <c r="IL27" s="8"/>
      <c r="IM27" s="8"/>
      <c r="IN27" s="8"/>
      <c r="IO27" s="8"/>
      <c r="IP27" s="8"/>
      <c r="IQ27" s="8"/>
      <c r="IR27" s="8"/>
      <c r="IS27" s="8"/>
      <c r="IT27" s="8"/>
      <c r="IU27" s="8"/>
      <c r="IV27" s="8"/>
      <c r="IW27" s="8"/>
    </row>
    <row r="28" spans="1:257" ht="25.5">
      <c r="A28" s="18"/>
      <c r="B28" s="32" t="s">
        <v>34</v>
      </c>
      <c r="C28" s="22">
        <v>0</v>
      </c>
      <c r="D28" s="22">
        <v>12748000</v>
      </c>
      <c r="E28" s="22">
        <v>0</v>
      </c>
      <c r="F28" s="23">
        <f t="shared" si="1"/>
        <v>0</v>
      </c>
      <c r="G28" s="6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8"/>
      <c r="IB28" s="8"/>
      <c r="IC28" s="8"/>
      <c r="ID28" s="8"/>
      <c r="IE28" s="8"/>
      <c r="IF28" s="8"/>
      <c r="IG28" s="8"/>
      <c r="IH28" s="8"/>
      <c r="II28" s="8"/>
      <c r="IJ28" s="8"/>
      <c r="IK28" s="8"/>
      <c r="IL28" s="8"/>
      <c r="IM28" s="8"/>
      <c r="IN28" s="8"/>
      <c r="IO28" s="8"/>
      <c r="IP28" s="8"/>
      <c r="IQ28" s="8"/>
      <c r="IR28" s="8"/>
      <c r="IS28" s="8"/>
      <c r="IT28" s="8"/>
      <c r="IU28" s="8"/>
      <c r="IV28" s="8"/>
      <c r="IW28" s="8"/>
    </row>
    <row r="29" spans="1:257" ht="25.5">
      <c r="A29" s="18"/>
      <c r="B29" s="32" t="s">
        <v>35</v>
      </c>
      <c r="C29" s="22">
        <v>9067978.2799999993</v>
      </c>
      <c r="D29" s="22">
        <v>7184896.8399999999</v>
      </c>
      <c r="E29" s="22">
        <v>0</v>
      </c>
      <c r="F29" s="23">
        <f t="shared" si="1"/>
        <v>0</v>
      </c>
      <c r="G29" s="6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8"/>
      <c r="GA29" s="8"/>
      <c r="GB29" s="8"/>
      <c r="GC29" s="8"/>
      <c r="GD29" s="8"/>
      <c r="GE29" s="8"/>
      <c r="GF29" s="8"/>
      <c r="GG29" s="8"/>
      <c r="GH29" s="8"/>
      <c r="GI29" s="8"/>
      <c r="GJ29" s="8"/>
      <c r="GK29" s="8"/>
      <c r="GL29" s="8"/>
      <c r="GM29" s="8"/>
      <c r="GN29" s="8"/>
      <c r="GO29" s="8"/>
      <c r="GP29" s="8"/>
      <c r="GQ29" s="8"/>
      <c r="GR29" s="8"/>
      <c r="GS29" s="8"/>
      <c r="GT29" s="8"/>
      <c r="GU29" s="8"/>
      <c r="GV29" s="8"/>
      <c r="GW29" s="8"/>
      <c r="GX29" s="8"/>
      <c r="GY29" s="8"/>
      <c r="GZ29" s="8"/>
      <c r="HA29" s="8"/>
      <c r="HB29" s="8"/>
      <c r="HC29" s="8"/>
      <c r="HD29" s="8"/>
      <c r="HE29" s="8"/>
      <c r="HF29" s="8"/>
      <c r="HG29" s="8"/>
      <c r="HH29" s="8"/>
      <c r="HI29" s="8"/>
      <c r="HJ29" s="8"/>
      <c r="HK29" s="8"/>
      <c r="HL29" s="8"/>
      <c r="HM29" s="8"/>
      <c r="HN29" s="8"/>
      <c r="HO29" s="8"/>
      <c r="HP29" s="8"/>
      <c r="HQ29" s="8"/>
      <c r="HR29" s="8"/>
      <c r="HS29" s="8"/>
      <c r="HT29" s="8"/>
      <c r="HU29" s="8"/>
      <c r="HV29" s="8"/>
      <c r="HW29" s="8"/>
      <c r="HX29" s="8"/>
      <c r="HY29" s="8"/>
      <c r="HZ29" s="8"/>
      <c r="IA29" s="8"/>
      <c r="IB29" s="8"/>
      <c r="IC29" s="8"/>
      <c r="ID29" s="8"/>
      <c r="IE29" s="8"/>
      <c r="IF29" s="8"/>
      <c r="IG29" s="8"/>
      <c r="IH29" s="8"/>
      <c r="II29" s="8"/>
      <c r="IJ29" s="8"/>
      <c r="IK29" s="8"/>
      <c r="IL29" s="8"/>
      <c r="IM29" s="8"/>
      <c r="IN29" s="8"/>
      <c r="IO29" s="8"/>
      <c r="IP29" s="8"/>
      <c r="IQ29" s="8"/>
      <c r="IR29" s="8"/>
      <c r="IS29" s="8"/>
      <c r="IT29" s="8"/>
      <c r="IU29" s="8"/>
      <c r="IV29" s="8"/>
      <c r="IW29" s="8"/>
    </row>
    <row r="30" spans="1:257" ht="25.5">
      <c r="A30" s="18" t="s">
        <v>68</v>
      </c>
      <c r="B30" s="21" t="s">
        <v>37</v>
      </c>
      <c r="C30" s="22">
        <f>D30</f>
        <v>36874820.640000001</v>
      </c>
      <c r="D30" s="22">
        <v>36874820.640000001</v>
      </c>
      <c r="E30" s="22">
        <v>23520769.77</v>
      </c>
      <c r="F30" s="23">
        <f t="shared" si="1"/>
        <v>63.78544861174408</v>
      </c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E30" s="8"/>
      <c r="FF30" s="8"/>
      <c r="FG30" s="8"/>
      <c r="FH30" s="8"/>
      <c r="FI30" s="8"/>
      <c r="FJ30" s="8"/>
      <c r="FK30" s="8"/>
      <c r="FL30" s="8"/>
      <c r="FM30" s="8"/>
      <c r="FN30" s="8"/>
      <c r="FO30" s="8"/>
      <c r="FP30" s="8"/>
      <c r="FQ30" s="8"/>
      <c r="FR30" s="8"/>
      <c r="FS30" s="8"/>
      <c r="FT30" s="8"/>
      <c r="FU30" s="8"/>
      <c r="FV30" s="8"/>
      <c r="FW30" s="8"/>
      <c r="FX30" s="8"/>
      <c r="FY30" s="8"/>
      <c r="FZ30" s="8"/>
      <c r="GA30" s="8"/>
      <c r="GB30" s="8"/>
      <c r="GC30" s="8"/>
      <c r="GD30" s="8"/>
      <c r="GE30" s="8"/>
      <c r="GF30" s="8"/>
      <c r="GG30" s="8"/>
      <c r="GH30" s="8"/>
      <c r="GI30" s="8"/>
      <c r="GJ30" s="8"/>
      <c r="GK30" s="8"/>
      <c r="GL30" s="8"/>
      <c r="GM30" s="8"/>
      <c r="GN30" s="8"/>
      <c r="GO30" s="8"/>
      <c r="GP30" s="8"/>
      <c r="GQ30" s="8"/>
      <c r="GR30" s="8"/>
      <c r="GS30" s="8"/>
      <c r="GT30" s="8"/>
      <c r="GU30" s="8"/>
      <c r="GV30" s="8"/>
      <c r="GW30" s="8"/>
      <c r="GX30" s="8"/>
      <c r="GY30" s="8"/>
      <c r="GZ30" s="8"/>
      <c r="HA30" s="8"/>
      <c r="HB30" s="8"/>
      <c r="HC30" s="8"/>
      <c r="HD30" s="8"/>
      <c r="HE30" s="8"/>
      <c r="HF30" s="8"/>
      <c r="HG30" s="8"/>
      <c r="HH30" s="8"/>
      <c r="HI30" s="8"/>
      <c r="HJ30" s="8"/>
      <c r="HK30" s="8"/>
      <c r="HL30" s="8"/>
      <c r="HM30" s="8"/>
      <c r="HN30" s="8"/>
      <c r="HO30" s="8"/>
      <c r="HP30" s="8"/>
      <c r="HQ30" s="8"/>
      <c r="HR30" s="8"/>
      <c r="HS30" s="8"/>
      <c r="HT30" s="8"/>
      <c r="HU30" s="8"/>
      <c r="HV30" s="8"/>
      <c r="HW30" s="8"/>
      <c r="HX30" s="8"/>
      <c r="HY30" s="8"/>
      <c r="HZ30" s="8"/>
      <c r="IA30" s="8"/>
      <c r="IB30" s="8"/>
      <c r="IC30" s="8"/>
      <c r="ID30" s="8"/>
      <c r="IE30" s="8"/>
      <c r="IF30" s="8"/>
      <c r="IG30" s="8"/>
      <c r="IH30" s="8"/>
      <c r="II30" s="8"/>
      <c r="IJ30" s="8"/>
      <c r="IK30" s="8"/>
      <c r="IL30" s="8"/>
      <c r="IM30" s="8"/>
      <c r="IN30" s="8"/>
      <c r="IO30" s="8"/>
      <c r="IP30" s="8"/>
      <c r="IQ30" s="8"/>
      <c r="IR30" s="8"/>
      <c r="IS30" s="8"/>
      <c r="IT30" s="8"/>
      <c r="IU30" s="8"/>
      <c r="IV30" s="8"/>
      <c r="IW30" s="8"/>
    </row>
    <row r="31" spans="1:257" ht="25.5">
      <c r="A31" s="18" t="s">
        <v>69</v>
      </c>
      <c r="B31" s="21" t="s">
        <v>74</v>
      </c>
      <c r="C31" s="22">
        <v>0</v>
      </c>
      <c r="D31" s="22">
        <v>71780530</v>
      </c>
      <c r="E31" s="22">
        <v>0</v>
      </c>
      <c r="F31" s="23">
        <f t="shared" si="1"/>
        <v>0</v>
      </c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8"/>
      <c r="FL31" s="8"/>
      <c r="FM31" s="8"/>
      <c r="FN31" s="8"/>
      <c r="FO31" s="8"/>
      <c r="FP31" s="8"/>
      <c r="FQ31" s="8"/>
      <c r="FR31" s="8"/>
      <c r="FS31" s="8"/>
      <c r="FT31" s="8"/>
      <c r="FU31" s="8"/>
      <c r="FV31" s="8"/>
      <c r="FW31" s="8"/>
      <c r="FX31" s="8"/>
      <c r="FY31" s="8"/>
      <c r="FZ31" s="8"/>
      <c r="GA31" s="8"/>
      <c r="GB31" s="8"/>
      <c r="GC31" s="8"/>
      <c r="GD31" s="8"/>
      <c r="GE31" s="8"/>
      <c r="GF31" s="8"/>
      <c r="GG31" s="8"/>
      <c r="GH31" s="8"/>
      <c r="GI31" s="8"/>
      <c r="GJ31" s="8"/>
      <c r="GK31" s="8"/>
      <c r="GL31" s="8"/>
      <c r="GM31" s="8"/>
      <c r="GN31" s="8"/>
      <c r="GO31" s="8"/>
      <c r="GP31" s="8"/>
      <c r="GQ31" s="8"/>
      <c r="GR31" s="8"/>
      <c r="GS31" s="8"/>
      <c r="GT31" s="8"/>
      <c r="GU31" s="8"/>
      <c r="GV31" s="8"/>
      <c r="GW31" s="8"/>
      <c r="GX31" s="8"/>
      <c r="GY31" s="8"/>
      <c r="GZ31" s="8"/>
      <c r="HA31" s="8"/>
      <c r="HB31" s="8"/>
      <c r="HC31" s="8"/>
      <c r="HD31" s="8"/>
      <c r="HE31" s="8"/>
      <c r="HF31" s="8"/>
      <c r="HG31" s="8"/>
      <c r="HH31" s="8"/>
      <c r="HI31" s="8"/>
      <c r="HJ31" s="8"/>
      <c r="HK31" s="8"/>
      <c r="HL31" s="8"/>
      <c r="HM31" s="8"/>
      <c r="HN31" s="8"/>
      <c r="HO31" s="8"/>
      <c r="HP31" s="8"/>
      <c r="HQ31" s="8"/>
      <c r="HR31" s="8"/>
      <c r="HS31" s="8"/>
      <c r="HT31" s="8"/>
      <c r="HU31" s="8"/>
      <c r="HV31" s="8"/>
      <c r="HW31" s="8"/>
      <c r="HX31" s="8"/>
      <c r="HY31" s="8"/>
      <c r="HZ31" s="8"/>
      <c r="IA31" s="8"/>
      <c r="IB31" s="8"/>
      <c r="IC31" s="8"/>
      <c r="ID31" s="8"/>
      <c r="IE31" s="8"/>
      <c r="IF31" s="8"/>
      <c r="IG31" s="8"/>
      <c r="IH31" s="8"/>
      <c r="II31" s="8"/>
      <c r="IJ31" s="8"/>
      <c r="IK31" s="8"/>
      <c r="IL31" s="8"/>
      <c r="IM31" s="8"/>
      <c r="IN31" s="8"/>
      <c r="IO31" s="8"/>
      <c r="IP31" s="8"/>
      <c r="IQ31" s="8"/>
      <c r="IR31" s="8"/>
      <c r="IS31" s="8"/>
      <c r="IT31" s="8"/>
      <c r="IU31" s="8"/>
      <c r="IV31" s="8"/>
      <c r="IW31" s="8"/>
    </row>
    <row r="32" spans="1:257" ht="38.25">
      <c r="A32" s="18" t="s">
        <v>36</v>
      </c>
      <c r="B32" s="21" t="s">
        <v>75</v>
      </c>
      <c r="C32" s="22">
        <v>0</v>
      </c>
      <c r="D32" s="22">
        <v>7128000</v>
      </c>
      <c r="E32" s="22">
        <v>0</v>
      </c>
      <c r="F32" s="23">
        <f t="shared" si="1"/>
        <v>0</v>
      </c>
      <c r="G32" s="33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  <c r="FT32" s="8"/>
      <c r="FU32" s="8"/>
      <c r="FV32" s="8"/>
      <c r="FW32" s="8"/>
      <c r="FX32" s="8"/>
      <c r="FY32" s="8"/>
      <c r="FZ32" s="8"/>
      <c r="GA32" s="8"/>
      <c r="GB32" s="8"/>
      <c r="GC32" s="8"/>
      <c r="GD32" s="8"/>
      <c r="GE32" s="8"/>
      <c r="GF32" s="8"/>
      <c r="GG32" s="8"/>
      <c r="GH32" s="8"/>
      <c r="GI32" s="8"/>
      <c r="GJ32" s="8"/>
      <c r="GK32" s="8"/>
      <c r="GL32" s="8"/>
      <c r="GM32" s="8"/>
      <c r="GN32" s="8"/>
      <c r="GO32" s="8"/>
      <c r="GP32" s="8"/>
      <c r="GQ32" s="8"/>
      <c r="GR32" s="8"/>
      <c r="GS32" s="8"/>
      <c r="GT32" s="8"/>
      <c r="GU32" s="8"/>
      <c r="GV32" s="8"/>
      <c r="GW32" s="8"/>
      <c r="GX32" s="8"/>
      <c r="GY32" s="8"/>
      <c r="GZ32" s="8"/>
      <c r="HA32" s="8"/>
      <c r="HB32" s="8"/>
      <c r="HC32" s="8"/>
      <c r="HD32" s="8"/>
      <c r="HE32" s="8"/>
      <c r="HF32" s="8"/>
      <c r="HG32" s="8"/>
      <c r="HH32" s="8"/>
      <c r="HI32" s="8"/>
      <c r="HJ32" s="8"/>
      <c r="HK32" s="8"/>
      <c r="HL32" s="8"/>
      <c r="HM32" s="8"/>
      <c r="HN32" s="8"/>
      <c r="HO32" s="8"/>
      <c r="HP32" s="8"/>
      <c r="HQ32" s="8"/>
      <c r="HR32" s="8"/>
      <c r="HS32" s="8"/>
      <c r="HT32" s="8"/>
      <c r="HU32" s="8"/>
      <c r="HV32" s="8"/>
      <c r="HW32" s="8"/>
      <c r="HX32" s="8"/>
      <c r="HY32" s="8"/>
      <c r="HZ32" s="8"/>
      <c r="IA32" s="8"/>
      <c r="IB32" s="8"/>
      <c r="IC32" s="8"/>
      <c r="ID32" s="8"/>
      <c r="IE32" s="8"/>
      <c r="IF32" s="8"/>
      <c r="IG32" s="8"/>
      <c r="IH32" s="8"/>
      <c r="II32" s="8"/>
      <c r="IJ32" s="8"/>
      <c r="IK32" s="8"/>
      <c r="IL32" s="8"/>
      <c r="IM32" s="8"/>
      <c r="IN32" s="8"/>
      <c r="IO32" s="8"/>
      <c r="IP32" s="8"/>
      <c r="IQ32" s="8"/>
      <c r="IR32" s="8"/>
      <c r="IS32" s="8"/>
      <c r="IT32" s="8"/>
      <c r="IU32" s="8"/>
      <c r="IV32" s="8"/>
      <c r="IW32" s="8"/>
    </row>
    <row r="33" spans="1:257" ht="38.25">
      <c r="A33" s="18" t="s">
        <v>38</v>
      </c>
      <c r="B33" s="21" t="s">
        <v>76</v>
      </c>
      <c r="C33" s="22">
        <v>0</v>
      </c>
      <c r="D33" s="22">
        <v>17570000</v>
      </c>
      <c r="E33" s="22">
        <v>0</v>
      </c>
      <c r="F33" s="23">
        <v>0</v>
      </c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  <c r="FT33" s="8"/>
      <c r="FU33" s="8"/>
      <c r="FV33" s="8"/>
      <c r="FW33" s="8"/>
      <c r="FX33" s="8"/>
      <c r="FY33" s="8"/>
      <c r="FZ33" s="8"/>
      <c r="GA33" s="8"/>
      <c r="GB33" s="8"/>
      <c r="GC33" s="8"/>
      <c r="GD33" s="8"/>
      <c r="GE33" s="8"/>
      <c r="GF33" s="8"/>
      <c r="GG33" s="8"/>
      <c r="GH33" s="8"/>
      <c r="GI33" s="8"/>
      <c r="GJ33" s="8"/>
      <c r="GK33" s="8"/>
      <c r="GL33" s="8"/>
      <c r="GM33" s="8"/>
      <c r="GN33" s="8"/>
      <c r="GO33" s="8"/>
      <c r="GP33" s="8"/>
      <c r="GQ33" s="8"/>
      <c r="GR33" s="8"/>
      <c r="GS33" s="8"/>
      <c r="GT33" s="8"/>
      <c r="GU33" s="8"/>
      <c r="GV33" s="8"/>
      <c r="GW33" s="8"/>
      <c r="GX33" s="8"/>
      <c r="GY33" s="8"/>
      <c r="GZ33" s="8"/>
      <c r="HA33" s="8"/>
      <c r="HB33" s="8"/>
      <c r="HC33" s="8"/>
      <c r="HD33" s="8"/>
      <c r="HE33" s="8"/>
      <c r="HF33" s="8"/>
      <c r="HG33" s="8"/>
      <c r="HH33" s="8"/>
      <c r="HI33" s="8"/>
      <c r="HJ33" s="8"/>
      <c r="HK33" s="8"/>
      <c r="HL33" s="8"/>
      <c r="HM33" s="8"/>
      <c r="HN33" s="8"/>
      <c r="HO33" s="8"/>
      <c r="HP33" s="8"/>
      <c r="HQ33" s="8"/>
      <c r="HR33" s="8"/>
      <c r="HS33" s="8"/>
      <c r="HT33" s="8"/>
      <c r="HU33" s="8"/>
      <c r="HV33" s="8"/>
      <c r="HW33" s="8"/>
      <c r="HX33" s="8"/>
      <c r="HY33" s="8"/>
      <c r="HZ33" s="8"/>
      <c r="IA33" s="8"/>
      <c r="IB33" s="8"/>
      <c r="IC33" s="8"/>
      <c r="ID33" s="8"/>
      <c r="IE33" s="8"/>
      <c r="IF33" s="8"/>
      <c r="IG33" s="8"/>
      <c r="IH33" s="8"/>
      <c r="II33" s="8"/>
      <c r="IJ33" s="8"/>
      <c r="IK33" s="8"/>
      <c r="IL33" s="8"/>
      <c r="IM33" s="8"/>
      <c r="IN33" s="8"/>
      <c r="IO33" s="8"/>
      <c r="IP33" s="8"/>
      <c r="IQ33" s="8"/>
      <c r="IR33" s="8"/>
      <c r="IS33" s="8"/>
      <c r="IT33" s="8"/>
      <c r="IU33" s="8"/>
      <c r="IV33" s="8"/>
      <c r="IW33" s="8"/>
    </row>
    <row r="34" spans="1:257" ht="38.25">
      <c r="A34" s="18" t="s">
        <v>39</v>
      </c>
      <c r="B34" s="21" t="s">
        <v>77</v>
      </c>
      <c r="C34" s="22">
        <v>0</v>
      </c>
      <c r="D34" s="22">
        <v>15000000</v>
      </c>
      <c r="E34" s="22">
        <v>0</v>
      </c>
      <c r="F34" s="23">
        <f t="shared" si="1"/>
        <v>0</v>
      </c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  <c r="FG34" s="8"/>
      <c r="FH34" s="8"/>
      <c r="FI34" s="8"/>
      <c r="FJ34" s="8"/>
      <c r="FK34" s="8"/>
      <c r="FL34" s="8"/>
      <c r="FM34" s="8"/>
      <c r="FN34" s="8"/>
      <c r="FO34" s="8"/>
      <c r="FP34" s="8"/>
      <c r="FQ34" s="8"/>
      <c r="FR34" s="8"/>
      <c r="FS34" s="8"/>
      <c r="FT34" s="8"/>
      <c r="FU34" s="8"/>
      <c r="FV34" s="8"/>
      <c r="FW34" s="8"/>
      <c r="FX34" s="8"/>
      <c r="FY34" s="8"/>
      <c r="FZ34" s="8"/>
      <c r="GA34" s="8"/>
      <c r="GB34" s="8"/>
      <c r="GC34" s="8"/>
      <c r="GD34" s="8"/>
      <c r="GE34" s="8"/>
      <c r="GF34" s="8"/>
      <c r="GG34" s="8"/>
      <c r="GH34" s="8"/>
      <c r="GI34" s="8"/>
      <c r="GJ34" s="8"/>
      <c r="GK34" s="8"/>
      <c r="GL34" s="8"/>
      <c r="GM34" s="8"/>
      <c r="GN34" s="8"/>
      <c r="GO34" s="8"/>
      <c r="GP34" s="8"/>
      <c r="GQ34" s="8"/>
      <c r="GR34" s="8"/>
      <c r="GS34" s="8"/>
      <c r="GT34" s="8"/>
      <c r="GU34" s="8"/>
      <c r="GV34" s="8"/>
      <c r="GW34" s="8"/>
      <c r="GX34" s="8"/>
      <c r="GY34" s="8"/>
      <c r="GZ34" s="8"/>
      <c r="HA34" s="8"/>
      <c r="HB34" s="8"/>
      <c r="HC34" s="8"/>
      <c r="HD34" s="8"/>
      <c r="HE34" s="8"/>
      <c r="HF34" s="8"/>
      <c r="HG34" s="8"/>
      <c r="HH34" s="8"/>
      <c r="HI34" s="8"/>
      <c r="HJ34" s="8"/>
      <c r="HK34" s="8"/>
      <c r="HL34" s="8"/>
      <c r="HM34" s="8"/>
      <c r="HN34" s="8"/>
      <c r="HO34" s="8"/>
      <c r="HP34" s="8"/>
      <c r="HQ34" s="8"/>
      <c r="HR34" s="8"/>
      <c r="HS34" s="8"/>
      <c r="HT34" s="8"/>
      <c r="HU34" s="8"/>
      <c r="HV34" s="8"/>
      <c r="HW34" s="8"/>
      <c r="HX34" s="8"/>
      <c r="HY34" s="8"/>
      <c r="HZ34" s="8"/>
      <c r="IA34" s="8"/>
      <c r="IB34" s="8"/>
      <c r="IC34" s="8"/>
      <c r="ID34" s="8"/>
      <c r="IE34" s="8"/>
      <c r="IF34" s="8"/>
      <c r="IG34" s="8"/>
      <c r="IH34" s="8"/>
      <c r="II34" s="8"/>
      <c r="IJ34" s="8"/>
      <c r="IK34" s="8"/>
      <c r="IL34" s="8"/>
      <c r="IM34" s="8"/>
      <c r="IN34" s="8"/>
      <c r="IO34" s="8"/>
      <c r="IP34" s="8"/>
      <c r="IQ34" s="8"/>
      <c r="IR34" s="8"/>
      <c r="IS34" s="8"/>
      <c r="IT34" s="8"/>
      <c r="IU34" s="8"/>
      <c r="IV34" s="8"/>
      <c r="IW34" s="8"/>
    </row>
    <row r="35" spans="1:257" ht="25.5">
      <c r="A35" s="18" t="s">
        <v>40</v>
      </c>
      <c r="B35" s="31" t="s">
        <v>78</v>
      </c>
      <c r="C35" s="22">
        <v>0</v>
      </c>
      <c r="D35" s="22">
        <v>18000000</v>
      </c>
      <c r="E35" s="22">
        <v>0</v>
      </c>
      <c r="F35" s="23">
        <f t="shared" ref="F35:F44" si="3">E35/D35*100</f>
        <v>0</v>
      </c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/>
      <c r="FS35" s="8"/>
      <c r="FT35" s="8"/>
      <c r="FU35" s="8"/>
      <c r="FV35" s="8"/>
      <c r="FW35" s="8"/>
      <c r="FX35" s="8"/>
      <c r="FY35" s="8"/>
      <c r="FZ35" s="8"/>
      <c r="GA35" s="8"/>
      <c r="GB35" s="8"/>
      <c r="GC35" s="8"/>
      <c r="GD35" s="8"/>
      <c r="GE35" s="8"/>
      <c r="GF35" s="8"/>
      <c r="GG35" s="8"/>
      <c r="GH35" s="8"/>
      <c r="GI35" s="8"/>
      <c r="GJ35" s="8"/>
      <c r="GK35" s="8"/>
      <c r="GL35" s="8"/>
      <c r="GM35" s="8"/>
      <c r="GN35" s="8"/>
      <c r="GO35" s="8"/>
      <c r="GP35" s="8"/>
      <c r="GQ35" s="8"/>
      <c r="GR35" s="8"/>
      <c r="GS35" s="8"/>
      <c r="GT35" s="8"/>
      <c r="GU35" s="8"/>
      <c r="GV35" s="8"/>
      <c r="GW35" s="8"/>
      <c r="GX35" s="8"/>
      <c r="GY35" s="8"/>
      <c r="GZ35" s="8"/>
      <c r="HA35" s="8"/>
      <c r="HB35" s="8"/>
      <c r="HC35" s="8"/>
      <c r="HD35" s="8"/>
      <c r="HE35" s="8"/>
      <c r="HF35" s="8"/>
      <c r="HG35" s="8"/>
      <c r="HH35" s="8"/>
      <c r="HI35" s="8"/>
      <c r="HJ35" s="8"/>
      <c r="HK35" s="8"/>
      <c r="HL35" s="8"/>
      <c r="HM35" s="8"/>
      <c r="HN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8"/>
      <c r="IA35" s="8"/>
      <c r="IB35" s="8"/>
      <c r="IC35" s="8"/>
      <c r="ID35" s="8"/>
      <c r="IE35" s="8"/>
      <c r="IF35" s="8"/>
      <c r="IG35" s="8"/>
      <c r="IH35" s="8"/>
      <c r="II35" s="8"/>
      <c r="IJ35" s="8"/>
      <c r="IK35" s="8"/>
      <c r="IL35" s="8"/>
      <c r="IM35" s="8"/>
      <c r="IN35" s="8"/>
      <c r="IO35" s="8"/>
      <c r="IP35" s="8"/>
      <c r="IQ35" s="8"/>
      <c r="IR35" s="8"/>
      <c r="IS35" s="8"/>
      <c r="IT35" s="8"/>
      <c r="IU35" s="8"/>
      <c r="IV35" s="8"/>
      <c r="IW35" s="8"/>
    </row>
    <row r="36" spans="1:257" ht="25.5">
      <c r="A36" s="18" t="s">
        <v>41</v>
      </c>
      <c r="B36" s="31" t="s">
        <v>79</v>
      </c>
      <c r="C36" s="22">
        <v>0</v>
      </c>
      <c r="D36" s="22">
        <v>2000000</v>
      </c>
      <c r="E36" s="22">
        <v>0</v>
      </c>
      <c r="F36" s="23">
        <f t="shared" si="3"/>
        <v>0</v>
      </c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  <c r="FL36" s="8"/>
      <c r="FM36" s="8"/>
      <c r="FN36" s="8"/>
      <c r="FO36" s="8"/>
      <c r="FP36" s="8"/>
      <c r="FQ36" s="8"/>
      <c r="FR36" s="8"/>
      <c r="FS36" s="8"/>
      <c r="FT36" s="8"/>
      <c r="FU36" s="8"/>
      <c r="FV36" s="8"/>
      <c r="FW36" s="8"/>
      <c r="FX36" s="8"/>
      <c r="FY36" s="8"/>
      <c r="FZ36" s="8"/>
      <c r="GA36" s="8"/>
      <c r="GB36" s="8"/>
      <c r="GC36" s="8"/>
      <c r="GD36" s="8"/>
      <c r="GE36" s="8"/>
      <c r="GF36" s="8"/>
      <c r="GG36" s="8"/>
      <c r="GH36" s="8"/>
      <c r="GI36" s="8"/>
      <c r="GJ36" s="8"/>
      <c r="GK36" s="8"/>
      <c r="GL36" s="8"/>
      <c r="GM36" s="8"/>
      <c r="GN36" s="8"/>
      <c r="GO36" s="8"/>
      <c r="GP36" s="8"/>
      <c r="GQ36" s="8"/>
      <c r="GR36" s="8"/>
      <c r="GS36" s="8"/>
      <c r="GT36" s="8"/>
      <c r="GU36" s="8"/>
      <c r="GV36" s="8"/>
      <c r="GW36" s="8"/>
      <c r="GX36" s="8"/>
      <c r="GY36" s="8"/>
      <c r="GZ36" s="8"/>
      <c r="HA36" s="8"/>
      <c r="HB36" s="8"/>
      <c r="HC36" s="8"/>
      <c r="HD36" s="8"/>
      <c r="HE36" s="8"/>
      <c r="HF36" s="8"/>
      <c r="HG36" s="8"/>
      <c r="HH36" s="8"/>
      <c r="HI36" s="8"/>
      <c r="HJ36" s="8"/>
      <c r="HK36" s="8"/>
      <c r="HL36" s="8"/>
      <c r="HM36" s="8"/>
      <c r="HN36" s="8"/>
      <c r="HO36" s="8"/>
      <c r="HP36" s="8"/>
      <c r="HQ36" s="8"/>
      <c r="HR36" s="8"/>
      <c r="HS36" s="8"/>
      <c r="HT36" s="8"/>
      <c r="HU36" s="8"/>
      <c r="HV36" s="8"/>
      <c r="HW36" s="8"/>
      <c r="HX36" s="8"/>
      <c r="HY36" s="8"/>
      <c r="HZ36" s="8"/>
      <c r="IA36" s="8"/>
      <c r="IB36" s="8"/>
      <c r="IC36" s="8"/>
      <c r="ID36" s="8"/>
      <c r="IE36" s="8"/>
      <c r="IF36" s="8"/>
      <c r="IG36" s="8"/>
      <c r="IH36" s="8"/>
      <c r="II36" s="8"/>
      <c r="IJ36" s="8"/>
      <c r="IK36" s="8"/>
      <c r="IL36" s="8"/>
      <c r="IM36" s="8"/>
      <c r="IN36" s="8"/>
      <c r="IO36" s="8"/>
      <c r="IP36" s="8"/>
      <c r="IQ36" s="8"/>
      <c r="IR36" s="8"/>
      <c r="IS36" s="8"/>
      <c r="IT36" s="8"/>
      <c r="IU36" s="8"/>
      <c r="IV36" s="8"/>
      <c r="IW36" s="8"/>
    </row>
    <row r="37" spans="1:257" ht="25.5">
      <c r="A37" s="18" t="s">
        <v>42</v>
      </c>
      <c r="B37" s="31" t="s">
        <v>80</v>
      </c>
      <c r="C37" s="22">
        <f>D37</f>
        <v>33000000</v>
      </c>
      <c r="D37" s="22">
        <v>33000000</v>
      </c>
      <c r="E37" s="22">
        <v>0</v>
      </c>
      <c r="F37" s="23">
        <f t="shared" si="3"/>
        <v>0</v>
      </c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  <c r="FT37" s="8"/>
      <c r="FU37" s="8"/>
      <c r="FV37" s="8"/>
      <c r="FW37" s="8"/>
      <c r="FX37" s="8"/>
      <c r="FY37" s="8"/>
      <c r="FZ37" s="8"/>
      <c r="GA37" s="8"/>
      <c r="GB37" s="8"/>
      <c r="GC37" s="8"/>
      <c r="GD37" s="8"/>
      <c r="GE37" s="8"/>
      <c r="GF37" s="8"/>
      <c r="GG37" s="8"/>
      <c r="GH37" s="8"/>
      <c r="GI37" s="8"/>
      <c r="GJ37" s="8"/>
      <c r="GK37" s="8"/>
      <c r="GL37" s="8"/>
      <c r="GM37" s="8"/>
      <c r="GN37" s="8"/>
      <c r="GO37" s="8"/>
      <c r="GP37" s="8"/>
      <c r="GQ37" s="8"/>
      <c r="GR37" s="8"/>
      <c r="GS37" s="8"/>
      <c r="GT37" s="8"/>
      <c r="GU37" s="8"/>
      <c r="GV37" s="8"/>
      <c r="GW37" s="8"/>
      <c r="GX37" s="8"/>
      <c r="GY37" s="8"/>
      <c r="GZ37" s="8"/>
      <c r="HA37" s="8"/>
      <c r="HB37" s="8"/>
      <c r="HC37" s="8"/>
      <c r="HD37" s="8"/>
      <c r="HE37" s="8"/>
      <c r="HF37" s="8"/>
      <c r="HG37" s="8"/>
      <c r="HH37" s="8"/>
      <c r="HI37" s="8"/>
      <c r="HJ37" s="8"/>
      <c r="HK37" s="8"/>
      <c r="HL37" s="8"/>
      <c r="HM37" s="8"/>
      <c r="HN37" s="8"/>
      <c r="HO37" s="8"/>
      <c r="HP37" s="8"/>
      <c r="HQ37" s="8"/>
      <c r="HR37" s="8"/>
      <c r="HS37" s="8"/>
      <c r="HT37" s="8"/>
      <c r="HU37" s="8"/>
      <c r="HV37" s="8"/>
      <c r="HW37" s="8"/>
      <c r="HX37" s="8"/>
      <c r="HY37" s="8"/>
      <c r="HZ37" s="8"/>
      <c r="IA37" s="8"/>
      <c r="IB37" s="8"/>
      <c r="IC37" s="8"/>
      <c r="ID37" s="8"/>
      <c r="IE37" s="8"/>
      <c r="IF37" s="8"/>
      <c r="IG37" s="8"/>
      <c r="IH37" s="8"/>
      <c r="II37" s="8"/>
      <c r="IJ37" s="8"/>
      <c r="IK37" s="8"/>
      <c r="IL37" s="8"/>
      <c r="IM37" s="8"/>
      <c r="IN37" s="8"/>
      <c r="IO37" s="8"/>
      <c r="IP37" s="8"/>
      <c r="IQ37" s="8"/>
      <c r="IR37" s="8"/>
      <c r="IS37" s="8"/>
      <c r="IT37" s="8"/>
      <c r="IU37" s="8"/>
      <c r="IV37" s="8"/>
      <c r="IW37" s="8"/>
    </row>
    <row r="38" spans="1:257" ht="25.5">
      <c r="A38" s="18" t="s">
        <v>43</v>
      </c>
      <c r="B38" s="31" t="s">
        <v>87</v>
      </c>
      <c r="C38" s="22">
        <v>43498365.310000002</v>
      </c>
      <c r="D38" s="22">
        <v>43498365.310000002</v>
      </c>
      <c r="E38" s="22">
        <v>0</v>
      </c>
      <c r="F38" s="23">
        <f t="shared" si="3"/>
        <v>0</v>
      </c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  <c r="FT38" s="8"/>
      <c r="FU38" s="8"/>
      <c r="FV38" s="8"/>
      <c r="FW38" s="8"/>
      <c r="FX38" s="8"/>
      <c r="FY38" s="8"/>
      <c r="FZ38" s="8"/>
      <c r="GA38" s="8"/>
      <c r="GB38" s="8"/>
      <c r="GC38" s="8"/>
      <c r="GD38" s="8"/>
      <c r="GE38" s="8"/>
      <c r="GF38" s="8"/>
      <c r="GG38" s="8"/>
      <c r="GH38" s="8"/>
      <c r="GI38" s="8"/>
      <c r="GJ38" s="8"/>
      <c r="GK38" s="8"/>
      <c r="GL38" s="8"/>
      <c r="GM38" s="8"/>
      <c r="GN38" s="8"/>
      <c r="GO38" s="8"/>
      <c r="GP38" s="8"/>
      <c r="GQ38" s="8"/>
      <c r="GR38" s="8"/>
      <c r="GS38" s="8"/>
      <c r="GT38" s="8"/>
      <c r="GU38" s="8"/>
      <c r="GV38" s="8"/>
      <c r="GW38" s="8"/>
      <c r="GX38" s="8"/>
      <c r="GY38" s="8"/>
      <c r="GZ38" s="8"/>
      <c r="HA38" s="8"/>
      <c r="HB38" s="8"/>
      <c r="HC38" s="8"/>
      <c r="HD38" s="8"/>
      <c r="HE38" s="8"/>
      <c r="HF38" s="8"/>
      <c r="HG38" s="8"/>
      <c r="HH38" s="8"/>
      <c r="HI38" s="8"/>
      <c r="HJ38" s="8"/>
      <c r="HK38" s="8"/>
      <c r="HL38" s="8"/>
      <c r="HM38" s="8"/>
      <c r="HN38" s="8"/>
      <c r="HO38" s="8"/>
      <c r="HP38" s="8"/>
      <c r="HQ38" s="8"/>
      <c r="HR38" s="8"/>
      <c r="HS38" s="8"/>
      <c r="HT38" s="8"/>
      <c r="HU38" s="8"/>
      <c r="HV38" s="8"/>
      <c r="HW38" s="8"/>
      <c r="HX38" s="8"/>
      <c r="HY38" s="8"/>
      <c r="HZ38" s="8"/>
      <c r="IA38" s="8"/>
      <c r="IB38" s="8"/>
      <c r="IC38" s="8"/>
      <c r="ID38" s="8"/>
      <c r="IE38" s="8"/>
      <c r="IF38" s="8"/>
      <c r="IG38" s="8"/>
      <c r="IH38" s="8"/>
      <c r="II38" s="8"/>
      <c r="IJ38" s="8"/>
      <c r="IK38" s="8"/>
      <c r="IL38" s="8"/>
      <c r="IM38" s="8"/>
      <c r="IN38" s="8"/>
      <c r="IO38" s="8"/>
      <c r="IP38" s="8"/>
      <c r="IQ38" s="8"/>
      <c r="IR38" s="8"/>
      <c r="IS38" s="8"/>
      <c r="IT38" s="8"/>
      <c r="IU38" s="8"/>
      <c r="IV38" s="8"/>
      <c r="IW38" s="8"/>
    </row>
    <row r="39" spans="1:257" ht="25.5">
      <c r="A39" s="18" t="s">
        <v>44</v>
      </c>
      <c r="B39" s="31" t="s">
        <v>86</v>
      </c>
      <c r="C39" s="22">
        <v>25000000</v>
      </c>
      <c r="D39" s="22">
        <v>25000000</v>
      </c>
      <c r="E39" s="22">
        <v>0</v>
      </c>
      <c r="F39" s="23">
        <f t="shared" si="3"/>
        <v>0</v>
      </c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  <c r="DM39" s="8"/>
      <c r="DN39" s="8"/>
      <c r="DO39" s="8"/>
      <c r="DP39" s="8"/>
      <c r="DQ39" s="8"/>
      <c r="DR39" s="8"/>
      <c r="DS39" s="8"/>
      <c r="DT39" s="8"/>
      <c r="DU39" s="8"/>
      <c r="DV39" s="8"/>
      <c r="DW39" s="8"/>
      <c r="DX39" s="8"/>
      <c r="DY39" s="8"/>
      <c r="DZ39" s="8"/>
      <c r="EA39" s="8"/>
      <c r="EB39" s="8"/>
      <c r="EC39" s="8"/>
      <c r="ED39" s="8"/>
      <c r="EE39" s="8"/>
      <c r="EF39" s="8"/>
      <c r="EG39" s="8"/>
      <c r="EH39" s="8"/>
      <c r="EI39" s="8"/>
      <c r="EJ39" s="8"/>
      <c r="EK39" s="8"/>
      <c r="EL39" s="8"/>
      <c r="EM39" s="8"/>
      <c r="EN39" s="8"/>
      <c r="EO39" s="8"/>
      <c r="EP39" s="8"/>
      <c r="EQ39" s="8"/>
      <c r="ER39" s="8"/>
      <c r="ES39" s="8"/>
      <c r="ET39" s="8"/>
      <c r="EU39" s="8"/>
      <c r="EV39" s="8"/>
      <c r="EW39" s="8"/>
      <c r="EX39" s="8"/>
      <c r="EY39" s="8"/>
      <c r="EZ39" s="8"/>
      <c r="FA39" s="8"/>
      <c r="FB39" s="8"/>
      <c r="FC39" s="8"/>
      <c r="FD39" s="8"/>
      <c r="FE39" s="8"/>
      <c r="FF39" s="8"/>
      <c r="FG39" s="8"/>
      <c r="FH39" s="8"/>
      <c r="FI39" s="8"/>
      <c r="FJ39" s="8"/>
      <c r="FK39" s="8"/>
      <c r="FL39" s="8"/>
      <c r="FM39" s="8"/>
      <c r="FN39" s="8"/>
      <c r="FO39" s="8"/>
      <c r="FP39" s="8"/>
      <c r="FQ39" s="8"/>
      <c r="FR39" s="8"/>
      <c r="FS39" s="8"/>
      <c r="FT39" s="8"/>
      <c r="FU39" s="8"/>
      <c r="FV39" s="8"/>
      <c r="FW39" s="8"/>
      <c r="FX39" s="8"/>
      <c r="FY39" s="8"/>
      <c r="FZ39" s="8"/>
      <c r="GA39" s="8"/>
      <c r="GB39" s="8"/>
      <c r="GC39" s="8"/>
      <c r="GD39" s="8"/>
      <c r="GE39" s="8"/>
      <c r="GF39" s="8"/>
      <c r="GG39" s="8"/>
      <c r="GH39" s="8"/>
      <c r="GI39" s="8"/>
      <c r="GJ39" s="8"/>
      <c r="GK39" s="8"/>
      <c r="GL39" s="8"/>
      <c r="GM39" s="8"/>
      <c r="GN39" s="8"/>
      <c r="GO39" s="8"/>
      <c r="GP39" s="8"/>
      <c r="GQ39" s="8"/>
      <c r="GR39" s="8"/>
      <c r="GS39" s="8"/>
      <c r="GT39" s="8"/>
      <c r="GU39" s="8"/>
      <c r="GV39" s="8"/>
      <c r="GW39" s="8"/>
      <c r="GX39" s="8"/>
      <c r="GY39" s="8"/>
      <c r="GZ39" s="8"/>
      <c r="HA39" s="8"/>
      <c r="HB39" s="8"/>
      <c r="HC39" s="8"/>
      <c r="HD39" s="8"/>
      <c r="HE39" s="8"/>
      <c r="HF39" s="8"/>
      <c r="HG39" s="8"/>
      <c r="HH39" s="8"/>
      <c r="HI39" s="8"/>
      <c r="HJ39" s="8"/>
      <c r="HK39" s="8"/>
      <c r="HL39" s="8"/>
      <c r="HM39" s="8"/>
      <c r="HN39" s="8"/>
      <c r="HO39" s="8"/>
      <c r="HP39" s="8"/>
      <c r="HQ39" s="8"/>
      <c r="HR39" s="8"/>
      <c r="HS39" s="8"/>
      <c r="HT39" s="8"/>
      <c r="HU39" s="8"/>
      <c r="HV39" s="8"/>
      <c r="HW39" s="8"/>
      <c r="HX39" s="8"/>
      <c r="HY39" s="8"/>
      <c r="HZ39" s="8"/>
      <c r="IA39" s="8"/>
      <c r="IB39" s="8"/>
      <c r="IC39" s="8"/>
      <c r="ID39" s="8"/>
      <c r="IE39" s="8"/>
      <c r="IF39" s="8"/>
      <c r="IG39" s="8"/>
      <c r="IH39" s="8"/>
      <c r="II39" s="8"/>
      <c r="IJ39" s="8"/>
      <c r="IK39" s="8"/>
      <c r="IL39" s="8"/>
      <c r="IM39" s="8"/>
      <c r="IN39" s="8"/>
      <c r="IO39" s="8"/>
      <c r="IP39" s="8"/>
      <c r="IQ39" s="8"/>
      <c r="IR39" s="8"/>
      <c r="IS39" s="8"/>
      <c r="IT39" s="8"/>
      <c r="IU39" s="8"/>
      <c r="IV39" s="8"/>
      <c r="IW39" s="8"/>
    </row>
    <row r="40" spans="1:257" ht="25.5">
      <c r="A40" s="18" t="s">
        <v>46</v>
      </c>
      <c r="B40" s="31" t="s">
        <v>45</v>
      </c>
      <c r="C40" s="22">
        <v>10700000</v>
      </c>
      <c r="D40" s="22">
        <v>0</v>
      </c>
      <c r="E40" s="22">
        <v>0</v>
      </c>
      <c r="F40" s="23">
        <v>0</v>
      </c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  <c r="DP40" s="8"/>
      <c r="DQ40" s="8"/>
      <c r="DR40" s="8"/>
      <c r="DS40" s="8"/>
      <c r="DT40" s="8"/>
      <c r="DU40" s="8"/>
      <c r="DV40" s="8"/>
      <c r="DW40" s="8"/>
      <c r="DX40" s="8"/>
      <c r="DY40" s="8"/>
      <c r="DZ40" s="8"/>
      <c r="EA40" s="8"/>
      <c r="EB40" s="8"/>
      <c r="EC40" s="8"/>
      <c r="ED40" s="8"/>
      <c r="EE40" s="8"/>
      <c r="EF40" s="8"/>
      <c r="EG40" s="8"/>
      <c r="EH40" s="8"/>
      <c r="EI40" s="8"/>
      <c r="EJ40" s="8"/>
      <c r="EK40" s="8"/>
      <c r="EL40" s="8"/>
      <c r="EM40" s="8"/>
      <c r="EN40" s="8"/>
      <c r="EO40" s="8"/>
      <c r="EP40" s="8"/>
      <c r="EQ40" s="8"/>
      <c r="ER40" s="8"/>
      <c r="ES40" s="8"/>
      <c r="ET40" s="8"/>
      <c r="EU40" s="8"/>
      <c r="EV40" s="8"/>
      <c r="EW40" s="8"/>
      <c r="EX40" s="8"/>
      <c r="EY40" s="8"/>
      <c r="EZ40" s="8"/>
      <c r="FA40" s="8"/>
      <c r="FB40" s="8"/>
      <c r="FC40" s="8"/>
      <c r="FD40" s="8"/>
      <c r="FE40" s="8"/>
      <c r="FF40" s="8"/>
      <c r="FG40" s="8"/>
      <c r="FH40" s="8"/>
      <c r="FI40" s="8"/>
      <c r="FJ40" s="8"/>
      <c r="FK40" s="8"/>
      <c r="FL40" s="8"/>
      <c r="FM40" s="8"/>
      <c r="FN40" s="8"/>
      <c r="FO40" s="8"/>
      <c r="FP40" s="8"/>
      <c r="FQ40" s="8"/>
      <c r="FR40" s="8"/>
      <c r="FS40" s="8"/>
      <c r="FT40" s="8"/>
      <c r="FU40" s="8"/>
      <c r="FV40" s="8"/>
      <c r="FW40" s="8"/>
      <c r="FX40" s="8"/>
      <c r="FY40" s="8"/>
      <c r="FZ40" s="8"/>
      <c r="GA40" s="8"/>
      <c r="GB40" s="8"/>
      <c r="GC40" s="8"/>
      <c r="GD40" s="8"/>
      <c r="GE40" s="8"/>
      <c r="GF40" s="8"/>
      <c r="GG40" s="8"/>
      <c r="GH40" s="8"/>
      <c r="GI40" s="8"/>
      <c r="GJ40" s="8"/>
      <c r="GK40" s="8"/>
      <c r="GL40" s="8"/>
      <c r="GM40" s="8"/>
      <c r="GN40" s="8"/>
      <c r="GO40" s="8"/>
      <c r="GP40" s="8"/>
      <c r="GQ40" s="8"/>
      <c r="GR40" s="8"/>
      <c r="GS40" s="8"/>
      <c r="GT40" s="8"/>
      <c r="GU40" s="8"/>
      <c r="GV40" s="8"/>
      <c r="GW40" s="8"/>
      <c r="GX40" s="8"/>
      <c r="GY40" s="8"/>
      <c r="GZ40" s="8"/>
      <c r="HA40" s="8"/>
      <c r="HB40" s="8"/>
      <c r="HC40" s="8"/>
      <c r="HD40" s="8"/>
      <c r="HE40" s="8"/>
      <c r="HF40" s="8"/>
      <c r="HG40" s="8"/>
      <c r="HH40" s="8"/>
      <c r="HI40" s="8"/>
      <c r="HJ40" s="8"/>
      <c r="HK40" s="8"/>
      <c r="HL40" s="8"/>
      <c r="HM40" s="8"/>
      <c r="HN40" s="8"/>
      <c r="HO40" s="8"/>
      <c r="HP40" s="8"/>
      <c r="HQ40" s="8"/>
      <c r="HR40" s="8"/>
      <c r="HS40" s="8"/>
      <c r="HT40" s="8"/>
      <c r="HU40" s="8"/>
      <c r="HV40" s="8"/>
      <c r="HW40" s="8"/>
      <c r="HX40" s="8"/>
      <c r="HY40" s="8"/>
      <c r="HZ40" s="8"/>
      <c r="IA40" s="8"/>
      <c r="IB40" s="8"/>
      <c r="IC40" s="8"/>
      <c r="ID40" s="8"/>
      <c r="IE40" s="8"/>
      <c r="IF40" s="8"/>
      <c r="IG40" s="8"/>
      <c r="IH40" s="8"/>
      <c r="II40" s="8"/>
      <c r="IJ40" s="8"/>
      <c r="IK40" s="8"/>
      <c r="IL40" s="8"/>
      <c r="IM40" s="8"/>
      <c r="IN40" s="8"/>
      <c r="IO40" s="8"/>
      <c r="IP40" s="8"/>
      <c r="IQ40" s="8"/>
      <c r="IR40" s="8"/>
      <c r="IS40" s="8"/>
      <c r="IT40" s="8"/>
      <c r="IU40" s="8"/>
      <c r="IV40" s="8"/>
      <c r="IW40" s="8"/>
    </row>
    <row r="41" spans="1:257" ht="25.5">
      <c r="A41" s="18" t="s">
        <v>47</v>
      </c>
      <c r="B41" s="31" t="s">
        <v>90</v>
      </c>
      <c r="C41" s="22">
        <v>0</v>
      </c>
      <c r="D41" s="22">
        <v>10700000</v>
      </c>
      <c r="E41" s="22">
        <v>0</v>
      </c>
      <c r="F41" s="23">
        <f t="shared" ref="F41" si="4">E41/D41*100</f>
        <v>0</v>
      </c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8"/>
      <c r="DG41" s="8"/>
      <c r="DH41" s="8"/>
      <c r="DI41" s="8"/>
      <c r="DJ41" s="8"/>
      <c r="DK41" s="8"/>
      <c r="DL41" s="8"/>
      <c r="DM41" s="8"/>
      <c r="DN41" s="8"/>
      <c r="DO41" s="8"/>
      <c r="DP41" s="8"/>
      <c r="DQ41" s="8"/>
      <c r="DR41" s="8"/>
      <c r="DS41" s="8"/>
      <c r="DT41" s="8"/>
      <c r="DU41" s="8"/>
      <c r="DV41" s="8"/>
      <c r="DW41" s="8"/>
      <c r="DX41" s="8"/>
      <c r="DY41" s="8"/>
      <c r="DZ41" s="8"/>
      <c r="EA41" s="8"/>
      <c r="EB41" s="8"/>
      <c r="EC41" s="8"/>
      <c r="ED41" s="8"/>
      <c r="EE41" s="8"/>
      <c r="EF41" s="8"/>
      <c r="EG41" s="8"/>
      <c r="EH41" s="8"/>
      <c r="EI41" s="8"/>
      <c r="EJ41" s="8"/>
      <c r="EK41" s="8"/>
      <c r="EL41" s="8"/>
      <c r="EM41" s="8"/>
      <c r="EN41" s="8"/>
      <c r="EO41" s="8"/>
      <c r="EP41" s="8"/>
      <c r="EQ41" s="8"/>
      <c r="ER41" s="8"/>
      <c r="ES41" s="8"/>
      <c r="ET41" s="8"/>
      <c r="EU41" s="8"/>
      <c r="EV41" s="8"/>
      <c r="EW41" s="8"/>
      <c r="EX41" s="8"/>
      <c r="EY41" s="8"/>
      <c r="EZ41" s="8"/>
      <c r="FA41" s="8"/>
      <c r="FB41" s="8"/>
      <c r="FC41" s="8"/>
      <c r="FD41" s="8"/>
      <c r="FE41" s="8"/>
      <c r="FF41" s="8"/>
      <c r="FG41" s="8"/>
      <c r="FH41" s="8"/>
      <c r="FI41" s="8"/>
      <c r="FJ41" s="8"/>
      <c r="FK41" s="8"/>
      <c r="FL41" s="8"/>
      <c r="FM41" s="8"/>
      <c r="FN41" s="8"/>
      <c r="FO41" s="8"/>
      <c r="FP41" s="8"/>
      <c r="FQ41" s="8"/>
      <c r="FR41" s="8"/>
      <c r="FS41" s="8"/>
      <c r="FT41" s="8"/>
      <c r="FU41" s="8"/>
      <c r="FV41" s="8"/>
      <c r="FW41" s="8"/>
      <c r="FX41" s="8"/>
      <c r="FY41" s="8"/>
      <c r="FZ41" s="8"/>
      <c r="GA41" s="8"/>
      <c r="GB41" s="8"/>
      <c r="GC41" s="8"/>
      <c r="GD41" s="8"/>
      <c r="GE41" s="8"/>
      <c r="GF41" s="8"/>
      <c r="GG41" s="8"/>
      <c r="GH41" s="8"/>
      <c r="GI41" s="8"/>
      <c r="GJ41" s="8"/>
      <c r="GK41" s="8"/>
      <c r="GL41" s="8"/>
      <c r="GM41" s="8"/>
      <c r="GN41" s="8"/>
      <c r="GO41" s="8"/>
      <c r="GP41" s="8"/>
      <c r="GQ41" s="8"/>
      <c r="GR41" s="8"/>
      <c r="GS41" s="8"/>
      <c r="GT41" s="8"/>
      <c r="GU41" s="8"/>
      <c r="GV41" s="8"/>
      <c r="GW41" s="8"/>
      <c r="GX41" s="8"/>
      <c r="GY41" s="8"/>
      <c r="GZ41" s="8"/>
      <c r="HA41" s="8"/>
      <c r="HB41" s="8"/>
      <c r="HC41" s="8"/>
      <c r="HD41" s="8"/>
      <c r="HE41" s="8"/>
      <c r="HF41" s="8"/>
      <c r="HG41" s="8"/>
      <c r="HH41" s="8"/>
      <c r="HI41" s="8"/>
      <c r="HJ41" s="8"/>
      <c r="HK41" s="8"/>
      <c r="HL41" s="8"/>
      <c r="HM41" s="8"/>
      <c r="HN41" s="8"/>
      <c r="HO41" s="8"/>
      <c r="HP41" s="8"/>
      <c r="HQ41" s="8"/>
      <c r="HR41" s="8"/>
      <c r="HS41" s="8"/>
      <c r="HT41" s="8"/>
      <c r="HU41" s="8"/>
      <c r="HV41" s="8"/>
      <c r="HW41" s="8"/>
      <c r="HX41" s="8"/>
      <c r="HY41" s="8"/>
      <c r="HZ41" s="8"/>
      <c r="IA41" s="8"/>
      <c r="IB41" s="8"/>
      <c r="IC41" s="8"/>
      <c r="ID41" s="8"/>
      <c r="IE41" s="8"/>
      <c r="IF41" s="8"/>
      <c r="IG41" s="8"/>
      <c r="IH41" s="8"/>
      <c r="II41" s="8"/>
      <c r="IJ41" s="8"/>
      <c r="IK41" s="8"/>
      <c r="IL41" s="8"/>
      <c r="IM41" s="8"/>
      <c r="IN41" s="8"/>
      <c r="IO41" s="8"/>
      <c r="IP41" s="8"/>
      <c r="IQ41" s="8"/>
      <c r="IR41" s="8"/>
      <c r="IS41" s="8"/>
      <c r="IT41" s="8"/>
      <c r="IU41" s="8"/>
      <c r="IV41" s="8"/>
      <c r="IW41" s="8"/>
    </row>
    <row r="42" spans="1:257" ht="25.5">
      <c r="A42" s="18" t="s">
        <v>48</v>
      </c>
      <c r="B42" s="31" t="s">
        <v>88</v>
      </c>
      <c r="C42" s="22">
        <v>18620000</v>
      </c>
      <c r="D42" s="22">
        <v>18620000</v>
      </c>
      <c r="E42" s="22">
        <v>0</v>
      </c>
      <c r="F42" s="23">
        <f t="shared" si="3"/>
        <v>0</v>
      </c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  <c r="DE42" s="8"/>
      <c r="DF42" s="8"/>
      <c r="DG42" s="8"/>
      <c r="DH42" s="8"/>
      <c r="DI42" s="8"/>
      <c r="DJ42" s="8"/>
      <c r="DK42" s="8"/>
      <c r="DL42" s="8"/>
      <c r="DM42" s="8"/>
      <c r="DN42" s="8"/>
      <c r="DO42" s="8"/>
      <c r="DP42" s="8"/>
      <c r="DQ42" s="8"/>
      <c r="DR42" s="8"/>
      <c r="DS42" s="8"/>
      <c r="DT42" s="8"/>
      <c r="DU42" s="8"/>
      <c r="DV42" s="8"/>
      <c r="DW42" s="8"/>
      <c r="DX42" s="8"/>
      <c r="DY42" s="8"/>
      <c r="DZ42" s="8"/>
      <c r="EA42" s="8"/>
      <c r="EB42" s="8"/>
      <c r="EC42" s="8"/>
      <c r="ED42" s="8"/>
      <c r="EE42" s="8"/>
      <c r="EF42" s="8"/>
      <c r="EG42" s="8"/>
      <c r="EH42" s="8"/>
      <c r="EI42" s="8"/>
      <c r="EJ42" s="8"/>
      <c r="EK42" s="8"/>
      <c r="EL42" s="8"/>
      <c r="EM42" s="8"/>
      <c r="EN42" s="8"/>
      <c r="EO42" s="8"/>
      <c r="EP42" s="8"/>
      <c r="EQ42" s="8"/>
      <c r="ER42" s="8"/>
      <c r="ES42" s="8"/>
      <c r="ET42" s="8"/>
      <c r="EU42" s="8"/>
      <c r="EV42" s="8"/>
      <c r="EW42" s="8"/>
      <c r="EX42" s="8"/>
      <c r="EY42" s="8"/>
      <c r="EZ42" s="8"/>
      <c r="FA42" s="8"/>
      <c r="FB42" s="8"/>
      <c r="FC42" s="8"/>
      <c r="FD42" s="8"/>
      <c r="FE42" s="8"/>
      <c r="FF42" s="8"/>
      <c r="FG42" s="8"/>
      <c r="FH42" s="8"/>
      <c r="FI42" s="8"/>
      <c r="FJ42" s="8"/>
      <c r="FK42" s="8"/>
      <c r="FL42" s="8"/>
      <c r="FM42" s="8"/>
      <c r="FN42" s="8"/>
      <c r="FO42" s="8"/>
      <c r="FP42" s="8"/>
      <c r="FQ42" s="8"/>
      <c r="FR42" s="8"/>
      <c r="FS42" s="8"/>
      <c r="FT42" s="8"/>
      <c r="FU42" s="8"/>
      <c r="FV42" s="8"/>
      <c r="FW42" s="8"/>
      <c r="FX42" s="8"/>
      <c r="FY42" s="8"/>
      <c r="FZ42" s="8"/>
      <c r="GA42" s="8"/>
      <c r="GB42" s="8"/>
      <c r="GC42" s="8"/>
      <c r="GD42" s="8"/>
      <c r="GE42" s="8"/>
      <c r="GF42" s="8"/>
      <c r="GG42" s="8"/>
      <c r="GH42" s="8"/>
      <c r="GI42" s="8"/>
      <c r="GJ42" s="8"/>
      <c r="GK42" s="8"/>
      <c r="GL42" s="8"/>
      <c r="GM42" s="8"/>
      <c r="GN42" s="8"/>
      <c r="GO42" s="8"/>
      <c r="GP42" s="8"/>
      <c r="GQ42" s="8"/>
      <c r="GR42" s="8"/>
      <c r="GS42" s="8"/>
      <c r="GT42" s="8"/>
      <c r="GU42" s="8"/>
      <c r="GV42" s="8"/>
      <c r="GW42" s="8"/>
      <c r="GX42" s="8"/>
      <c r="GY42" s="8"/>
      <c r="GZ42" s="8"/>
      <c r="HA42" s="8"/>
      <c r="HB42" s="8"/>
      <c r="HC42" s="8"/>
      <c r="HD42" s="8"/>
      <c r="HE42" s="8"/>
      <c r="HF42" s="8"/>
      <c r="HG42" s="8"/>
      <c r="HH42" s="8"/>
      <c r="HI42" s="8"/>
      <c r="HJ42" s="8"/>
      <c r="HK42" s="8"/>
      <c r="HL42" s="8"/>
      <c r="HM42" s="8"/>
      <c r="HN42" s="8"/>
      <c r="HO42" s="8"/>
      <c r="HP42" s="8"/>
      <c r="HQ42" s="8"/>
      <c r="HR42" s="8"/>
      <c r="HS42" s="8"/>
      <c r="HT42" s="8"/>
      <c r="HU42" s="8"/>
      <c r="HV42" s="8"/>
      <c r="HW42" s="8"/>
      <c r="HX42" s="8"/>
      <c r="HY42" s="8"/>
      <c r="HZ42" s="8"/>
      <c r="IA42" s="8"/>
      <c r="IB42" s="8"/>
      <c r="IC42" s="8"/>
      <c r="ID42" s="8"/>
      <c r="IE42" s="8"/>
      <c r="IF42" s="8"/>
      <c r="IG42" s="8"/>
      <c r="IH42" s="8"/>
      <c r="II42" s="8"/>
      <c r="IJ42" s="8"/>
      <c r="IK42" s="8"/>
      <c r="IL42" s="8"/>
      <c r="IM42" s="8"/>
      <c r="IN42" s="8"/>
      <c r="IO42" s="8"/>
      <c r="IP42" s="8"/>
      <c r="IQ42" s="8"/>
      <c r="IR42" s="8"/>
      <c r="IS42" s="8"/>
      <c r="IT42" s="8"/>
      <c r="IU42" s="8"/>
      <c r="IV42" s="8"/>
      <c r="IW42" s="8"/>
    </row>
    <row r="43" spans="1:257" ht="25.5">
      <c r="A43" s="18" t="s">
        <v>50</v>
      </c>
      <c r="B43" s="31" t="s">
        <v>89</v>
      </c>
      <c r="C43" s="22">
        <v>25036000</v>
      </c>
      <c r="D43" s="22">
        <v>25036000</v>
      </c>
      <c r="E43" s="22">
        <v>0</v>
      </c>
      <c r="F43" s="23">
        <f t="shared" si="3"/>
        <v>0</v>
      </c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8"/>
      <c r="CT43" s="8"/>
      <c r="CU43" s="8"/>
      <c r="CV43" s="8"/>
      <c r="CW43" s="8"/>
      <c r="CX43" s="8"/>
      <c r="CY43" s="8"/>
      <c r="CZ43" s="8"/>
      <c r="DA43" s="8"/>
      <c r="DB43" s="8"/>
      <c r="DC43" s="8"/>
      <c r="DD43" s="8"/>
      <c r="DE43" s="8"/>
      <c r="DF43" s="8"/>
      <c r="DG43" s="8"/>
      <c r="DH43" s="8"/>
      <c r="DI43" s="8"/>
      <c r="DJ43" s="8"/>
      <c r="DK43" s="8"/>
      <c r="DL43" s="8"/>
      <c r="DM43" s="8"/>
      <c r="DN43" s="8"/>
      <c r="DO43" s="8"/>
      <c r="DP43" s="8"/>
      <c r="DQ43" s="8"/>
      <c r="DR43" s="8"/>
      <c r="DS43" s="8"/>
      <c r="DT43" s="8"/>
      <c r="DU43" s="8"/>
      <c r="DV43" s="8"/>
      <c r="DW43" s="8"/>
      <c r="DX43" s="8"/>
      <c r="DY43" s="8"/>
      <c r="DZ43" s="8"/>
      <c r="EA43" s="8"/>
      <c r="EB43" s="8"/>
      <c r="EC43" s="8"/>
      <c r="ED43" s="8"/>
      <c r="EE43" s="8"/>
      <c r="EF43" s="8"/>
      <c r="EG43" s="8"/>
      <c r="EH43" s="8"/>
      <c r="EI43" s="8"/>
      <c r="EJ43" s="8"/>
      <c r="EK43" s="8"/>
      <c r="EL43" s="8"/>
      <c r="EM43" s="8"/>
      <c r="EN43" s="8"/>
      <c r="EO43" s="8"/>
      <c r="EP43" s="8"/>
      <c r="EQ43" s="8"/>
      <c r="ER43" s="8"/>
      <c r="ES43" s="8"/>
      <c r="ET43" s="8"/>
      <c r="EU43" s="8"/>
      <c r="EV43" s="8"/>
      <c r="EW43" s="8"/>
      <c r="EX43" s="8"/>
      <c r="EY43" s="8"/>
      <c r="EZ43" s="8"/>
      <c r="FA43" s="8"/>
      <c r="FB43" s="8"/>
      <c r="FC43" s="8"/>
      <c r="FD43" s="8"/>
      <c r="FE43" s="8"/>
      <c r="FF43" s="8"/>
      <c r="FG43" s="8"/>
      <c r="FH43" s="8"/>
      <c r="FI43" s="8"/>
      <c r="FJ43" s="8"/>
      <c r="FK43" s="8"/>
      <c r="FL43" s="8"/>
      <c r="FM43" s="8"/>
      <c r="FN43" s="8"/>
      <c r="FO43" s="8"/>
      <c r="FP43" s="8"/>
      <c r="FQ43" s="8"/>
      <c r="FR43" s="8"/>
      <c r="FS43" s="8"/>
      <c r="FT43" s="8"/>
      <c r="FU43" s="8"/>
      <c r="FV43" s="8"/>
      <c r="FW43" s="8"/>
      <c r="FX43" s="8"/>
      <c r="FY43" s="8"/>
      <c r="FZ43" s="8"/>
      <c r="GA43" s="8"/>
      <c r="GB43" s="8"/>
      <c r="GC43" s="8"/>
      <c r="GD43" s="8"/>
      <c r="GE43" s="8"/>
      <c r="GF43" s="8"/>
      <c r="GG43" s="8"/>
      <c r="GH43" s="8"/>
      <c r="GI43" s="8"/>
      <c r="GJ43" s="8"/>
      <c r="GK43" s="8"/>
      <c r="GL43" s="8"/>
      <c r="GM43" s="8"/>
      <c r="GN43" s="8"/>
      <c r="GO43" s="8"/>
      <c r="GP43" s="8"/>
      <c r="GQ43" s="8"/>
      <c r="GR43" s="8"/>
      <c r="GS43" s="8"/>
      <c r="GT43" s="8"/>
      <c r="GU43" s="8"/>
      <c r="GV43" s="8"/>
      <c r="GW43" s="8"/>
      <c r="GX43" s="8"/>
      <c r="GY43" s="8"/>
      <c r="GZ43" s="8"/>
      <c r="HA43" s="8"/>
      <c r="HB43" s="8"/>
      <c r="HC43" s="8"/>
      <c r="HD43" s="8"/>
      <c r="HE43" s="8"/>
      <c r="HF43" s="8"/>
      <c r="HG43" s="8"/>
      <c r="HH43" s="8"/>
      <c r="HI43" s="8"/>
      <c r="HJ43" s="8"/>
      <c r="HK43" s="8"/>
      <c r="HL43" s="8"/>
      <c r="HM43" s="8"/>
      <c r="HN43" s="8"/>
      <c r="HO43" s="8"/>
      <c r="HP43" s="8"/>
      <c r="HQ43" s="8"/>
      <c r="HR43" s="8"/>
      <c r="HS43" s="8"/>
      <c r="HT43" s="8"/>
      <c r="HU43" s="8"/>
      <c r="HV43" s="8"/>
      <c r="HW43" s="8"/>
      <c r="HX43" s="8"/>
      <c r="HY43" s="8"/>
      <c r="HZ43" s="8"/>
      <c r="IA43" s="8"/>
      <c r="IB43" s="8"/>
      <c r="IC43" s="8"/>
      <c r="ID43" s="8"/>
      <c r="IE43" s="8"/>
      <c r="IF43" s="8"/>
      <c r="IG43" s="8"/>
      <c r="IH43" s="8"/>
      <c r="II43" s="8"/>
      <c r="IJ43" s="8"/>
      <c r="IK43" s="8"/>
      <c r="IL43" s="8"/>
      <c r="IM43" s="8"/>
      <c r="IN43" s="8"/>
      <c r="IO43" s="8"/>
      <c r="IP43" s="8"/>
      <c r="IQ43" s="8"/>
      <c r="IR43" s="8"/>
      <c r="IS43" s="8"/>
      <c r="IT43" s="8"/>
      <c r="IU43" s="8"/>
      <c r="IV43" s="8"/>
      <c r="IW43" s="8"/>
    </row>
    <row r="44" spans="1:257" ht="38.25">
      <c r="A44" s="18" t="s">
        <v>52</v>
      </c>
      <c r="B44" s="31" t="s">
        <v>81</v>
      </c>
      <c r="C44" s="22">
        <f>D44</f>
        <v>110080802.52</v>
      </c>
      <c r="D44" s="22">
        <v>110080802.52</v>
      </c>
      <c r="E44" s="22">
        <v>0</v>
      </c>
      <c r="F44" s="23">
        <f t="shared" si="3"/>
        <v>0</v>
      </c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8"/>
      <c r="DS44" s="8"/>
      <c r="DT44" s="8"/>
      <c r="DU44" s="8"/>
      <c r="DV44" s="8"/>
      <c r="DW44" s="8"/>
      <c r="DX44" s="8"/>
      <c r="DY44" s="8"/>
      <c r="DZ44" s="8"/>
      <c r="EA44" s="8"/>
      <c r="EB44" s="8"/>
      <c r="EC44" s="8"/>
      <c r="ED44" s="8"/>
      <c r="EE44" s="8"/>
      <c r="EF44" s="8"/>
      <c r="EG44" s="8"/>
      <c r="EH44" s="8"/>
      <c r="EI44" s="8"/>
      <c r="EJ44" s="8"/>
      <c r="EK44" s="8"/>
      <c r="EL44" s="8"/>
      <c r="EM44" s="8"/>
      <c r="EN44" s="8"/>
      <c r="EO44" s="8"/>
      <c r="EP44" s="8"/>
      <c r="EQ44" s="8"/>
      <c r="ER44" s="8"/>
      <c r="ES44" s="8"/>
      <c r="ET44" s="8"/>
      <c r="EU44" s="8"/>
      <c r="EV44" s="8"/>
      <c r="EW44" s="8"/>
      <c r="EX44" s="8"/>
      <c r="EY44" s="8"/>
      <c r="EZ44" s="8"/>
      <c r="FA44" s="8"/>
      <c r="FB44" s="8"/>
      <c r="FC44" s="8"/>
      <c r="FD44" s="8"/>
      <c r="FE44" s="8"/>
      <c r="FF44" s="8"/>
      <c r="FG44" s="8"/>
      <c r="FH44" s="8"/>
      <c r="FI44" s="8"/>
      <c r="FJ44" s="8"/>
      <c r="FK44" s="8"/>
      <c r="FL44" s="8"/>
      <c r="FM44" s="8"/>
      <c r="FN44" s="8"/>
      <c r="FO44" s="8"/>
      <c r="FP44" s="8"/>
      <c r="FQ44" s="8"/>
      <c r="FR44" s="8"/>
      <c r="FS44" s="8"/>
      <c r="FT44" s="8"/>
      <c r="FU44" s="8"/>
      <c r="FV44" s="8"/>
      <c r="FW44" s="8"/>
      <c r="FX44" s="8"/>
      <c r="FY44" s="8"/>
      <c r="FZ44" s="8"/>
      <c r="GA44" s="8"/>
      <c r="GB44" s="8"/>
      <c r="GC44" s="8"/>
      <c r="GD44" s="8"/>
      <c r="GE44" s="8"/>
      <c r="GF44" s="8"/>
      <c r="GG44" s="8"/>
      <c r="GH44" s="8"/>
      <c r="GI44" s="8"/>
      <c r="GJ44" s="8"/>
      <c r="GK44" s="8"/>
      <c r="GL44" s="8"/>
      <c r="GM44" s="8"/>
      <c r="GN44" s="8"/>
      <c r="GO44" s="8"/>
      <c r="GP44" s="8"/>
      <c r="GQ44" s="8"/>
      <c r="GR44" s="8"/>
      <c r="GS44" s="8"/>
      <c r="GT44" s="8"/>
      <c r="GU44" s="8"/>
      <c r="GV44" s="8"/>
      <c r="GW44" s="8"/>
      <c r="GX44" s="8"/>
      <c r="GY44" s="8"/>
      <c r="GZ44" s="8"/>
      <c r="HA44" s="8"/>
      <c r="HB44" s="8"/>
      <c r="HC44" s="8"/>
      <c r="HD44" s="8"/>
      <c r="HE44" s="8"/>
      <c r="HF44" s="8"/>
      <c r="HG44" s="8"/>
      <c r="HH44" s="8"/>
      <c r="HI44" s="8"/>
      <c r="HJ44" s="8"/>
      <c r="HK44" s="8"/>
      <c r="HL44" s="8"/>
      <c r="HM44" s="8"/>
      <c r="HN44" s="8"/>
      <c r="HO44" s="8"/>
      <c r="HP44" s="8"/>
      <c r="HQ44" s="8"/>
      <c r="HR44" s="8"/>
      <c r="HS44" s="8"/>
      <c r="HT44" s="8"/>
      <c r="HU44" s="8"/>
      <c r="HV44" s="8"/>
      <c r="HW44" s="8"/>
      <c r="HX44" s="8"/>
      <c r="HY44" s="8"/>
      <c r="HZ44" s="8"/>
      <c r="IA44" s="8"/>
      <c r="IB44" s="8"/>
      <c r="IC44" s="8"/>
      <c r="ID44" s="8"/>
      <c r="IE44" s="8"/>
      <c r="IF44" s="8"/>
      <c r="IG44" s="8"/>
      <c r="IH44" s="8"/>
      <c r="II44" s="8"/>
      <c r="IJ44" s="8"/>
      <c r="IK44" s="8"/>
      <c r="IL44" s="8"/>
      <c r="IM44" s="8"/>
      <c r="IN44" s="8"/>
      <c r="IO44" s="8"/>
      <c r="IP44" s="8"/>
      <c r="IQ44" s="8"/>
      <c r="IR44" s="8"/>
      <c r="IS44" s="8"/>
      <c r="IT44" s="8"/>
      <c r="IU44" s="8"/>
      <c r="IV44" s="8"/>
      <c r="IW44" s="8"/>
    </row>
    <row r="45" spans="1:257" ht="25.5">
      <c r="A45" s="18" t="s">
        <v>54</v>
      </c>
      <c r="B45" s="31" t="s">
        <v>98</v>
      </c>
      <c r="C45" s="22">
        <f>512584428.38+1541122161</f>
        <v>2053706589.3800001</v>
      </c>
      <c r="D45" s="22">
        <f>81682455.84+1293247201.2</f>
        <v>1374929657.04</v>
      </c>
      <c r="E45" s="22">
        <v>520985623.91000003</v>
      </c>
      <c r="F45" s="23">
        <f t="shared" si="1"/>
        <v>37.891802045465901</v>
      </c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  <c r="CS45" s="8"/>
      <c r="CT45" s="8"/>
      <c r="CU45" s="8"/>
      <c r="CV45" s="8"/>
      <c r="CW45" s="8"/>
      <c r="CX45" s="8"/>
      <c r="CY45" s="8"/>
      <c r="CZ45" s="8"/>
      <c r="DA45" s="8"/>
      <c r="DB45" s="8"/>
      <c r="DC45" s="8"/>
      <c r="DD45" s="8"/>
      <c r="DE45" s="8"/>
      <c r="DF45" s="8"/>
      <c r="DG45" s="8"/>
      <c r="DH45" s="8"/>
      <c r="DI45" s="8"/>
      <c r="DJ45" s="8"/>
      <c r="DK45" s="8"/>
      <c r="DL45" s="8"/>
      <c r="DM45" s="8"/>
      <c r="DN45" s="8"/>
      <c r="DO45" s="8"/>
      <c r="DP45" s="8"/>
      <c r="DQ45" s="8"/>
      <c r="DR45" s="8"/>
      <c r="DS45" s="8"/>
      <c r="DT45" s="8"/>
      <c r="DU45" s="8"/>
      <c r="DV45" s="8"/>
      <c r="DW45" s="8"/>
      <c r="DX45" s="8"/>
      <c r="DY45" s="8"/>
      <c r="DZ45" s="8"/>
      <c r="EA45" s="8"/>
      <c r="EB45" s="8"/>
      <c r="EC45" s="8"/>
      <c r="ED45" s="8"/>
      <c r="EE45" s="8"/>
      <c r="EF45" s="8"/>
      <c r="EG45" s="8"/>
      <c r="EH45" s="8"/>
      <c r="EI45" s="8"/>
      <c r="EJ45" s="8"/>
      <c r="EK45" s="8"/>
      <c r="EL45" s="8"/>
      <c r="EM45" s="8"/>
      <c r="EN45" s="8"/>
      <c r="EO45" s="8"/>
      <c r="EP45" s="8"/>
      <c r="EQ45" s="8"/>
      <c r="ER45" s="8"/>
      <c r="ES45" s="8"/>
      <c r="ET45" s="8"/>
      <c r="EU45" s="8"/>
      <c r="EV45" s="8"/>
      <c r="EW45" s="8"/>
      <c r="EX45" s="8"/>
      <c r="EY45" s="8"/>
      <c r="EZ45" s="8"/>
      <c r="FA45" s="8"/>
      <c r="FB45" s="8"/>
      <c r="FC45" s="8"/>
      <c r="FD45" s="8"/>
      <c r="FE45" s="8"/>
      <c r="FF45" s="8"/>
      <c r="FG45" s="8"/>
      <c r="FH45" s="8"/>
      <c r="FI45" s="8"/>
      <c r="FJ45" s="8"/>
      <c r="FK45" s="8"/>
      <c r="FL45" s="8"/>
      <c r="FM45" s="8"/>
      <c r="FN45" s="8"/>
      <c r="FO45" s="8"/>
      <c r="FP45" s="8"/>
      <c r="FQ45" s="8"/>
      <c r="FR45" s="8"/>
      <c r="FS45" s="8"/>
      <c r="FT45" s="8"/>
      <c r="FU45" s="8"/>
      <c r="FV45" s="8"/>
      <c r="FW45" s="8"/>
      <c r="FX45" s="8"/>
      <c r="FY45" s="8"/>
      <c r="FZ45" s="8"/>
      <c r="GA45" s="8"/>
      <c r="GB45" s="8"/>
      <c r="GC45" s="8"/>
      <c r="GD45" s="8"/>
      <c r="GE45" s="8"/>
      <c r="GF45" s="8"/>
      <c r="GG45" s="8"/>
      <c r="GH45" s="8"/>
      <c r="GI45" s="8"/>
      <c r="GJ45" s="8"/>
      <c r="GK45" s="8"/>
      <c r="GL45" s="8"/>
      <c r="GM45" s="8"/>
      <c r="GN45" s="8"/>
      <c r="GO45" s="8"/>
      <c r="GP45" s="8"/>
      <c r="GQ45" s="8"/>
      <c r="GR45" s="8"/>
      <c r="GS45" s="8"/>
      <c r="GT45" s="8"/>
      <c r="GU45" s="8"/>
      <c r="GV45" s="8"/>
      <c r="GW45" s="8"/>
      <c r="GX45" s="8"/>
      <c r="GY45" s="8"/>
      <c r="GZ45" s="8"/>
      <c r="HA45" s="8"/>
      <c r="HB45" s="8"/>
      <c r="HC45" s="8"/>
      <c r="HD45" s="8"/>
      <c r="HE45" s="8"/>
      <c r="HF45" s="8"/>
      <c r="HG45" s="8"/>
      <c r="HH45" s="8"/>
      <c r="HI45" s="8"/>
      <c r="HJ45" s="8"/>
      <c r="HK45" s="8"/>
      <c r="HL45" s="8"/>
      <c r="HM45" s="8"/>
      <c r="HN45" s="8"/>
      <c r="HO45" s="8"/>
      <c r="HP45" s="8"/>
      <c r="HQ45" s="8"/>
      <c r="HR45" s="8"/>
      <c r="HS45" s="8"/>
      <c r="HT45" s="8"/>
      <c r="HU45" s="8"/>
      <c r="HV45" s="8"/>
      <c r="HW45" s="8"/>
      <c r="HX45" s="8"/>
      <c r="HY45" s="8"/>
      <c r="HZ45" s="8"/>
      <c r="IA45" s="8"/>
      <c r="IB45" s="8"/>
      <c r="IC45" s="8"/>
      <c r="ID45" s="8"/>
      <c r="IE45" s="8"/>
      <c r="IF45" s="8"/>
      <c r="IG45" s="8"/>
      <c r="IH45" s="8"/>
      <c r="II45" s="8"/>
      <c r="IJ45" s="8"/>
      <c r="IK45" s="8"/>
      <c r="IL45" s="8"/>
      <c r="IM45" s="8"/>
      <c r="IN45" s="8"/>
      <c r="IO45" s="8"/>
      <c r="IP45" s="8"/>
      <c r="IQ45" s="8"/>
      <c r="IR45" s="8"/>
      <c r="IS45" s="8"/>
      <c r="IT45" s="8"/>
      <c r="IU45" s="8"/>
      <c r="IV45" s="8"/>
      <c r="IW45" s="8"/>
    </row>
    <row r="46" spans="1:257" ht="25.5">
      <c r="A46" s="18" t="s">
        <v>55</v>
      </c>
      <c r="B46" s="31" t="s">
        <v>49</v>
      </c>
      <c r="C46" s="22">
        <f>D46</f>
        <v>57605333</v>
      </c>
      <c r="D46" s="22">
        <f>7780000+49825333</f>
        <v>57605333</v>
      </c>
      <c r="E46" s="22">
        <f>10760259.26</f>
        <v>10760259.26</v>
      </c>
      <c r="F46" s="23">
        <f t="shared" si="1"/>
        <v>18.679276205208293</v>
      </c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  <c r="CZ46" s="8"/>
      <c r="DA46" s="8"/>
      <c r="DB46" s="8"/>
      <c r="DC46" s="8"/>
      <c r="DD46" s="8"/>
      <c r="DE46" s="8"/>
      <c r="DF46" s="8"/>
      <c r="DG46" s="8"/>
      <c r="DH46" s="8"/>
      <c r="DI46" s="8"/>
      <c r="DJ46" s="8"/>
      <c r="DK46" s="8"/>
      <c r="DL46" s="8"/>
      <c r="DM46" s="8"/>
      <c r="DN46" s="8"/>
      <c r="DO46" s="8"/>
      <c r="DP46" s="8"/>
      <c r="DQ46" s="8"/>
      <c r="DR46" s="8"/>
      <c r="DS46" s="8"/>
      <c r="DT46" s="8"/>
      <c r="DU46" s="8"/>
      <c r="DV46" s="8"/>
      <c r="DW46" s="8"/>
      <c r="DX46" s="8"/>
      <c r="DY46" s="8"/>
      <c r="DZ46" s="8"/>
      <c r="EA46" s="8"/>
      <c r="EB46" s="8"/>
      <c r="EC46" s="8"/>
      <c r="ED46" s="8"/>
      <c r="EE46" s="8"/>
      <c r="EF46" s="8"/>
      <c r="EG46" s="8"/>
      <c r="EH46" s="8"/>
      <c r="EI46" s="8"/>
      <c r="EJ46" s="8"/>
      <c r="EK46" s="8"/>
      <c r="EL46" s="8"/>
      <c r="EM46" s="8"/>
      <c r="EN46" s="8"/>
      <c r="EO46" s="8"/>
      <c r="EP46" s="8"/>
      <c r="EQ46" s="8"/>
      <c r="ER46" s="8"/>
      <c r="ES46" s="8"/>
      <c r="ET46" s="8"/>
      <c r="EU46" s="8"/>
      <c r="EV46" s="8"/>
      <c r="EW46" s="8"/>
      <c r="EX46" s="8"/>
      <c r="EY46" s="8"/>
      <c r="EZ46" s="8"/>
      <c r="FA46" s="8"/>
      <c r="FB46" s="8"/>
      <c r="FC46" s="8"/>
      <c r="FD46" s="8"/>
      <c r="FE46" s="8"/>
      <c r="FF46" s="8"/>
      <c r="FG46" s="8"/>
      <c r="FH46" s="8"/>
      <c r="FI46" s="8"/>
      <c r="FJ46" s="8"/>
      <c r="FK46" s="8"/>
      <c r="FL46" s="8"/>
      <c r="FM46" s="8"/>
      <c r="FN46" s="8"/>
      <c r="FO46" s="8"/>
      <c r="FP46" s="8"/>
      <c r="FQ46" s="8"/>
      <c r="FR46" s="8"/>
      <c r="FS46" s="8"/>
      <c r="FT46" s="8"/>
      <c r="FU46" s="8"/>
      <c r="FV46" s="8"/>
      <c r="FW46" s="8"/>
      <c r="FX46" s="8"/>
      <c r="FY46" s="8"/>
      <c r="FZ46" s="8"/>
      <c r="GA46" s="8"/>
      <c r="GB46" s="8"/>
      <c r="GC46" s="8"/>
      <c r="GD46" s="8"/>
      <c r="GE46" s="8"/>
      <c r="GF46" s="8"/>
      <c r="GG46" s="8"/>
      <c r="GH46" s="8"/>
      <c r="GI46" s="8"/>
      <c r="GJ46" s="8"/>
      <c r="GK46" s="8"/>
      <c r="GL46" s="8"/>
      <c r="GM46" s="8"/>
      <c r="GN46" s="8"/>
      <c r="GO46" s="8"/>
      <c r="GP46" s="8"/>
      <c r="GQ46" s="8"/>
      <c r="GR46" s="8"/>
      <c r="GS46" s="8"/>
      <c r="GT46" s="8"/>
      <c r="GU46" s="8"/>
      <c r="GV46" s="8"/>
      <c r="GW46" s="8"/>
      <c r="GX46" s="8"/>
      <c r="GY46" s="8"/>
      <c r="GZ46" s="8"/>
      <c r="HA46" s="8"/>
      <c r="HB46" s="8"/>
      <c r="HC46" s="8"/>
      <c r="HD46" s="8"/>
      <c r="HE46" s="8"/>
      <c r="HF46" s="8"/>
      <c r="HG46" s="8"/>
      <c r="HH46" s="8"/>
      <c r="HI46" s="8"/>
      <c r="HJ46" s="8"/>
      <c r="HK46" s="8"/>
      <c r="HL46" s="8"/>
      <c r="HM46" s="8"/>
      <c r="HN46" s="8"/>
      <c r="HO46" s="8"/>
      <c r="HP46" s="8"/>
      <c r="HQ46" s="8"/>
      <c r="HR46" s="8"/>
      <c r="HS46" s="8"/>
      <c r="HT46" s="8"/>
      <c r="HU46" s="8"/>
      <c r="HV46" s="8"/>
      <c r="HW46" s="8"/>
      <c r="HX46" s="8"/>
      <c r="HY46" s="8"/>
      <c r="HZ46" s="8"/>
      <c r="IA46" s="8"/>
      <c r="IB46" s="8"/>
      <c r="IC46" s="8"/>
      <c r="ID46" s="8"/>
      <c r="IE46" s="8"/>
      <c r="IF46" s="8"/>
      <c r="IG46" s="8"/>
      <c r="IH46" s="8"/>
      <c r="II46" s="8"/>
      <c r="IJ46" s="8"/>
      <c r="IK46" s="8"/>
      <c r="IL46" s="8"/>
      <c r="IM46" s="8"/>
      <c r="IN46" s="8"/>
      <c r="IO46" s="8"/>
      <c r="IP46" s="8"/>
      <c r="IQ46" s="8"/>
      <c r="IR46" s="8"/>
      <c r="IS46" s="8"/>
      <c r="IT46" s="8"/>
      <c r="IU46" s="8"/>
      <c r="IV46" s="8"/>
      <c r="IW46" s="8"/>
    </row>
    <row r="47" spans="1:257" ht="38.25">
      <c r="A47" s="18" t="s">
        <v>57</v>
      </c>
      <c r="B47" s="31" t="s">
        <v>51</v>
      </c>
      <c r="C47" s="22">
        <f>D47</f>
        <v>710000000</v>
      </c>
      <c r="D47" s="22">
        <v>710000000</v>
      </c>
      <c r="E47" s="22">
        <v>104781863.26000001</v>
      </c>
      <c r="F47" s="23">
        <f t="shared" si="1"/>
        <v>14.758008909859155</v>
      </c>
      <c r="G47" s="6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8"/>
      <c r="CO47" s="8"/>
      <c r="CP47" s="8"/>
      <c r="CQ47" s="8"/>
      <c r="CR47" s="8"/>
      <c r="CS47" s="8"/>
      <c r="CT47" s="8"/>
      <c r="CU47" s="8"/>
      <c r="CV47" s="8"/>
      <c r="CW47" s="8"/>
      <c r="CX47" s="8"/>
      <c r="CY47" s="8"/>
      <c r="CZ47" s="8"/>
      <c r="DA47" s="8"/>
      <c r="DB47" s="8"/>
      <c r="DC47" s="8"/>
      <c r="DD47" s="8"/>
      <c r="DE47" s="8"/>
      <c r="DF47" s="8"/>
      <c r="DG47" s="8"/>
      <c r="DH47" s="8"/>
      <c r="DI47" s="8"/>
      <c r="DJ47" s="8"/>
      <c r="DK47" s="8"/>
      <c r="DL47" s="8"/>
      <c r="DM47" s="8"/>
      <c r="DN47" s="8"/>
      <c r="DO47" s="8"/>
      <c r="DP47" s="8"/>
      <c r="DQ47" s="8"/>
      <c r="DR47" s="8"/>
      <c r="DS47" s="8"/>
      <c r="DT47" s="8"/>
      <c r="DU47" s="8"/>
      <c r="DV47" s="8"/>
      <c r="DW47" s="8"/>
      <c r="DX47" s="8"/>
      <c r="DY47" s="8"/>
      <c r="DZ47" s="8"/>
      <c r="EA47" s="8"/>
      <c r="EB47" s="8"/>
      <c r="EC47" s="8"/>
      <c r="ED47" s="8"/>
      <c r="EE47" s="8"/>
      <c r="EF47" s="8"/>
      <c r="EG47" s="8"/>
      <c r="EH47" s="8"/>
      <c r="EI47" s="8"/>
      <c r="EJ47" s="8"/>
      <c r="EK47" s="8"/>
      <c r="EL47" s="8"/>
      <c r="EM47" s="8"/>
      <c r="EN47" s="8"/>
      <c r="EO47" s="8"/>
      <c r="EP47" s="8"/>
      <c r="EQ47" s="8"/>
      <c r="ER47" s="8"/>
      <c r="ES47" s="8"/>
      <c r="ET47" s="8"/>
      <c r="EU47" s="8"/>
      <c r="EV47" s="8"/>
      <c r="EW47" s="8"/>
      <c r="EX47" s="8"/>
      <c r="EY47" s="8"/>
      <c r="EZ47" s="8"/>
      <c r="FA47" s="8"/>
      <c r="FB47" s="8"/>
      <c r="FC47" s="8"/>
      <c r="FD47" s="8"/>
      <c r="FE47" s="8"/>
      <c r="FF47" s="8"/>
      <c r="FG47" s="8"/>
      <c r="FH47" s="8"/>
      <c r="FI47" s="8"/>
      <c r="FJ47" s="8"/>
      <c r="FK47" s="8"/>
      <c r="FL47" s="8"/>
      <c r="FM47" s="8"/>
      <c r="FN47" s="8"/>
      <c r="FO47" s="8"/>
      <c r="FP47" s="8"/>
      <c r="FQ47" s="8"/>
      <c r="FR47" s="8"/>
      <c r="FS47" s="8"/>
      <c r="FT47" s="8"/>
      <c r="FU47" s="8"/>
      <c r="FV47" s="8"/>
      <c r="FW47" s="8"/>
      <c r="FX47" s="8"/>
      <c r="FY47" s="8"/>
      <c r="FZ47" s="8"/>
      <c r="GA47" s="8"/>
      <c r="GB47" s="8"/>
      <c r="GC47" s="8"/>
      <c r="GD47" s="8"/>
      <c r="GE47" s="8"/>
      <c r="GF47" s="8"/>
      <c r="GG47" s="8"/>
      <c r="GH47" s="8"/>
      <c r="GI47" s="8"/>
      <c r="GJ47" s="8"/>
      <c r="GK47" s="8"/>
      <c r="GL47" s="8"/>
      <c r="GM47" s="8"/>
      <c r="GN47" s="8"/>
      <c r="GO47" s="8"/>
      <c r="GP47" s="8"/>
      <c r="GQ47" s="8"/>
      <c r="GR47" s="8"/>
      <c r="GS47" s="8"/>
      <c r="GT47" s="8"/>
      <c r="GU47" s="8"/>
      <c r="GV47" s="8"/>
      <c r="GW47" s="8"/>
      <c r="GX47" s="8"/>
      <c r="GY47" s="8"/>
      <c r="GZ47" s="8"/>
      <c r="HA47" s="8"/>
      <c r="HB47" s="8"/>
      <c r="HC47" s="8"/>
      <c r="HD47" s="8"/>
      <c r="HE47" s="8"/>
      <c r="HF47" s="8"/>
      <c r="HG47" s="8"/>
      <c r="HH47" s="8"/>
      <c r="HI47" s="8"/>
      <c r="HJ47" s="8"/>
      <c r="HK47" s="8"/>
      <c r="HL47" s="8"/>
      <c r="HM47" s="8"/>
      <c r="HN47" s="8"/>
      <c r="HO47" s="8"/>
      <c r="HP47" s="8"/>
      <c r="HQ47" s="8"/>
      <c r="HR47" s="8"/>
      <c r="HS47" s="8"/>
      <c r="HT47" s="8"/>
      <c r="HU47" s="8"/>
      <c r="HV47" s="8"/>
      <c r="HW47" s="8"/>
      <c r="HX47" s="8"/>
      <c r="HY47" s="8"/>
      <c r="HZ47" s="8"/>
      <c r="IA47" s="8"/>
      <c r="IB47" s="8"/>
      <c r="IC47" s="8"/>
      <c r="ID47" s="8"/>
      <c r="IE47" s="8"/>
      <c r="IF47" s="8"/>
      <c r="IG47" s="8"/>
      <c r="IH47" s="8"/>
      <c r="II47" s="8"/>
      <c r="IJ47" s="8"/>
      <c r="IK47" s="8"/>
      <c r="IL47" s="8"/>
      <c r="IM47" s="8"/>
      <c r="IN47" s="8"/>
      <c r="IO47" s="8"/>
      <c r="IP47" s="8"/>
      <c r="IQ47" s="8"/>
      <c r="IR47" s="8"/>
      <c r="IS47" s="8"/>
      <c r="IT47" s="8"/>
      <c r="IU47" s="8"/>
      <c r="IV47" s="8"/>
      <c r="IW47" s="8"/>
    </row>
    <row r="48" spans="1:257" ht="51">
      <c r="A48" s="24" t="s">
        <v>58</v>
      </c>
      <c r="B48" s="31" t="s">
        <v>53</v>
      </c>
      <c r="C48" s="22">
        <v>40000000</v>
      </c>
      <c r="D48" s="22">
        <v>41568604.810000002</v>
      </c>
      <c r="E48" s="22">
        <v>1749117.38</v>
      </c>
      <c r="F48" s="23">
        <f t="shared" si="1"/>
        <v>4.2077846682485269</v>
      </c>
      <c r="G48" s="6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8"/>
      <c r="CE48" s="8"/>
      <c r="CF48" s="8"/>
      <c r="CG48" s="8"/>
      <c r="CH48" s="8"/>
      <c r="CI48" s="8"/>
      <c r="CJ48" s="8"/>
      <c r="CK48" s="8"/>
      <c r="CL48" s="8"/>
      <c r="CM48" s="8"/>
      <c r="CN48" s="8"/>
      <c r="CO48" s="8"/>
      <c r="CP48" s="8"/>
      <c r="CQ48" s="8"/>
      <c r="CR48" s="8"/>
      <c r="CS48" s="8"/>
      <c r="CT48" s="8"/>
      <c r="CU48" s="8"/>
      <c r="CV48" s="8"/>
      <c r="CW48" s="8"/>
      <c r="CX48" s="8"/>
      <c r="CY48" s="8"/>
      <c r="CZ48" s="8"/>
      <c r="DA48" s="8"/>
      <c r="DB48" s="8"/>
      <c r="DC48" s="8"/>
      <c r="DD48" s="8"/>
      <c r="DE48" s="8"/>
      <c r="DF48" s="8"/>
      <c r="DG48" s="8"/>
      <c r="DH48" s="8"/>
      <c r="DI48" s="8"/>
      <c r="DJ48" s="8"/>
      <c r="DK48" s="8"/>
      <c r="DL48" s="8"/>
      <c r="DM48" s="8"/>
      <c r="DN48" s="8"/>
      <c r="DO48" s="8"/>
      <c r="DP48" s="8"/>
      <c r="DQ48" s="8"/>
      <c r="DR48" s="8"/>
      <c r="DS48" s="8"/>
      <c r="DT48" s="8"/>
      <c r="DU48" s="8"/>
      <c r="DV48" s="8"/>
      <c r="DW48" s="8"/>
      <c r="DX48" s="8"/>
      <c r="DY48" s="8"/>
      <c r="DZ48" s="8"/>
      <c r="EA48" s="8"/>
      <c r="EB48" s="8"/>
      <c r="EC48" s="8"/>
      <c r="ED48" s="8"/>
      <c r="EE48" s="8"/>
      <c r="EF48" s="8"/>
      <c r="EG48" s="8"/>
      <c r="EH48" s="8"/>
      <c r="EI48" s="8"/>
      <c r="EJ48" s="8"/>
      <c r="EK48" s="8"/>
      <c r="EL48" s="8"/>
      <c r="EM48" s="8"/>
      <c r="EN48" s="8"/>
      <c r="EO48" s="8"/>
      <c r="EP48" s="8"/>
      <c r="EQ48" s="8"/>
      <c r="ER48" s="8"/>
      <c r="ES48" s="8"/>
      <c r="ET48" s="8"/>
      <c r="EU48" s="8"/>
      <c r="EV48" s="8"/>
      <c r="EW48" s="8"/>
      <c r="EX48" s="8"/>
      <c r="EY48" s="8"/>
      <c r="EZ48" s="8"/>
      <c r="FA48" s="8"/>
      <c r="FB48" s="8"/>
      <c r="FC48" s="8"/>
      <c r="FD48" s="8"/>
      <c r="FE48" s="8"/>
      <c r="FF48" s="8"/>
      <c r="FG48" s="8"/>
      <c r="FH48" s="8"/>
      <c r="FI48" s="8"/>
      <c r="FJ48" s="8"/>
      <c r="FK48" s="8"/>
      <c r="FL48" s="8"/>
      <c r="FM48" s="8"/>
      <c r="FN48" s="8"/>
      <c r="FO48" s="8"/>
      <c r="FP48" s="8"/>
      <c r="FQ48" s="8"/>
      <c r="FR48" s="8"/>
      <c r="FS48" s="8"/>
      <c r="FT48" s="8"/>
      <c r="FU48" s="8"/>
      <c r="FV48" s="8"/>
      <c r="FW48" s="8"/>
      <c r="FX48" s="8"/>
      <c r="FY48" s="8"/>
      <c r="FZ48" s="8"/>
      <c r="GA48" s="8"/>
      <c r="GB48" s="8"/>
      <c r="GC48" s="8"/>
      <c r="GD48" s="8"/>
      <c r="GE48" s="8"/>
      <c r="GF48" s="8"/>
      <c r="GG48" s="8"/>
      <c r="GH48" s="8"/>
      <c r="GI48" s="8"/>
      <c r="GJ48" s="8"/>
      <c r="GK48" s="8"/>
      <c r="GL48" s="8"/>
      <c r="GM48" s="8"/>
      <c r="GN48" s="8"/>
      <c r="GO48" s="8"/>
      <c r="GP48" s="8"/>
      <c r="GQ48" s="8"/>
      <c r="GR48" s="8"/>
      <c r="GS48" s="8"/>
      <c r="GT48" s="8"/>
      <c r="GU48" s="8"/>
      <c r="GV48" s="8"/>
      <c r="GW48" s="8"/>
      <c r="GX48" s="8"/>
      <c r="GY48" s="8"/>
      <c r="GZ48" s="8"/>
      <c r="HA48" s="8"/>
      <c r="HB48" s="8"/>
      <c r="HC48" s="8"/>
      <c r="HD48" s="8"/>
      <c r="HE48" s="8"/>
      <c r="HF48" s="8"/>
      <c r="HG48" s="8"/>
      <c r="HH48" s="8"/>
      <c r="HI48" s="8"/>
      <c r="HJ48" s="8"/>
      <c r="HK48" s="8"/>
      <c r="HL48" s="8"/>
      <c r="HM48" s="8"/>
      <c r="HN48" s="8"/>
      <c r="HO48" s="8"/>
      <c r="HP48" s="8"/>
      <c r="HQ48" s="8"/>
      <c r="HR48" s="8"/>
      <c r="HS48" s="8"/>
      <c r="HT48" s="8"/>
      <c r="HU48" s="8"/>
      <c r="HV48" s="8"/>
      <c r="HW48" s="8"/>
      <c r="HX48" s="8"/>
      <c r="HY48" s="8"/>
      <c r="HZ48" s="8"/>
      <c r="IA48" s="8"/>
      <c r="IB48" s="8"/>
      <c r="IC48" s="8"/>
      <c r="ID48" s="8"/>
      <c r="IE48" s="8"/>
      <c r="IF48" s="8"/>
      <c r="IG48" s="8"/>
      <c r="IH48" s="8"/>
      <c r="II48" s="8"/>
      <c r="IJ48" s="8"/>
      <c r="IK48" s="8"/>
      <c r="IL48" s="8"/>
      <c r="IM48" s="8"/>
      <c r="IN48" s="8"/>
      <c r="IO48" s="8"/>
      <c r="IP48" s="8"/>
      <c r="IQ48" s="8"/>
      <c r="IR48" s="8"/>
      <c r="IS48" s="8"/>
      <c r="IT48" s="8"/>
      <c r="IU48" s="8"/>
      <c r="IV48" s="8"/>
      <c r="IW48" s="8"/>
    </row>
    <row r="49" spans="1:257" ht="51">
      <c r="A49" s="24" t="s">
        <v>62</v>
      </c>
      <c r="B49" s="31" t="s">
        <v>73</v>
      </c>
      <c r="C49" s="22">
        <f>D49</f>
        <v>647253.06000000006</v>
      </c>
      <c r="D49" s="22">
        <v>647253.06000000006</v>
      </c>
      <c r="E49" s="22">
        <v>110770.79</v>
      </c>
      <c r="F49" s="23">
        <f>E49/D49*100</f>
        <v>17.113984752733341</v>
      </c>
      <c r="G49" s="6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8"/>
      <c r="CR49" s="8"/>
      <c r="CS49" s="8"/>
      <c r="CT49" s="8"/>
      <c r="CU49" s="8"/>
      <c r="CV49" s="8"/>
      <c r="CW49" s="8"/>
      <c r="CX49" s="8"/>
      <c r="CY49" s="8"/>
      <c r="CZ49" s="8"/>
      <c r="DA49" s="8"/>
      <c r="DB49" s="8"/>
      <c r="DC49" s="8"/>
      <c r="DD49" s="8"/>
      <c r="DE49" s="8"/>
      <c r="DF49" s="8"/>
      <c r="DG49" s="8"/>
      <c r="DH49" s="8"/>
      <c r="DI49" s="8"/>
      <c r="DJ49" s="8"/>
      <c r="DK49" s="8"/>
      <c r="DL49" s="8"/>
      <c r="DM49" s="8"/>
      <c r="DN49" s="8"/>
      <c r="DO49" s="8"/>
      <c r="DP49" s="8"/>
      <c r="DQ49" s="8"/>
      <c r="DR49" s="8"/>
      <c r="DS49" s="8"/>
      <c r="DT49" s="8"/>
      <c r="DU49" s="8"/>
      <c r="DV49" s="8"/>
      <c r="DW49" s="8"/>
      <c r="DX49" s="8"/>
      <c r="DY49" s="8"/>
      <c r="DZ49" s="8"/>
      <c r="EA49" s="8"/>
      <c r="EB49" s="8"/>
      <c r="EC49" s="8"/>
      <c r="ED49" s="8"/>
      <c r="EE49" s="8"/>
      <c r="EF49" s="8"/>
      <c r="EG49" s="8"/>
      <c r="EH49" s="8"/>
      <c r="EI49" s="8"/>
      <c r="EJ49" s="8"/>
      <c r="EK49" s="8"/>
      <c r="EL49" s="8"/>
      <c r="EM49" s="8"/>
      <c r="EN49" s="8"/>
      <c r="EO49" s="8"/>
      <c r="EP49" s="8"/>
      <c r="EQ49" s="8"/>
      <c r="ER49" s="8"/>
      <c r="ES49" s="8"/>
      <c r="ET49" s="8"/>
      <c r="EU49" s="8"/>
      <c r="EV49" s="8"/>
      <c r="EW49" s="8"/>
      <c r="EX49" s="8"/>
      <c r="EY49" s="8"/>
      <c r="EZ49" s="8"/>
      <c r="FA49" s="8"/>
      <c r="FB49" s="8"/>
      <c r="FC49" s="8"/>
      <c r="FD49" s="8"/>
      <c r="FE49" s="8"/>
      <c r="FF49" s="8"/>
      <c r="FG49" s="8"/>
      <c r="FH49" s="8"/>
      <c r="FI49" s="8"/>
      <c r="FJ49" s="8"/>
      <c r="FK49" s="8"/>
      <c r="FL49" s="8"/>
      <c r="FM49" s="8"/>
      <c r="FN49" s="8"/>
      <c r="FO49" s="8"/>
      <c r="FP49" s="8"/>
      <c r="FQ49" s="8"/>
      <c r="FR49" s="8"/>
      <c r="FS49" s="8"/>
      <c r="FT49" s="8"/>
      <c r="FU49" s="8"/>
      <c r="FV49" s="8"/>
      <c r="FW49" s="8"/>
      <c r="FX49" s="8"/>
      <c r="FY49" s="8"/>
      <c r="FZ49" s="8"/>
      <c r="GA49" s="8"/>
      <c r="GB49" s="8"/>
      <c r="GC49" s="8"/>
      <c r="GD49" s="8"/>
      <c r="GE49" s="8"/>
      <c r="GF49" s="8"/>
      <c r="GG49" s="8"/>
      <c r="GH49" s="8"/>
      <c r="GI49" s="8"/>
      <c r="GJ49" s="8"/>
      <c r="GK49" s="8"/>
      <c r="GL49" s="8"/>
      <c r="GM49" s="8"/>
      <c r="GN49" s="8"/>
      <c r="GO49" s="8"/>
      <c r="GP49" s="8"/>
      <c r="GQ49" s="8"/>
      <c r="GR49" s="8"/>
      <c r="GS49" s="8"/>
      <c r="GT49" s="8"/>
      <c r="GU49" s="8"/>
      <c r="GV49" s="8"/>
      <c r="GW49" s="8"/>
      <c r="GX49" s="8"/>
      <c r="GY49" s="8"/>
      <c r="GZ49" s="8"/>
      <c r="HA49" s="8"/>
      <c r="HB49" s="8"/>
      <c r="HC49" s="8"/>
      <c r="HD49" s="8"/>
      <c r="HE49" s="8"/>
      <c r="HF49" s="8"/>
      <c r="HG49" s="8"/>
      <c r="HH49" s="8"/>
      <c r="HI49" s="8"/>
      <c r="HJ49" s="8"/>
      <c r="HK49" s="8"/>
      <c r="HL49" s="8"/>
      <c r="HM49" s="8"/>
      <c r="HN49" s="8"/>
      <c r="HO49" s="8"/>
      <c r="HP49" s="8"/>
      <c r="HQ49" s="8"/>
      <c r="HR49" s="8"/>
      <c r="HS49" s="8"/>
      <c r="HT49" s="8"/>
      <c r="HU49" s="8"/>
      <c r="HV49" s="8"/>
      <c r="HW49" s="8"/>
      <c r="HX49" s="8"/>
      <c r="HY49" s="8"/>
      <c r="HZ49" s="8"/>
      <c r="IA49" s="8"/>
      <c r="IB49" s="8"/>
      <c r="IC49" s="8"/>
      <c r="ID49" s="8"/>
      <c r="IE49" s="8"/>
      <c r="IF49" s="8"/>
      <c r="IG49" s="8"/>
      <c r="IH49" s="8"/>
      <c r="II49" s="8"/>
      <c r="IJ49" s="8"/>
      <c r="IK49" s="8"/>
      <c r="IL49" s="8"/>
      <c r="IM49" s="8"/>
      <c r="IN49" s="8"/>
      <c r="IO49" s="8"/>
      <c r="IP49" s="8"/>
      <c r="IQ49" s="8"/>
      <c r="IR49" s="8"/>
      <c r="IS49" s="8"/>
      <c r="IT49" s="8"/>
      <c r="IU49" s="8"/>
      <c r="IV49" s="8"/>
      <c r="IW49" s="8"/>
    </row>
    <row r="50" spans="1:257" ht="51">
      <c r="A50" s="24" t="s">
        <v>70</v>
      </c>
      <c r="B50" s="31" t="s">
        <v>56</v>
      </c>
      <c r="C50" s="22">
        <v>643400</v>
      </c>
      <c r="D50" s="22">
        <v>643400</v>
      </c>
      <c r="E50" s="22">
        <v>0</v>
      </c>
      <c r="F50" s="23"/>
      <c r="G50" s="6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8"/>
      <c r="CE50" s="8"/>
      <c r="CF50" s="8"/>
      <c r="CG50" s="8"/>
      <c r="CH50" s="8"/>
      <c r="CI50" s="8"/>
      <c r="CJ50" s="8"/>
      <c r="CK50" s="8"/>
      <c r="CL50" s="8"/>
      <c r="CM50" s="8"/>
      <c r="CN50" s="8"/>
      <c r="CO50" s="8"/>
      <c r="CP50" s="8"/>
      <c r="CQ50" s="8"/>
      <c r="CR50" s="8"/>
      <c r="CS50" s="8"/>
      <c r="CT50" s="8"/>
      <c r="CU50" s="8"/>
      <c r="CV50" s="8"/>
      <c r="CW50" s="8"/>
      <c r="CX50" s="8"/>
      <c r="CY50" s="8"/>
      <c r="CZ50" s="8"/>
      <c r="DA50" s="8"/>
      <c r="DB50" s="8"/>
      <c r="DC50" s="8"/>
      <c r="DD50" s="8"/>
      <c r="DE50" s="8"/>
      <c r="DF50" s="8"/>
      <c r="DG50" s="8"/>
      <c r="DH50" s="8"/>
      <c r="DI50" s="8"/>
      <c r="DJ50" s="8"/>
      <c r="DK50" s="8"/>
      <c r="DL50" s="8"/>
      <c r="DM50" s="8"/>
      <c r="DN50" s="8"/>
      <c r="DO50" s="8"/>
      <c r="DP50" s="8"/>
      <c r="DQ50" s="8"/>
      <c r="DR50" s="8"/>
      <c r="DS50" s="8"/>
      <c r="DT50" s="8"/>
      <c r="DU50" s="8"/>
      <c r="DV50" s="8"/>
      <c r="DW50" s="8"/>
      <c r="DX50" s="8"/>
      <c r="DY50" s="8"/>
      <c r="DZ50" s="8"/>
      <c r="EA50" s="8"/>
      <c r="EB50" s="8"/>
      <c r="EC50" s="8"/>
      <c r="ED50" s="8"/>
      <c r="EE50" s="8"/>
      <c r="EF50" s="8"/>
      <c r="EG50" s="8"/>
      <c r="EH50" s="8"/>
      <c r="EI50" s="8"/>
      <c r="EJ50" s="8"/>
      <c r="EK50" s="8"/>
      <c r="EL50" s="8"/>
      <c r="EM50" s="8"/>
      <c r="EN50" s="8"/>
      <c r="EO50" s="8"/>
      <c r="EP50" s="8"/>
      <c r="EQ50" s="8"/>
      <c r="ER50" s="8"/>
      <c r="ES50" s="8"/>
      <c r="ET50" s="8"/>
      <c r="EU50" s="8"/>
      <c r="EV50" s="8"/>
      <c r="EW50" s="8"/>
      <c r="EX50" s="8"/>
      <c r="EY50" s="8"/>
      <c r="EZ50" s="8"/>
      <c r="FA50" s="8"/>
      <c r="FB50" s="8"/>
      <c r="FC50" s="8"/>
      <c r="FD50" s="8"/>
      <c r="FE50" s="8"/>
      <c r="FF50" s="8"/>
      <c r="FG50" s="8"/>
      <c r="FH50" s="8"/>
      <c r="FI50" s="8"/>
      <c r="FJ50" s="8"/>
      <c r="FK50" s="8"/>
      <c r="FL50" s="8"/>
      <c r="FM50" s="8"/>
      <c r="FN50" s="8"/>
      <c r="FO50" s="8"/>
      <c r="FP50" s="8"/>
      <c r="FQ50" s="8"/>
      <c r="FR50" s="8"/>
      <c r="FS50" s="8"/>
      <c r="FT50" s="8"/>
      <c r="FU50" s="8"/>
      <c r="FV50" s="8"/>
      <c r="FW50" s="8"/>
      <c r="FX50" s="8"/>
      <c r="FY50" s="8"/>
      <c r="FZ50" s="8"/>
      <c r="GA50" s="8"/>
      <c r="GB50" s="8"/>
      <c r="GC50" s="8"/>
      <c r="GD50" s="8"/>
      <c r="GE50" s="8"/>
      <c r="GF50" s="8"/>
      <c r="GG50" s="8"/>
      <c r="GH50" s="8"/>
      <c r="GI50" s="8"/>
      <c r="GJ50" s="8"/>
      <c r="GK50" s="8"/>
      <c r="GL50" s="8"/>
      <c r="GM50" s="8"/>
      <c r="GN50" s="8"/>
      <c r="GO50" s="8"/>
      <c r="GP50" s="8"/>
      <c r="GQ50" s="8"/>
      <c r="GR50" s="8"/>
      <c r="GS50" s="8"/>
      <c r="GT50" s="8"/>
      <c r="GU50" s="8"/>
      <c r="GV50" s="8"/>
      <c r="GW50" s="8"/>
      <c r="GX50" s="8"/>
      <c r="GY50" s="8"/>
      <c r="GZ50" s="8"/>
      <c r="HA50" s="8"/>
      <c r="HB50" s="8"/>
      <c r="HC50" s="8"/>
      <c r="HD50" s="8"/>
      <c r="HE50" s="8"/>
      <c r="HF50" s="8"/>
      <c r="HG50" s="8"/>
      <c r="HH50" s="8"/>
      <c r="HI50" s="8"/>
      <c r="HJ50" s="8"/>
      <c r="HK50" s="8"/>
      <c r="HL50" s="8"/>
      <c r="HM50" s="8"/>
      <c r="HN50" s="8"/>
      <c r="HO50" s="8"/>
      <c r="HP50" s="8"/>
      <c r="HQ50" s="8"/>
      <c r="HR50" s="8"/>
      <c r="HS50" s="8"/>
      <c r="HT50" s="8"/>
      <c r="HU50" s="8"/>
      <c r="HV50" s="8"/>
      <c r="HW50" s="8"/>
      <c r="HX50" s="8"/>
      <c r="HY50" s="8"/>
      <c r="HZ50" s="8"/>
      <c r="IA50" s="8"/>
      <c r="IB50" s="8"/>
      <c r="IC50" s="8"/>
      <c r="ID50" s="8"/>
      <c r="IE50" s="8"/>
      <c r="IF50" s="8"/>
      <c r="IG50" s="8"/>
      <c r="IH50" s="8"/>
      <c r="II50" s="8"/>
      <c r="IJ50" s="8"/>
      <c r="IK50" s="8"/>
      <c r="IL50" s="8"/>
      <c r="IM50" s="8"/>
      <c r="IN50" s="8"/>
      <c r="IO50" s="8"/>
      <c r="IP50" s="8"/>
      <c r="IQ50" s="8"/>
      <c r="IR50" s="8"/>
      <c r="IS50" s="8"/>
      <c r="IT50" s="8"/>
      <c r="IU50" s="8"/>
      <c r="IV50" s="8"/>
      <c r="IW50" s="8"/>
    </row>
    <row r="51" spans="1:257" ht="38.25">
      <c r="A51" s="24" t="s">
        <v>71</v>
      </c>
      <c r="B51" s="31" t="s">
        <v>82</v>
      </c>
      <c r="C51" s="22">
        <v>465343023.60000002</v>
      </c>
      <c r="D51" s="22">
        <v>302811223.60000002</v>
      </c>
      <c r="E51" s="22">
        <v>0</v>
      </c>
      <c r="F51" s="23"/>
      <c r="G51" s="6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8"/>
      <c r="EH51" s="8"/>
      <c r="EI51" s="8"/>
      <c r="EJ51" s="8"/>
      <c r="EK51" s="8"/>
      <c r="EL51" s="8"/>
      <c r="EM51" s="8"/>
      <c r="EN51" s="8"/>
      <c r="EO51" s="8"/>
      <c r="EP51" s="8"/>
      <c r="EQ51" s="8"/>
      <c r="ER51" s="8"/>
      <c r="ES51" s="8"/>
      <c r="ET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E51" s="8"/>
      <c r="FF51" s="8"/>
      <c r="FG51" s="8"/>
      <c r="FH51" s="8"/>
      <c r="FI51" s="8"/>
      <c r="FJ51" s="8"/>
      <c r="FK51" s="8"/>
      <c r="FL51" s="8"/>
      <c r="FM51" s="8"/>
      <c r="FN51" s="8"/>
      <c r="FO51" s="8"/>
      <c r="FP51" s="8"/>
      <c r="FQ51" s="8"/>
      <c r="FR51" s="8"/>
      <c r="FS51" s="8"/>
      <c r="FT51" s="8"/>
      <c r="FU51" s="8"/>
      <c r="FV51" s="8"/>
      <c r="FW51" s="8"/>
      <c r="FX51" s="8"/>
      <c r="FY51" s="8"/>
      <c r="FZ51" s="8"/>
      <c r="GA51" s="8"/>
      <c r="GB51" s="8"/>
      <c r="GC51" s="8"/>
      <c r="GD51" s="8"/>
      <c r="GE51" s="8"/>
      <c r="GF51" s="8"/>
      <c r="GG51" s="8"/>
      <c r="GH51" s="8"/>
      <c r="GI51" s="8"/>
      <c r="GJ51" s="8"/>
      <c r="GK51" s="8"/>
      <c r="GL51" s="8"/>
      <c r="GM51" s="8"/>
      <c r="GN51" s="8"/>
      <c r="GO51" s="8"/>
      <c r="GP51" s="8"/>
      <c r="GQ51" s="8"/>
      <c r="GR51" s="8"/>
      <c r="GS51" s="8"/>
      <c r="GT51" s="8"/>
      <c r="GU51" s="8"/>
      <c r="GV51" s="8"/>
      <c r="GW51" s="8"/>
      <c r="GX51" s="8"/>
      <c r="GY51" s="8"/>
      <c r="GZ51" s="8"/>
      <c r="HA51" s="8"/>
      <c r="HB51" s="8"/>
      <c r="HC51" s="8"/>
      <c r="HD51" s="8"/>
      <c r="HE51" s="8"/>
      <c r="HF51" s="8"/>
      <c r="HG51" s="8"/>
      <c r="HH51" s="8"/>
      <c r="HI51" s="8"/>
      <c r="HJ51" s="8"/>
      <c r="HK51" s="8"/>
      <c r="HL51" s="8"/>
      <c r="HM51" s="8"/>
      <c r="HN51" s="8"/>
      <c r="HO51" s="8"/>
      <c r="HP51" s="8"/>
      <c r="HQ51" s="8"/>
      <c r="HR51" s="8"/>
      <c r="HS51" s="8"/>
      <c r="HT51" s="8"/>
      <c r="HU51" s="8"/>
      <c r="HV51" s="8"/>
      <c r="HW51" s="8"/>
      <c r="HX51" s="8"/>
      <c r="HY51" s="8"/>
      <c r="HZ51" s="8"/>
      <c r="IA51" s="8"/>
      <c r="IB51" s="8"/>
      <c r="IC51" s="8"/>
      <c r="ID51" s="8"/>
      <c r="IE51" s="8"/>
      <c r="IF51" s="8"/>
      <c r="IG51" s="8"/>
      <c r="IH51" s="8"/>
      <c r="II51" s="8"/>
      <c r="IJ51" s="8"/>
      <c r="IK51" s="8"/>
      <c r="IL51" s="8"/>
      <c r="IM51" s="8"/>
      <c r="IN51" s="8"/>
      <c r="IO51" s="8"/>
      <c r="IP51" s="8"/>
      <c r="IQ51" s="8"/>
      <c r="IR51" s="8"/>
      <c r="IS51" s="8"/>
      <c r="IT51" s="8"/>
      <c r="IU51" s="8"/>
      <c r="IV51" s="8"/>
      <c r="IW51" s="8"/>
    </row>
    <row r="52" spans="1:257" ht="38.25">
      <c r="A52" s="24" t="s">
        <v>72</v>
      </c>
      <c r="B52" s="31" t="s">
        <v>59</v>
      </c>
      <c r="C52" s="22">
        <f>C54+C55</f>
        <v>1806347000</v>
      </c>
      <c r="D52" s="22">
        <f>D54+D55</f>
        <v>1806347000</v>
      </c>
      <c r="E52" s="22">
        <f>E54+E55</f>
        <v>875779915.84000003</v>
      </c>
      <c r="F52" s="23">
        <f t="shared" si="1"/>
        <v>48.483481625623433</v>
      </c>
      <c r="G52" s="6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  <c r="EH52" s="8"/>
      <c r="EI52" s="8"/>
      <c r="EJ52" s="8"/>
      <c r="EK52" s="8"/>
      <c r="EL52" s="8"/>
      <c r="EM52" s="8"/>
      <c r="EN52" s="8"/>
      <c r="EO52" s="8"/>
      <c r="EP52" s="8"/>
      <c r="EQ52" s="8"/>
      <c r="ER52" s="8"/>
      <c r="ES52" s="8"/>
      <c r="ET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E52" s="8"/>
      <c r="FF52" s="8"/>
      <c r="FG52" s="8"/>
      <c r="FH52" s="8"/>
      <c r="FI52" s="8"/>
      <c r="FJ52" s="8"/>
      <c r="FK52" s="8"/>
      <c r="FL52" s="8"/>
      <c r="FM52" s="8"/>
      <c r="FN52" s="8"/>
      <c r="FO52" s="8"/>
      <c r="FP52" s="8"/>
      <c r="FQ52" s="8"/>
      <c r="FR52" s="8"/>
      <c r="FS52" s="8"/>
      <c r="FT52" s="8"/>
      <c r="FU52" s="8"/>
      <c r="FV52" s="8"/>
      <c r="FW52" s="8"/>
      <c r="FX52" s="8"/>
      <c r="FY52" s="8"/>
      <c r="FZ52" s="8"/>
      <c r="GA52" s="8"/>
      <c r="GB52" s="8"/>
      <c r="GC52" s="8"/>
      <c r="GD52" s="8"/>
      <c r="GE52" s="8"/>
      <c r="GF52" s="8"/>
      <c r="GG52" s="8"/>
      <c r="GH52" s="8"/>
      <c r="GI52" s="8"/>
      <c r="GJ52" s="8"/>
      <c r="GK52" s="8"/>
      <c r="GL52" s="8"/>
      <c r="GM52" s="8"/>
      <c r="GN52" s="8"/>
      <c r="GO52" s="8"/>
      <c r="GP52" s="8"/>
      <c r="GQ52" s="8"/>
      <c r="GR52" s="8"/>
      <c r="GS52" s="8"/>
      <c r="GT52" s="8"/>
      <c r="GU52" s="8"/>
      <c r="GV52" s="8"/>
      <c r="GW52" s="8"/>
      <c r="GX52" s="8"/>
      <c r="GY52" s="8"/>
      <c r="GZ52" s="8"/>
      <c r="HA52" s="8"/>
      <c r="HB52" s="8"/>
      <c r="HC52" s="8"/>
      <c r="HD52" s="8"/>
      <c r="HE52" s="8"/>
      <c r="HF52" s="8"/>
      <c r="HG52" s="8"/>
      <c r="HH52" s="8"/>
      <c r="HI52" s="8"/>
      <c r="HJ52" s="8"/>
      <c r="HK52" s="8"/>
      <c r="HL52" s="8"/>
      <c r="HM52" s="8"/>
      <c r="HN52" s="8"/>
      <c r="HO52" s="8"/>
      <c r="HP52" s="8"/>
      <c r="HQ52" s="8"/>
      <c r="HR52" s="8"/>
      <c r="HS52" s="8"/>
      <c r="HT52" s="8"/>
      <c r="HU52" s="8"/>
      <c r="HV52" s="8"/>
      <c r="HW52" s="8"/>
      <c r="HX52" s="8"/>
      <c r="HY52" s="8"/>
      <c r="HZ52" s="8"/>
      <c r="IA52" s="8"/>
      <c r="IB52" s="8"/>
      <c r="IC52" s="8"/>
      <c r="ID52" s="8"/>
      <c r="IE52" s="8"/>
      <c r="IF52" s="8"/>
      <c r="IG52" s="8"/>
      <c r="IH52" s="8"/>
      <c r="II52" s="8"/>
      <c r="IJ52" s="8"/>
      <c r="IK52" s="8"/>
      <c r="IL52" s="8"/>
      <c r="IM52" s="8"/>
      <c r="IN52" s="8"/>
      <c r="IO52" s="8"/>
      <c r="IP52" s="8"/>
      <c r="IQ52" s="8"/>
      <c r="IR52" s="8"/>
      <c r="IS52" s="8"/>
      <c r="IT52" s="8"/>
      <c r="IU52" s="8"/>
      <c r="IV52" s="8"/>
      <c r="IW52" s="8"/>
    </row>
    <row r="53" spans="1:257" ht="12.75">
      <c r="A53" s="24"/>
      <c r="B53" s="34" t="s">
        <v>28</v>
      </c>
      <c r="C53" s="22"/>
      <c r="D53" s="22"/>
      <c r="E53" s="22"/>
      <c r="F53" s="23"/>
      <c r="G53" s="6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  <c r="HS53" s="8"/>
      <c r="HT53" s="8"/>
      <c r="HU53" s="8"/>
      <c r="HV53" s="8"/>
      <c r="HW53" s="8"/>
      <c r="HX53" s="8"/>
      <c r="HY53" s="8"/>
      <c r="HZ53" s="8"/>
      <c r="IA53" s="8"/>
      <c r="IB53" s="8"/>
      <c r="IC53" s="8"/>
      <c r="ID53" s="8"/>
      <c r="IE53" s="8"/>
      <c r="IF53" s="8"/>
      <c r="IG53" s="8"/>
      <c r="IH53" s="8"/>
      <c r="II53" s="8"/>
      <c r="IJ53" s="8"/>
      <c r="IK53" s="8"/>
      <c r="IL53" s="8"/>
      <c r="IM53" s="8"/>
      <c r="IN53" s="8"/>
      <c r="IO53" s="8"/>
      <c r="IP53" s="8"/>
      <c r="IQ53" s="8"/>
      <c r="IR53" s="8"/>
      <c r="IS53" s="8"/>
      <c r="IT53" s="8"/>
      <c r="IU53" s="8"/>
      <c r="IV53" s="8"/>
      <c r="IW53" s="8"/>
    </row>
    <row r="54" spans="1:257" ht="25.5">
      <c r="A54" s="24"/>
      <c r="B54" s="34" t="s">
        <v>60</v>
      </c>
      <c r="C54" s="22">
        <v>1260000000</v>
      </c>
      <c r="D54" s="22">
        <v>1260000000</v>
      </c>
      <c r="E54" s="22">
        <v>469283640.68000001</v>
      </c>
      <c r="F54" s="23">
        <f t="shared" si="1"/>
        <v>37.244733387301586</v>
      </c>
      <c r="G54" s="6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B54" s="8"/>
      <c r="EC54" s="8"/>
      <c r="ED54" s="8"/>
      <c r="EE54" s="8"/>
      <c r="EF54" s="8"/>
      <c r="EG54" s="8"/>
      <c r="EH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S54" s="8"/>
      <c r="ET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E54" s="8"/>
      <c r="FF54" s="8"/>
      <c r="FG54" s="8"/>
      <c r="FH54" s="8"/>
      <c r="FI54" s="8"/>
      <c r="FJ54" s="8"/>
      <c r="FK54" s="8"/>
      <c r="FL54" s="8"/>
      <c r="FM54" s="8"/>
      <c r="FN54" s="8"/>
      <c r="FO54" s="8"/>
      <c r="FP54" s="8"/>
      <c r="FQ54" s="8"/>
      <c r="FR54" s="8"/>
      <c r="FS54" s="8"/>
      <c r="FT54" s="8"/>
      <c r="FU54" s="8"/>
      <c r="FV54" s="8"/>
      <c r="FW54" s="8"/>
      <c r="FX54" s="8"/>
      <c r="FY54" s="8"/>
      <c r="FZ54" s="8"/>
      <c r="GA54" s="8"/>
      <c r="GB54" s="8"/>
      <c r="GC54" s="8"/>
      <c r="GD54" s="8"/>
      <c r="GE54" s="8"/>
      <c r="GF54" s="8"/>
      <c r="GG54" s="8"/>
      <c r="GH54" s="8"/>
      <c r="GI54" s="8"/>
      <c r="GJ54" s="8"/>
      <c r="GK54" s="8"/>
      <c r="GL54" s="8"/>
      <c r="GM54" s="8"/>
      <c r="GN54" s="8"/>
      <c r="GO54" s="8"/>
      <c r="GP54" s="8"/>
      <c r="GQ54" s="8"/>
      <c r="GR54" s="8"/>
      <c r="GS54" s="8"/>
      <c r="GT54" s="8"/>
      <c r="GU54" s="8"/>
      <c r="GV54" s="8"/>
      <c r="GW54" s="8"/>
      <c r="GX54" s="8"/>
      <c r="GY54" s="8"/>
      <c r="GZ54" s="8"/>
      <c r="HA54" s="8"/>
      <c r="HB54" s="8"/>
      <c r="HC54" s="8"/>
      <c r="HD54" s="8"/>
      <c r="HE54" s="8"/>
      <c r="HF54" s="8"/>
      <c r="HG54" s="8"/>
      <c r="HH54" s="8"/>
      <c r="HI54" s="8"/>
      <c r="HJ54" s="8"/>
      <c r="HK54" s="8"/>
      <c r="HL54" s="8"/>
      <c r="HM54" s="8"/>
      <c r="HN54" s="8"/>
      <c r="HO54" s="8"/>
      <c r="HP54" s="8"/>
      <c r="HQ54" s="8"/>
      <c r="HR54" s="8"/>
      <c r="HS54" s="8"/>
      <c r="HT54" s="8"/>
      <c r="HU54" s="8"/>
      <c r="HV54" s="8"/>
      <c r="HW54" s="8"/>
      <c r="HX54" s="8"/>
      <c r="HY54" s="8"/>
      <c r="HZ54" s="8"/>
      <c r="IA54" s="8"/>
      <c r="IB54" s="8"/>
      <c r="IC54" s="8"/>
      <c r="ID54" s="8"/>
      <c r="IE54" s="8"/>
      <c r="IF54" s="8"/>
      <c r="IG54" s="8"/>
      <c r="IH54" s="8"/>
      <c r="II54" s="8"/>
      <c r="IJ54" s="8"/>
      <c r="IK54" s="8"/>
      <c r="IL54" s="8"/>
      <c r="IM54" s="8"/>
      <c r="IN54" s="8"/>
      <c r="IO54" s="8"/>
      <c r="IP54" s="8"/>
      <c r="IQ54" s="8"/>
      <c r="IR54" s="8"/>
      <c r="IS54" s="8"/>
      <c r="IT54" s="8"/>
      <c r="IU54" s="8"/>
      <c r="IV54" s="8"/>
      <c r="IW54" s="8"/>
    </row>
    <row r="55" spans="1:257" ht="25.5">
      <c r="A55" s="18"/>
      <c r="B55" s="34" t="s">
        <v>61</v>
      </c>
      <c r="C55" s="22">
        <v>546347000</v>
      </c>
      <c r="D55" s="22">
        <v>546347000</v>
      </c>
      <c r="E55" s="22">
        <v>406496275.16000003</v>
      </c>
      <c r="F55" s="23">
        <f t="shared" si="1"/>
        <v>74.402582087940445</v>
      </c>
      <c r="G55" s="6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B55" s="8"/>
      <c r="EC55" s="8"/>
      <c r="ED55" s="8"/>
      <c r="EE55" s="8"/>
      <c r="EF55" s="8"/>
      <c r="EG55" s="8"/>
      <c r="EH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S55" s="8"/>
      <c r="ET55" s="8"/>
      <c r="EU55" s="8"/>
      <c r="EV55" s="8"/>
      <c r="EW55" s="8"/>
      <c r="EX55" s="8"/>
      <c r="EY55" s="8"/>
      <c r="EZ55" s="8"/>
      <c r="FA55" s="8"/>
      <c r="FB55" s="8"/>
      <c r="FC55" s="8"/>
      <c r="FD55" s="8"/>
      <c r="FE55" s="8"/>
      <c r="FF55" s="8"/>
      <c r="FG55" s="8"/>
      <c r="FH55" s="8"/>
      <c r="FI55" s="8"/>
      <c r="FJ55" s="8"/>
      <c r="FK55" s="8"/>
      <c r="FL55" s="8"/>
      <c r="FM55" s="8"/>
      <c r="FN55" s="8"/>
      <c r="FO55" s="8"/>
      <c r="FP55" s="8"/>
      <c r="FQ55" s="8"/>
      <c r="FR55" s="8"/>
      <c r="FS55" s="8"/>
      <c r="FT55" s="8"/>
      <c r="FU55" s="8"/>
      <c r="FV55" s="8"/>
      <c r="FW55" s="8"/>
      <c r="FX55" s="8"/>
      <c r="FY55" s="8"/>
      <c r="FZ55" s="8"/>
      <c r="GA55" s="8"/>
      <c r="GB55" s="8"/>
      <c r="GC55" s="8"/>
      <c r="GD55" s="8"/>
      <c r="GE55" s="8"/>
      <c r="GF55" s="8"/>
      <c r="GG55" s="8"/>
      <c r="GH55" s="8"/>
      <c r="GI55" s="8"/>
      <c r="GJ55" s="8"/>
      <c r="GK55" s="8"/>
      <c r="GL55" s="8"/>
      <c r="GM55" s="8"/>
      <c r="GN55" s="8"/>
      <c r="GO55" s="8"/>
      <c r="GP55" s="8"/>
      <c r="GQ55" s="8"/>
      <c r="GR55" s="8"/>
      <c r="GS55" s="8"/>
      <c r="GT55" s="8"/>
      <c r="GU55" s="8"/>
      <c r="GV55" s="8"/>
      <c r="GW55" s="8"/>
      <c r="GX55" s="8"/>
      <c r="GY55" s="8"/>
      <c r="GZ55" s="8"/>
      <c r="HA55" s="8"/>
      <c r="HB55" s="8"/>
      <c r="HC55" s="8"/>
      <c r="HD55" s="8"/>
      <c r="HE55" s="8"/>
      <c r="HF55" s="8"/>
      <c r="HG55" s="8"/>
      <c r="HH55" s="8"/>
      <c r="HI55" s="8"/>
      <c r="HJ55" s="8"/>
      <c r="HK55" s="8"/>
      <c r="HL55" s="8"/>
      <c r="HM55" s="8"/>
      <c r="HN55" s="8"/>
      <c r="HO55" s="8"/>
      <c r="HP55" s="8"/>
      <c r="HQ55" s="8"/>
      <c r="HR55" s="8"/>
      <c r="HS55" s="8"/>
      <c r="HT55" s="8"/>
      <c r="HU55" s="8"/>
      <c r="HV55" s="8"/>
      <c r="HW55" s="8"/>
      <c r="HX55" s="8"/>
      <c r="HY55" s="8"/>
      <c r="HZ55" s="8"/>
      <c r="IA55" s="8"/>
      <c r="IB55" s="8"/>
      <c r="IC55" s="8"/>
      <c r="ID55" s="8"/>
      <c r="IE55" s="8"/>
      <c r="IF55" s="8"/>
      <c r="IG55" s="8"/>
      <c r="IH55" s="8"/>
      <c r="II55" s="8"/>
      <c r="IJ55" s="8"/>
      <c r="IK55" s="8"/>
      <c r="IL55" s="8"/>
      <c r="IM55" s="8"/>
      <c r="IN55" s="8"/>
      <c r="IO55" s="8"/>
      <c r="IP55" s="8"/>
      <c r="IQ55" s="8"/>
      <c r="IR55" s="8"/>
      <c r="IS55" s="8"/>
      <c r="IT55" s="8"/>
      <c r="IU55" s="8"/>
      <c r="IV55" s="8"/>
      <c r="IW55" s="8"/>
    </row>
    <row r="56" spans="1:257" ht="25.5">
      <c r="A56" s="24" t="s">
        <v>85</v>
      </c>
      <c r="B56" s="35" t="s">
        <v>92</v>
      </c>
      <c r="C56" s="26">
        <v>0</v>
      </c>
      <c r="D56" s="22">
        <v>2714959900</v>
      </c>
      <c r="E56" s="26">
        <v>0</v>
      </c>
      <c r="F56" s="23">
        <f t="shared" si="1"/>
        <v>0</v>
      </c>
      <c r="G56" s="6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8"/>
      <c r="FO56" s="8"/>
      <c r="FP56" s="8"/>
      <c r="FQ56" s="8"/>
      <c r="FR56" s="8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8"/>
      <c r="IA56" s="8"/>
      <c r="IB56" s="8"/>
      <c r="IC56" s="8"/>
      <c r="ID56" s="8"/>
      <c r="IE56" s="8"/>
      <c r="IF56" s="8"/>
      <c r="IG56" s="8"/>
      <c r="IH56" s="8"/>
      <c r="II56" s="8"/>
      <c r="IJ56" s="8"/>
      <c r="IK56" s="8"/>
      <c r="IL56" s="8"/>
      <c r="IM56" s="8"/>
      <c r="IN56" s="8"/>
      <c r="IO56" s="8"/>
      <c r="IP56" s="8"/>
      <c r="IQ56" s="8"/>
      <c r="IR56" s="8"/>
      <c r="IS56" s="8"/>
      <c r="IT56" s="8"/>
      <c r="IU56" s="8"/>
      <c r="IV56" s="8"/>
      <c r="IW56" s="8"/>
    </row>
    <row r="57" spans="1:257" ht="12.75">
      <c r="A57" s="24"/>
      <c r="B57" s="35" t="s">
        <v>28</v>
      </c>
      <c r="C57" s="26"/>
      <c r="D57" s="26"/>
      <c r="E57" s="26"/>
      <c r="F57" s="23"/>
      <c r="G57" s="6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W57" s="8"/>
      <c r="DX57" s="8"/>
      <c r="DY57" s="8"/>
      <c r="DZ57" s="8"/>
      <c r="EA57" s="8"/>
      <c r="EB57" s="8"/>
      <c r="EC57" s="8"/>
      <c r="ED57" s="8"/>
      <c r="EE57" s="8"/>
      <c r="EF57" s="8"/>
      <c r="EG57" s="8"/>
      <c r="EH57" s="8"/>
      <c r="EI57" s="8"/>
      <c r="EJ57" s="8"/>
      <c r="EK57" s="8"/>
      <c r="EL57" s="8"/>
      <c r="EM57" s="8"/>
      <c r="EN57" s="8"/>
      <c r="EO57" s="8"/>
      <c r="EP57" s="8"/>
      <c r="EQ57" s="8"/>
      <c r="ER57" s="8"/>
      <c r="ES57" s="8"/>
      <c r="ET57" s="8"/>
      <c r="EU57" s="8"/>
      <c r="EV57" s="8"/>
      <c r="EW57" s="8"/>
      <c r="EX57" s="8"/>
      <c r="EY57" s="8"/>
      <c r="EZ57" s="8"/>
      <c r="FA57" s="8"/>
      <c r="FB57" s="8"/>
      <c r="FC57" s="8"/>
      <c r="FD57" s="8"/>
      <c r="FE57" s="8"/>
      <c r="FF57" s="8"/>
      <c r="FG57" s="8"/>
      <c r="FH57" s="8"/>
      <c r="FI57" s="8"/>
      <c r="FJ57" s="8"/>
      <c r="FK57" s="8"/>
      <c r="FL57" s="8"/>
      <c r="FM57" s="8"/>
      <c r="FN57" s="8"/>
      <c r="FO57" s="8"/>
      <c r="FP57" s="8"/>
      <c r="FQ57" s="8"/>
      <c r="FR57" s="8"/>
      <c r="FS57" s="8"/>
      <c r="FT57" s="8"/>
      <c r="FU57" s="8"/>
      <c r="FV57" s="8"/>
      <c r="FW57" s="8"/>
      <c r="FX57" s="8"/>
      <c r="FY57" s="8"/>
      <c r="FZ57" s="8"/>
      <c r="GA57" s="8"/>
      <c r="GB57" s="8"/>
      <c r="GC57" s="8"/>
      <c r="GD57" s="8"/>
      <c r="GE57" s="8"/>
      <c r="GF57" s="8"/>
      <c r="GG57" s="8"/>
      <c r="GH57" s="8"/>
      <c r="GI57" s="8"/>
      <c r="GJ57" s="8"/>
      <c r="GK57" s="8"/>
      <c r="GL57" s="8"/>
      <c r="GM57" s="8"/>
      <c r="GN57" s="8"/>
      <c r="GO57" s="8"/>
      <c r="GP57" s="8"/>
      <c r="GQ57" s="8"/>
      <c r="GR57" s="8"/>
      <c r="GS57" s="8"/>
      <c r="GT57" s="8"/>
      <c r="GU57" s="8"/>
      <c r="GV57" s="8"/>
      <c r="GW57" s="8"/>
      <c r="GX57" s="8"/>
      <c r="GY57" s="8"/>
      <c r="GZ57" s="8"/>
      <c r="HA57" s="8"/>
      <c r="HB57" s="8"/>
      <c r="HC57" s="8"/>
      <c r="HD57" s="8"/>
      <c r="HE57" s="8"/>
      <c r="HF57" s="8"/>
      <c r="HG57" s="8"/>
      <c r="HH57" s="8"/>
      <c r="HI57" s="8"/>
      <c r="HJ57" s="8"/>
      <c r="HK57" s="8"/>
      <c r="HL57" s="8"/>
      <c r="HM57" s="8"/>
      <c r="HN57" s="8"/>
      <c r="HO57" s="8"/>
      <c r="HP57" s="8"/>
      <c r="HQ57" s="8"/>
      <c r="HR57" s="8"/>
      <c r="HS57" s="8"/>
      <c r="HT57" s="8"/>
      <c r="HU57" s="8"/>
      <c r="HV57" s="8"/>
      <c r="HW57" s="8"/>
      <c r="HX57" s="8"/>
      <c r="HY57" s="8"/>
      <c r="HZ57" s="8"/>
      <c r="IA57" s="8"/>
      <c r="IB57" s="8"/>
      <c r="IC57" s="8"/>
      <c r="ID57" s="8"/>
      <c r="IE57" s="8"/>
      <c r="IF57" s="8"/>
      <c r="IG57" s="8"/>
      <c r="IH57" s="8"/>
      <c r="II57" s="8"/>
      <c r="IJ57" s="8"/>
      <c r="IK57" s="8"/>
      <c r="IL57" s="8"/>
      <c r="IM57" s="8"/>
      <c r="IN57" s="8"/>
      <c r="IO57" s="8"/>
      <c r="IP57" s="8"/>
      <c r="IQ57" s="8"/>
      <c r="IR57" s="8"/>
      <c r="IS57" s="8"/>
      <c r="IT57" s="8"/>
      <c r="IU57" s="8"/>
      <c r="IV57" s="8"/>
      <c r="IW57" s="8"/>
    </row>
    <row r="58" spans="1:257" ht="25.5">
      <c r="A58" s="24"/>
      <c r="B58" s="35" t="s">
        <v>93</v>
      </c>
      <c r="C58" s="26">
        <v>0</v>
      </c>
      <c r="D58" s="26">
        <v>108000000</v>
      </c>
      <c r="E58" s="26">
        <v>0</v>
      </c>
      <c r="F58" s="23">
        <f t="shared" si="1"/>
        <v>0</v>
      </c>
      <c r="G58" s="6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W58" s="8"/>
      <c r="DX58" s="8"/>
      <c r="DY58" s="8"/>
      <c r="DZ58" s="8"/>
      <c r="EA58" s="8"/>
      <c r="EB58" s="8"/>
      <c r="EC58" s="8"/>
      <c r="ED58" s="8"/>
      <c r="EE58" s="8"/>
      <c r="EF58" s="8"/>
      <c r="EG58" s="8"/>
      <c r="EH58" s="8"/>
      <c r="EI58" s="8"/>
      <c r="EJ58" s="8"/>
      <c r="EK58" s="8"/>
      <c r="EL58" s="8"/>
      <c r="EM58" s="8"/>
      <c r="EN58" s="8"/>
      <c r="EO58" s="8"/>
      <c r="EP58" s="8"/>
      <c r="EQ58" s="8"/>
      <c r="ER58" s="8"/>
      <c r="ES58" s="8"/>
      <c r="ET58" s="8"/>
      <c r="EU58" s="8"/>
      <c r="EV58" s="8"/>
      <c r="EW58" s="8"/>
      <c r="EX58" s="8"/>
      <c r="EY58" s="8"/>
      <c r="EZ58" s="8"/>
      <c r="FA58" s="8"/>
      <c r="FB58" s="8"/>
      <c r="FC58" s="8"/>
      <c r="FD58" s="8"/>
      <c r="FE58" s="8"/>
      <c r="FF58" s="8"/>
      <c r="FG58" s="8"/>
      <c r="FH58" s="8"/>
      <c r="FI58" s="8"/>
      <c r="FJ58" s="8"/>
      <c r="FK58" s="8"/>
      <c r="FL58" s="8"/>
      <c r="FM58" s="8"/>
      <c r="FN58" s="8"/>
      <c r="FO58" s="8"/>
      <c r="FP58" s="8"/>
      <c r="FQ58" s="8"/>
      <c r="FR58" s="8"/>
      <c r="FS58" s="8"/>
      <c r="FT58" s="8"/>
      <c r="FU58" s="8"/>
      <c r="FV58" s="8"/>
      <c r="FW58" s="8"/>
      <c r="FX58" s="8"/>
      <c r="FY58" s="8"/>
      <c r="FZ58" s="8"/>
      <c r="GA58" s="8"/>
      <c r="GB58" s="8"/>
      <c r="GC58" s="8"/>
      <c r="GD58" s="8"/>
      <c r="GE58" s="8"/>
      <c r="GF58" s="8"/>
      <c r="GG58" s="8"/>
      <c r="GH58" s="8"/>
      <c r="GI58" s="8"/>
      <c r="GJ58" s="8"/>
      <c r="GK58" s="8"/>
      <c r="GL58" s="8"/>
      <c r="GM58" s="8"/>
      <c r="GN58" s="8"/>
      <c r="GO58" s="8"/>
      <c r="GP58" s="8"/>
      <c r="GQ58" s="8"/>
      <c r="GR58" s="8"/>
      <c r="GS58" s="8"/>
      <c r="GT58" s="8"/>
      <c r="GU58" s="8"/>
      <c r="GV58" s="8"/>
      <c r="GW58" s="8"/>
      <c r="GX58" s="8"/>
      <c r="GY58" s="8"/>
      <c r="GZ58" s="8"/>
      <c r="HA58" s="8"/>
      <c r="HB58" s="8"/>
      <c r="HC58" s="8"/>
      <c r="HD58" s="8"/>
      <c r="HE58" s="8"/>
      <c r="HF58" s="8"/>
      <c r="HG58" s="8"/>
      <c r="HH58" s="8"/>
      <c r="HI58" s="8"/>
      <c r="HJ58" s="8"/>
      <c r="HK58" s="8"/>
      <c r="HL58" s="8"/>
      <c r="HM58" s="8"/>
      <c r="HN58" s="8"/>
      <c r="HO58" s="8"/>
      <c r="HP58" s="8"/>
      <c r="HQ58" s="8"/>
      <c r="HR58" s="8"/>
      <c r="HS58" s="8"/>
      <c r="HT58" s="8"/>
      <c r="HU58" s="8"/>
      <c r="HV58" s="8"/>
      <c r="HW58" s="8"/>
      <c r="HX58" s="8"/>
      <c r="HY58" s="8"/>
      <c r="HZ58" s="8"/>
      <c r="IA58" s="8"/>
      <c r="IB58" s="8"/>
      <c r="IC58" s="8"/>
      <c r="ID58" s="8"/>
      <c r="IE58" s="8"/>
      <c r="IF58" s="8"/>
      <c r="IG58" s="8"/>
      <c r="IH58" s="8"/>
      <c r="II58" s="8"/>
      <c r="IJ58" s="8"/>
      <c r="IK58" s="8"/>
      <c r="IL58" s="8"/>
      <c r="IM58" s="8"/>
      <c r="IN58" s="8"/>
      <c r="IO58" s="8"/>
      <c r="IP58" s="8"/>
      <c r="IQ58" s="8"/>
      <c r="IR58" s="8"/>
      <c r="IS58" s="8"/>
      <c r="IT58" s="8"/>
      <c r="IU58" s="8"/>
      <c r="IV58" s="8"/>
      <c r="IW58" s="8"/>
    </row>
    <row r="59" spans="1:257" ht="25.5">
      <c r="A59" s="24"/>
      <c r="B59" s="35" t="s">
        <v>94</v>
      </c>
      <c r="C59" s="26">
        <v>0</v>
      </c>
      <c r="D59" s="26">
        <v>2606959900</v>
      </c>
      <c r="E59" s="26">
        <v>0</v>
      </c>
      <c r="F59" s="23">
        <f t="shared" si="1"/>
        <v>0</v>
      </c>
      <c r="G59" s="6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J59" s="8"/>
      <c r="FK59" s="8"/>
      <c r="FL59" s="8"/>
      <c r="FM59" s="8"/>
      <c r="FN59" s="8"/>
      <c r="FO59" s="8"/>
      <c r="FP59" s="8"/>
      <c r="FQ59" s="8"/>
      <c r="FR59" s="8"/>
      <c r="FS59" s="8"/>
      <c r="FT59" s="8"/>
      <c r="FU59" s="8"/>
      <c r="FV59" s="8"/>
      <c r="FW59" s="8"/>
      <c r="FX59" s="8"/>
      <c r="FY59" s="8"/>
      <c r="FZ59" s="8"/>
      <c r="GA59" s="8"/>
      <c r="GB59" s="8"/>
      <c r="GC59" s="8"/>
      <c r="GD59" s="8"/>
      <c r="GE59" s="8"/>
      <c r="GF59" s="8"/>
      <c r="GG59" s="8"/>
      <c r="GH59" s="8"/>
      <c r="GI59" s="8"/>
      <c r="GJ59" s="8"/>
      <c r="GK59" s="8"/>
      <c r="GL59" s="8"/>
      <c r="GM59" s="8"/>
      <c r="GN59" s="8"/>
      <c r="GO59" s="8"/>
      <c r="GP59" s="8"/>
      <c r="GQ59" s="8"/>
      <c r="GR59" s="8"/>
      <c r="GS59" s="8"/>
      <c r="GT59" s="8"/>
      <c r="GU59" s="8"/>
      <c r="GV59" s="8"/>
      <c r="GW59" s="8"/>
      <c r="GX59" s="8"/>
      <c r="GY59" s="8"/>
      <c r="GZ59" s="8"/>
      <c r="HA59" s="8"/>
      <c r="HB59" s="8"/>
      <c r="HC59" s="8"/>
      <c r="HD59" s="8"/>
      <c r="HE59" s="8"/>
      <c r="HF59" s="8"/>
      <c r="HG59" s="8"/>
      <c r="HH59" s="8"/>
      <c r="HI59" s="8"/>
      <c r="HJ59" s="8"/>
      <c r="HK59" s="8"/>
      <c r="HL59" s="8"/>
      <c r="HM59" s="8"/>
      <c r="HN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  <c r="IA59" s="8"/>
      <c r="IB59" s="8"/>
      <c r="IC59" s="8"/>
      <c r="ID59" s="8"/>
      <c r="IE59" s="8"/>
      <c r="IF59" s="8"/>
      <c r="IG59" s="8"/>
      <c r="IH59" s="8"/>
      <c r="II59" s="8"/>
      <c r="IJ59" s="8"/>
      <c r="IK59" s="8"/>
      <c r="IL59" s="8"/>
      <c r="IM59" s="8"/>
      <c r="IN59" s="8"/>
      <c r="IO59" s="8"/>
      <c r="IP59" s="8"/>
      <c r="IQ59" s="8"/>
      <c r="IR59" s="8"/>
      <c r="IS59" s="8"/>
      <c r="IT59" s="8"/>
      <c r="IU59" s="8"/>
      <c r="IV59" s="8"/>
      <c r="IW59" s="8"/>
    </row>
    <row r="60" spans="1:257" ht="12.75">
      <c r="A60" s="24" t="s">
        <v>85</v>
      </c>
      <c r="B60" s="25" t="s">
        <v>63</v>
      </c>
      <c r="C60" s="26">
        <f>C62+C63+C64+C65+C67+C66+C68</f>
        <v>4921480700</v>
      </c>
      <c r="D60" s="26">
        <f t="shared" ref="D60:E60" si="5">D62+D63+D64+D65+D67+D66+D68</f>
        <v>5120009500</v>
      </c>
      <c r="E60" s="26">
        <f t="shared" si="5"/>
        <v>1443491069.0699999</v>
      </c>
      <c r="F60" s="23">
        <f t="shared" si="1"/>
        <v>28.193132631296873</v>
      </c>
      <c r="G60" s="6"/>
      <c r="H60" s="6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  <c r="DV60" s="8"/>
      <c r="DW60" s="8"/>
      <c r="DX60" s="8"/>
      <c r="DY60" s="8"/>
      <c r="DZ60" s="8"/>
      <c r="EA60" s="8"/>
      <c r="EB60" s="8"/>
      <c r="EC60" s="8"/>
      <c r="ED60" s="8"/>
      <c r="EE60" s="8"/>
      <c r="EF60" s="8"/>
      <c r="EG60" s="8"/>
      <c r="EH60" s="8"/>
      <c r="EI60" s="8"/>
      <c r="EJ60" s="8"/>
      <c r="EK60" s="8"/>
      <c r="EL60" s="8"/>
      <c r="EM60" s="8"/>
      <c r="EN60" s="8"/>
      <c r="EO60" s="8"/>
      <c r="EP60" s="8"/>
      <c r="EQ60" s="8"/>
      <c r="ER60" s="8"/>
      <c r="ES60" s="8"/>
      <c r="ET60" s="8"/>
      <c r="EU60" s="8"/>
      <c r="EV60" s="8"/>
      <c r="EW60" s="8"/>
      <c r="EX60" s="8"/>
      <c r="EY60" s="8"/>
      <c r="EZ60" s="8"/>
      <c r="FA60" s="8"/>
      <c r="FB60" s="8"/>
      <c r="FC60" s="8"/>
      <c r="FD60" s="8"/>
      <c r="FE60" s="8"/>
      <c r="FF60" s="8"/>
      <c r="FG60" s="8"/>
      <c r="FH60" s="8"/>
      <c r="FI60" s="8"/>
      <c r="FJ60" s="8"/>
      <c r="FK60" s="8"/>
      <c r="FL60" s="8"/>
      <c r="FM60" s="8"/>
      <c r="FN60" s="8"/>
      <c r="FO60" s="8"/>
      <c r="FP60" s="8"/>
      <c r="FQ60" s="8"/>
      <c r="FR60" s="8"/>
      <c r="FS60" s="8"/>
      <c r="FT60" s="8"/>
      <c r="FU60" s="8"/>
      <c r="FV60" s="8"/>
      <c r="FW60" s="8"/>
      <c r="FX60" s="8"/>
      <c r="FY60" s="8"/>
      <c r="FZ60" s="8"/>
      <c r="GA60" s="8"/>
      <c r="GB60" s="8"/>
      <c r="GC60" s="8"/>
      <c r="GD60" s="8"/>
      <c r="GE60" s="8"/>
      <c r="GF60" s="8"/>
      <c r="GG60" s="8"/>
      <c r="GH60" s="8"/>
      <c r="GI60" s="8"/>
      <c r="GJ60" s="8"/>
      <c r="GK60" s="8"/>
      <c r="GL60" s="8"/>
      <c r="GM60" s="8"/>
      <c r="GN60" s="8"/>
      <c r="GO60" s="8"/>
      <c r="GP60" s="8"/>
      <c r="GQ60" s="8"/>
      <c r="GR60" s="8"/>
      <c r="GS60" s="8"/>
      <c r="GT60" s="8"/>
      <c r="GU60" s="8"/>
      <c r="GV60" s="8"/>
      <c r="GW60" s="8"/>
      <c r="GX60" s="8"/>
      <c r="GY60" s="8"/>
      <c r="GZ60" s="8"/>
      <c r="HA60" s="8"/>
      <c r="HB60" s="8"/>
      <c r="HC60" s="8"/>
      <c r="HD60" s="8"/>
      <c r="HE60" s="8"/>
      <c r="HF60" s="8"/>
      <c r="HG60" s="8"/>
      <c r="HH60" s="8"/>
      <c r="HI60" s="8"/>
      <c r="HJ60" s="8"/>
      <c r="HK60" s="8"/>
      <c r="HL60" s="8"/>
      <c r="HM60" s="8"/>
      <c r="HN60" s="8"/>
      <c r="HO60" s="8"/>
      <c r="HP60" s="8"/>
      <c r="HQ60" s="8"/>
      <c r="HR60" s="8"/>
      <c r="HS60" s="8"/>
      <c r="HT60" s="8"/>
      <c r="HU60" s="8"/>
      <c r="HV60" s="8"/>
      <c r="HW60" s="8"/>
      <c r="HX60" s="8"/>
      <c r="HY60" s="8"/>
      <c r="HZ60" s="8"/>
      <c r="IA60" s="8"/>
      <c r="IB60" s="8"/>
      <c r="IC60" s="8"/>
      <c r="ID60" s="8"/>
      <c r="IE60" s="8"/>
      <c r="IF60" s="8"/>
      <c r="IG60" s="8"/>
      <c r="IH60" s="8"/>
      <c r="II60" s="8"/>
      <c r="IJ60" s="8"/>
      <c r="IK60" s="8"/>
      <c r="IL60" s="8"/>
      <c r="IM60" s="8"/>
      <c r="IN60" s="8"/>
      <c r="IO60" s="8"/>
      <c r="IP60" s="8"/>
      <c r="IQ60" s="8"/>
      <c r="IR60" s="8"/>
      <c r="IS60" s="8"/>
      <c r="IT60" s="8"/>
      <c r="IU60" s="8"/>
      <c r="IV60" s="8"/>
      <c r="IW60" s="8"/>
    </row>
    <row r="61" spans="1:257" ht="12.75">
      <c r="A61" s="18"/>
      <c r="B61" s="31" t="s">
        <v>28</v>
      </c>
      <c r="C61" s="22"/>
      <c r="D61" s="22"/>
      <c r="E61" s="22"/>
      <c r="F61" s="23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J61" s="8"/>
      <c r="FK61" s="8"/>
      <c r="FL61" s="8"/>
      <c r="FM61" s="8"/>
      <c r="FN61" s="8"/>
      <c r="FO61" s="8"/>
      <c r="FP61" s="8"/>
      <c r="FQ61" s="8"/>
      <c r="FR61" s="8"/>
      <c r="FS61" s="8"/>
      <c r="FT61" s="8"/>
      <c r="FU61" s="8"/>
      <c r="FV61" s="8"/>
      <c r="FW61" s="8"/>
      <c r="FX61" s="8"/>
      <c r="FY61" s="8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  <c r="GO61" s="8"/>
      <c r="GP61" s="8"/>
      <c r="GQ61" s="8"/>
      <c r="GR61" s="8"/>
      <c r="GS61" s="8"/>
      <c r="GT61" s="8"/>
      <c r="GU61" s="8"/>
      <c r="GV61" s="8"/>
      <c r="GW61" s="8"/>
      <c r="GX61" s="8"/>
      <c r="GY61" s="8"/>
      <c r="GZ61" s="8"/>
      <c r="HA61" s="8"/>
      <c r="HB61" s="8"/>
      <c r="HC61" s="8"/>
      <c r="HD61" s="8"/>
      <c r="HE61" s="8"/>
      <c r="HF61" s="8"/>
      <c r="HG61" s="8"/>
      <c r="HH61" s="8"/>
      <c r="HI61" s="8"/>
      <c r="HJ61" s="8"/>
      <c r="HK61" s="8"/>
      <c r="HL61" s="8"/>
      <c r="HM61" s="8"/>
      <c r="HN61" s="8"/>
      <c r="HO61" s="8"/>
      <c r="HP61" s="8"/>
      <c r="HQ61" s="8"/>
      <c r="HR61" s="8"/>
      <c r="HS61" s="8"/>
      <c r="HT61" s="8"/>
      <c r="HU61" s="8"/>
      <c r="HV61" s="8"/>
      <c r="HW61" s="8"/>
      <c r="HX61" s="8"/>
      <c r="HY61" s="8"/>
      <c r="HZ61" s="8"/>
      <c r="IA61" s="8"/>
      <c r="IB61" s="8"/>
      <c r="IC61" s="8"/>
      <c r="ID61" s="8"/>
      <c r="IE61" s="8"/>
      <c r="IF61" s="8"/>
      <c r="IG61" s="8"/>
      <c r="IH61" s="8"/>
      <c r="II61" s="8"/>
      <c r="IJ61" s="8"/>
      <c r="IK61" s="8"/>
      <c r="IL61" s="8"/>
      <c r="IM61" s="8"/>
      <c r="IN61" s="8"/>
      <c r="IO61" s="8"/>
      <c r="IP61" s="8"/>
      <c r="IQ61" s="8"/>
      <c r="IR61" s="8"/>
      <c r="IS61" s="8"/>
      <c r="IT61" s="8"/>
      <c r="IU61" s="8"/>
      <c r="IV61" s="8"/>
      <c r="IW61" s="8"/>
    </row>
    <row r="62" spans="1:257" ht="12.75">
      <c r="A62" s="36"/>
      <c r="B62" s="34"/>
      <c r="C62" s="22"/>
      <c r="D62" s="22"/>
      <c r="E62" s="22"/>
      <c r="F62" s="23"/>
      <c r="G62" s="6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W62" s="8"/>
      <c r="DX62" s="8"/>
      <c r="DY62" s="8"/>
      <c r="DZ62" s="8"/>
      <c r="EA62" s="8"/>
      <c r="EB62" s="8"/>
      <c r="EC62" s="8"/>
      <c r="ED62" s="8"/>
      <c r="EE62" s="8"/>
      <c r="EF62" s="8"/>
      <c r="EG62" s="8"/>
      <c r="EH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S62" s="8"/>
      <c r="ET62" s="8"/>
      <c r="EU62" s="8"/>
      <c r="EV62" s="8"/>
      <c r="EW62" s="8"/>
      <c r="EX62" s="8"/>
      <c r="EY62" s="8"/>
      <c r="EZ62" s="8"/>
      <c r="FA62" s="8"/>
      <c r="FB62" s="8"/>
      <c r="FC62" s="8"/>
      <c r="FD62" s="8"/>
      <c r="FE62" s="8"/>
      <c r="FF62" s="8"/>
      <c r="FG62" s="8"/>
      <c r="FH62" s="8"/>
      <c r="FI62" s="8"/>
      <c r="FJ62" s="8"/>
      <c r="FK62" s="8"/>
      <c r="FL62" s="8"/>
      <c r="FM62" s="8"/>
      <c r="FN62" s="8"/>
      <c r="FO62" s="8"/>
      <c r="FP62" s="8"/>
      <c r="FQ62" s="8"/>
      <c r="FR62" s="8"/>
      <c r="FS62" s="8"/>
      <c r="FT62" s="8"/>
      <c r="FU62" s="8"/>
      <c r="FV62" s="8"/>
      <c r="FW62" s="8"/>
      <c r="FX62" s="8"/>
      <c r="FY62" s="8"/>
      <c r="FZ62" s="8"/>
      <c r="GA62" s="8"/>
      <c r="GB62" s="8"/>
      <c r="GC62" s="8"/>
      <c r="GD62" s="8"/>
      <c r="GE62" s="8"/>
      <c r="GF62" s="8"/>
      <c r="GG62" s="8"/>
      <c r="GH62" s="8"/>
      <c r="GI62" s="8"/>
      <c r="GJ62" s="8"/>
      <c r="GK62" s="8"/>
      <c r="GL62" s="8"/>
      <c r="GM62" s="8"/>
      <c r="GN62" s="8"/>
      <c r="GO62" s="8"/>
      <c r="GP62" s="8"/>
      <c r="GQ62" s="8"/>
      <c r="GR62" s="8"/>
      <c r="GS62" s="8"/>
      <c r="GT62" s="8"/>
      <c r="GU62" s="8"/>
      <c r="GV62" s="8"/>
      <c r="GW62" s="8"/>
      <c r="GX62" s="8"/>
      <c r="GY62" s="8"/>
      <c r="GZ62" s="8"/>
      <c r="HA62" s="8"/>
      <c r="HB62" s="8"/>
      <c r="HC62" s="8"/>
      <c r="HD62" s="8"/>
      <c r="HE62" s="8"/>
      <c r="HF62" s="8"/>
      <c r="HG62" s="8"/>
      <c r="HH62" s="8"/>
      <c r="HI62" s="8"/>
      <c r="HJ62" s="8"/>
      <c r="HK62" s="8"/>
      <c r="HL62" s="8"/>
      <c r="HM62" s="8"/>
      <c r="HN62" s="8"/>
      <c r="HO62" s="8"/>
      <c r="HP62" s="8"/>
      <c r="HQ62" s="8"/>
      <c r="HR62" s="8"/>
      <c r="HS62" s="8"/>
      <c r="HT62" s="8"/>
      <c r="HU62" s="8"/>
      <c r="HV62" s="8"/>
      <c r="HW62" s="8"/>
      <c r="HX62" s="8"/>
      <c r="HY62" s="8"/>
      <c r="HZ62" s="8"/>
      <c r="IA62" s="8"/>
      <c r="IB62" s="8"/>
      <c r="IC62" s="8"/>
      <c r="ID62" s="8"/>
      <c r="IE62" s="8"/>
      <c r="IF62" s="8"/>
      <c r="IG62" s="8"/>
      <c r="IH62" s="8"/>
      <c r="II62" s="8"/>
      <c r="IJ62" s="8"/>
      <c r="IK62" s="8"/>
      <c r="IL62" s="8"/>
      <c r="IM62" s="8"/>
      <c r="IN62" s="8"/>
      <c r="IO62" s="8"/>
      <c r="IP62" s="8"/>
      <c r="IQ62" s="8"/>
      <c r="IR62" s="8"/>
      <c r="IS62" s="8"/>
      <c r="IT62" s="8"/>
      <c r="IU62" s="8"/>
      <c r="IV62" s="8"/>
      <c r="IW62" s="8"/>
    </row>
    <row r="63" spans="1:257" ht="38.25">
      <c r="A63" s="36"/>
      <c r="B63" s="34" t="s">
        <v>95</v>
      </c>
      <c r="C63" s="22">
        <f>D63</f>
        <v>834927000</v>
      </c>
      <c r="D63" s="37">
        <v>834927000</v>
      </c>
      <c r="E63" s="37">
        <v>260810600</v>
      </c>
      <c r="F63" s="23">
        <f t="shared" si="1"/>
        <v>31.237533341238215</v>
      </c>
      <c r="G63" s="6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W63" s="8"/>
      <c r="DX63" s="8"/>
      <c r="DY63" s="8"/>
      <c r="DZ63" s="8"/>
      <c r="EA63" s="8"/>
      <c r="EB63" s="8"/>
      <c r="EC63" s="8"/>
      <c r="ED63" s="8"/>
      <c r="EE63" s="8"/>
      <c r="EF63" s="8"/>
      <c r="EG63" s="8"/>
      <c r="EH63" s="8"/>
      <c r="EI63" s="8"/>
      <c r="EJ63" s="8"/>
      <c r="EK63" s="8"/>
      <c r="EL63" s="8"/>
      <c r="EM63" s="8"/>
      <c r="EN63" s="8"/>
      <c r="EO63" s="8"/>
      <c r="EP63" s="8"/>
      <c r="EQ63" s="8"/>
      <c r="ER63" s="8"/>
      <c r="ES63" s="8"/>
      <c r="ET63" s="8"/>
      <c r="EU63" s="8"/>
      <c r="EV63" s="8"/>
      <c r="EW63" s="8"/>
      <c r="EX63" s="8"/>
      <c r="EY63" s="8"/>
      <c r="EZ63" s="8"/>
      <c r="FA63" s="8"/>
      <c r="FB63" s="8"/>
      <c r="FC63" s="8"/>
      <c r="FD63" s="8"/>
      <c r="FE63" s="8"/>
      <c r="FF63" s="8"/>
      <c r="FG63" s="8"/>
      <c r="FH63" s="8"/>
      <c r="FI63" s="8"/>
      <c r="FJ63" s="8"/>
      <c r="FK63" s="8"/>
      <c r="FL63" s="8"/>
      <c r="FM63" s="8"/>
      <c r="FN63" s="8"/>
      <c r="FO63" s="8"/>
      <c r="FP63" s="8"/>
      <c r="FQ63" s="8"/>
      <c r="FR63" s="8"/>
      <c r="FS63" s="8"/>
      <c r="FT63" s="8"/>
      <c r="FU63" s="8"/>
      <c r="FV63" s="8"/>
      <c r="FW63" s="8"/>
      <c r="FX63" s="8"/>
      <c r="FY63" s="8"/>
      <c r="FZ63" s="8"/>
      <c r="GA63" s="8"/>
      <c r="GB63" s="8"/>
      <c r="GC63" s="8"/>
      <c r="GD63" s="8"/>
      <c r="GE63" s="8"/>
      <c r="GF63" s="8"/>
      <c r="GG63" s="8"/>
      <c r="GH63" s="8"/>
      <c r="GI63" s="8"/>
      <c r="GJ63" s="8"/>
      <c r="GK63" s="8"/>
      <c r="GL63" s="8"/>
      <c r="GM63" s="8"/>
      <c r="GN63" s="8"/>
      <c r="GO63" s="8"/>
      <c r="GP63" s="8"/>
      <c r="GQ63" s="8"/>
      <c r="GR63" s="8"/>
      <c r="GS63" s="8"/>
      <c r="GT63" s="8"/>
      <c r="GU63" s="8"/>
      <c r="GV63" s="8"/>
      <c r="GW63" s="8"/>
      <c r="GX63" s="8"/>
      <c r="GY63" s="8"/>
      <c r="GZ63" s="8"/>
      <c r="HA63" s="8"/>
      <c r="HB63" s="8"/>
      <c r="HC63" s="8"/>
      <c r="HD63" s="8"/>
      <c r="HE63" s="8"/>
      <c r="HF63" s="8"/>
      <c r="HG63" s="8"/>
      <c r="HH63" s="8"/>
      <c r="HI63" s="8"/>
      <c r="HJ63" s="8"/>
      <c r="HK63" s="8"/>
      <c r="HL63" s="8"/>
      <c r="HM63" s="8"/>
      <c r="HN63" s="8"/>
      <c r="HO63" s="8"/>
      <c r="HP63" s="8"/>
      <c r="HQ63" s="8"/>
      <c r="HR63" s="8"/>
      <c r="HS63" s="8"/>
      <c r="HT63" s="8"/>
      <c r="HU63" s="8"/>
      <c r="HV63" s="8"/>
      <c r="HW63" s="8"/>
      <c r="HX63" s="8"/>
      <c r="HY63" s="8"/>
      <c r="HZ63" s="8"/>
      <c r="IA63" s="8"/>
      <c r="IB63" s="8"/>
      <c r="IC63" s="8"/>
      <c r="ID63" s="8"/>
      <c r="IE63" s="8"/>
      <c r="IF63" s="8"/>
      <c r="IG63" s="8"/>
      <c r="IH63" s="8"/>
      <c r="II63" s="8"/>
      <c r="IJ63" s="8"/>
      <c r="IK63" s="8"/>
      <c r="IL63" s="8"/>
      <c r="IM63" s="8"/>
      <c r="IN63" s="8"/>
      <c r="IO63" s="8"/>
      <c r="IP63" s="8"/>
      <c r="IQ63" s="8"/>
      <c r="IR63" s="8"/>
      <c r="IS63" s="8"/>
      <c r="IT63" s="8"/>
      <c r="IU63" s="8"/>
      <c r="IV63" s="8"/>
      <c r="IW63" s="8"/>
    </row>
    <row r="64" spans="1:257" ht="38.25">
      <c r="A64" s="36"/>
      <c r="B64" s="34" t="s">
        <v>64</v>
      </c>
      <c r="C64" s="22">
        <f>D64</f>
        <v>1184531800</v>
      </c>
      <c r="D64" s="22">
        <v>1184531800</v>
      </c>
      <c r="E64" s="22">
        <v>650000000</v>
      </c>
      <c r="F64" s="23">
        <f t="shared" si="1"/>
        <v>54.874001694171483</v>
      </c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FJ64" s="8"/>
      <c r="FK64" s="8"/>
      <c r="FL64" s="8"/>
      <c r="FM64" s="8"/>
      <c r="FN64" s="8"/>
      <c r="FO64" s="8"/>
      <c r="FP64" s="8"/>
      <c r="FQ64" s="8"/>
      <c r="FR64" s="8"/>
      <c r="FS64" s="8"/>
      <c r="FT64" s="8"/>
      <c r="FU64" s="8"/>
      <c r="FV64" s="8"/>
      <c r="FW64" s="8"/>
      <c r="FX64" s="8"/>
      <c r="FY64" s="8"/>
      <c r="FZ64" s="8"/>
      <c r="GA64" s="8"/>
      <c r="GB64" s="8"/>
      <c r="GC64" s="8"/>
      <c r="GD64" s="8"/>
      <c r="GE64" s="8"/>
      <c r="GF64" s="8"/>
      <c r="GG64" s="8"/>
      <c r="GH64" s="8"/>
      <c r="GI64" s="8"/>
      <c r="GJ64" s="8"/>
      <c r="GK64" s="8"/>
      <c r="GL64" s="8"/>
      <c r="GM64" s="8"/>
      <c r="GN64" s="8"/>
      <c r="GO64" s="8"/>
      <c r="GP64" s="8"/>
      <c r="GQ64" s="8"/>
      <c r="GR64" s="8"/>
      <c r="GS64" s="8"/>
      <c r="GT64" s="8"/>
      <c r="GU64" s="8"/>
      <c r="GV64" s="8"/>
      <c r="GW64" s="8"/>
      <c r="GX64" s="8"/>
      <c r="GY64" s="8"/>
      <c r="GZ64" s="8"/>
      <c r="HA64" s="8"/>
      <c r="HB64" s="8"/>
      <c r="HC64" s="8"/>
      <c r="HD64" s="8"/>
      <c r="HE64" s="8"/>
      <c r="HF64" s="8"/>
      <c r="HG64" s="8"/>
      <c r="HH64" s="8"/>
      <c r="HI64" s="8"/>
      <c r="HJ64" s="8"/>
      <c r="HK64" s="8"/>
      <c r="HL64" s="8"/>
      <c r="HM64" s="8"/>
      <c r="HN64" s="8"/>
      <c r="HO64" s="8"/>
      <c r="HP64" s="8"/>
      <c r="HQ64" s="8"/>
      <c r="HR64" s="8"/>
      <c r="HS64" s="8"/>
      <c r="HT64" s="8"/>
      <c r="HU64" s="8"/>
      <c r="HV64" s="8"/>
      <c r="HW64" s="8"/>
      <c r="HX64" s="8"/>
      <c r="HY64" s="8"/>
      <c r="HZ64" s="8"/>
      <c r="IA64" s="8"/>
      <c r="IB64" s="8"/>
      <c r="IC64" s="8"/>
      <c r="ID64" s="8"/>
      <c r="IE64" s="8"/>
      <c r="IF64" s="8"/>
      <c r="IG64" s="8"/>
      <c r="IH64" s="8"/>
      <c r="II64" s="8"/>
      <c r="IJ64" s="8"/>
      <c r="IK64" s="8"/>
      <c r="IL64" s="8"/>
      <c r="IM64" s="8"/>
      <c r="IN64" s="8"/>
      <c r="IO64" s="8"/>
      <c r="IP64" s="8"/>
      <c r="IQ64" s="8"/>
      <c r="IR64" s="8"/>
      <c r="IS64" s="8"/>
      <c r="IT64" s="8"/>
      <c r="IU64" s="8"/>
      <c r="IV64" s="8"/>
      <c r="IW64" s="8"/>
    </row>
    <row r="65" spans="1:257" ht="51">
      <c r="A65" s="36"/>
      <c r="B65" s="34" t="s">
        <v>91</v>
      </c>
      <c r="C65" s="22">
        <v>0</v>
      </c>
      <c r="D65" s="22">
        <v>198528800</v>
      </c>
      <c r="E65" s="22">
        <v>0</v>
      </c>
      <c r="F65" s="23">
        <f t="shared" ref="F65" si="6">E65/D65*100</f>
        <v>0</v>
      </c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W65" s="8"/>
      <c r="CX65" s="8"/>
      <c r="CY65" s="8"/>
      <c r="CZ65" s="8"/>
      <c r="DA65" s="8"/>
      <c r="DB65" s="8"/>
      <c r="DC65" s="8"/>
      <c r="DD65" s="8"/>
      <c r="DE65" s="8"/>
      <c r="DF65" s="8"/>
      <c r="DG65" s="8"/>
      <c r="DH65" s="8"/>
      <c r="DI65" s="8"/>
      <c r="DJ65" s="8"/>
      <c r="DK65" s="8"/>
      <c r="DL65" s="8"/>
      <c r="DM65" s="8"/>
      <c r="DN65" s="8"/>
      <c r="DO65" s="8"/>
      <c r="DP65" s="8"/>
      <c r="DQ65" s="8"/>
      <c r="DR65" s="8"/>
      <c r="DS65" s="8"/>
      <c r="DT65" s="8"/>
      <c r="DU65" s="8"/>
      <c r="DV65" s="8"/>
      <c r="DW65" s="8"/>
      <c r="DX65" s="8"/>
      <c r="DY65" s="8"/>
      <c r="DZ65" s="8"/>
      <c r="EA65" s="8"/>
      <c r="EB65" s="8"/>
      <c r="EC65" s="8"/>
      <c r="ED65" s="8"/>
      <c r="EE65" s="8"/>
      <c r="EF65" s="8"/>
      <c r="EG65" s="8"/>
      <c r="EH65" s="8"/>
      <c r="EI65" s="8"/>
      <c r="EJ65" s="8"/>
      <c r="EK65" s="8"/>
      <c r="EL65" s="8"/>
      <c r="EM65" s="8"/>
      <c r="EN65" s="8"/>
      <c r="EO65" s="8"/>
      <c r="EP65" s="8"/>
      <c r="EQ65" s="8"/>
      <c r="ER65" s="8"/>
      <c r="ES65" s="8"/>
      <c r="ET65" s="8"/>
      <c r="EU65" s="8"/>
      <c r="EV65" s="8"/>
      <c r="EW65" s="8"/>
      <c r="EX65" s="8"/>
      <c r="EY65" s="8"/>
      <c r="EZ65" s="8"/>
      <c r="FA65" s="8"/>
      <c r="FB65" s="8"/>
      <c r="FC65" s="8"/>
      <c r="FD65" s="8"/>
      <c r="FE65" s="8"/>
      <c r="FF65" s="8"/>
      <c r="FG65" s="8"/>
      <c r="FH65" s="8"/>
      <c r="FI65" s="8"/>
      <c r="FJ65" s="8"/>
      <c r="FK65" s="8"/>
      <c r="FL65" s="8"/>
      <c r="FM65" s="8"/>
      <c r="FN65" s="8"/>
      <c r="FO65" s="8"/>
      <c r="FP65" s="8"/>
      <c r="FQ65" s="8"/>
      <c r="FR65" s="8"/>
      <c r="FS65" s="8"/>
      <c r="FT65" s="8"/>
      <c r="FU65" s="8"/>
      <c r="FV65" s="8"/>
      <c r="FW65" s="8"/>
      <c r="FX65" s="8"/>
      <c r="FY65" s="8"/>
      <c r="FZ65" s="8"/>
      <c r="GA65" s="8"/>
      <c r="GB65" s="8"/>
      <c r="GC65" s="8"/>
      <c r="GD65" s="8"/>
      <c r="GE65" s="8"/>
      <c r="GF65" s="8"/>
      <c r="GG65" s="8"/>
      <c r="GH65" s="8"/>
      <c r="GI65" s="8"/>
      <c r="GJ65" s="8"/>
      <c r="GK65" s="8"/>
      <c r="GL65" s="8"/>
      <c r="GM65" s="8"/>
      <c r="GN65" s="8"/>
      <c r="GO65" s="8"/>
      <c r="GP65" s="8"/>
      <c r="GQ65" s="8"/>
      <c r="GR65" s="8"/>
      <c r="GS65" s="8"/>
      <c r="GT65" s="8"/>
      <c r="GU65" s="8"/>
      <c r="GV65" s="8"/>
      <c r="GW65" s="8"/>
      <c r="GX65" s="8"/>
      <c r="GY65" s="8"/>
      <c r="GZ65" s="8"/>
      <c r="HA65" s="8"/>
      <c r="HB65" s="8"/>
      <c r="HC65" s="8"/>
      <c r="HD65" s="8"/>
      <c r="HE65" s="8"/>
      <c r="HF65" s="8"/>
      <c r="HG65" s="8"/>
      <c r="HH65" s="8"/>
      <c r="HI65" s="8"/>
      <c r="HJ65" s="8"/>
      <c r="HK65" s="8"/>
      <c r="HL65" s="8"/>
      <c r="HM65" s="8"/>
      <c r="HN65" s="8"/>
      <c r="HO65" s="8"/>
      <c r="HP65" s="8"/>
      <c r="HQ65" s="8"/>
      <c r="HR65" s="8"/>
      <c r="HS65" s="8"/>
      <c r="HT65" s="8"/>
      <c r="HU65" s="8"/>
      <c r="HV65" s="8"/>
      <c r="HW65" s="8"/>
      <c r="HX65" s="8"/>
      <c r="HY65" s="8"/>
      <c r="HZ65" s="8"/>
      <c r="IA65" s="8"/>
      <c r="IB65" s="8"/>
      <c r="IC65" s="8"/>
      <c r="ID65" s="8"/>
      <c r="IE65" s="8"/>
      <c r="IF65" s="8"/>
      <c r="IG65" s="8"/>
      <c r="IH65" s="8"/>
      <c r="II65" s="8"/>
      <c r="IJ65" s="8"/>
      <c r="IK65" s="8"/>
      <c r="IL65" s="8"/>
      <c r="IM65" s="8"/>
      <c r="IN65" s="8"/>
      <c r="IO65" s="8"/>
      <c r="IP65" s="8"/>
      <c r="IQ65" s="8"/>
      <c r="IR65" s="8"/>
      <c r="IS65" s="8"/>
      <c r="IT65" s="8"/>
      <c r="IU65" s="8"/>
      <c r="IV65" s="8"/>
      <c r="IW65" s="8"/>
    </row>
    <row r="66" spans="1:257" ht="38.25">
      <c r="A66" s="36"/>
      <c r="B66" s="38" t="s">
        <v>65</v>
      </c>
      <c r="C66" s="30">
        <f>D66</f>
        <v>2822661300</v>
      </c>
      <c r="D66" s="30">
        <f>381220000+2441441300</f>
        <v>2822661300</v>
      </c>
      <c r="E66" s="30">
        <v>527252700</v>
      </c>
      <c r="F66" s="23">
        <f t="shared" si="1"/>
        <v>18.679276185208618</v>
      </c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8"/>
      <c r="DI66" s="8"/>
      <c r="DJ66" s="8"/>
      <c r="DK66" s="8"/>
      <c r="DL66" s="8"/>
      <c r="DM66" s="8"/>
      <c r="DN66" s="8"/>
      <c r="DO66" s="8"/>
      <c r="DP66" s="8"/>
      <c r="DQ66" s="8"/>
      <c r="DR66" s="8"/>
      <c r="DS66" s="8"/>
      <c r="DT66" s="8"/>
      <c r="DU66" s="8"/>
      <c r="DV66" s="8"/>
      <c r="DW66" s="8"/>
      <c r="DX66" s="8"/>
      <c r="DY66" s="8"/>
      <c r="DZ66" s="8"/>
      <c r="EA66" s="8"/>
      <c r="EB66" s="8"/>
      <c r="EC66" s="8"/>
      <c r="ED66" s="8"/>
      <c r="EE66" s="8"/>
      <c r="EF66" s="8"/>
      <c r="EG66" s="8"/>
      <c r="EH66" s="8"/>
      <c r="EI66" s="8"/>
      <c r="EJ66" s="8"/>
      <c r="EK66" s="8"/>
      <c r="EL66" s="8"/>
      <c r="EM66" s="8"/>
      <c r="EN66" s="8"/>
      <c r="EO66" s="8"/>
      <c r="EP66" s="8"/>
      <c r="EQ66" s="8"/>
      <c r="ER66" s="8"/>
      <c r="ES66" s="8"/>
      <c r="ET66" s="8"/>
      <c r="EU66" s="8"/>
      <c r="EV66" s="8"/>
      <c r="EW66" s="8"/>
      <c r="EX66" s="8"/>
      <c r="EY66" s="8"/>
      <c r="EZ66" s="8"/>
      <c r="FA66" s="8"/>
      <c r="FB66" s="8"/>
      <c r="FC66" s="8"/>
      <c r="FD66" s="8"/>
      <c r="FE66" s="8"/>
      <c r="FF66" s="8"/>
      <c r="FG66" s="8"/>
      <c r="FH66" s="8"/>
      <c r="FI66" s="8"/>
      <c r="FJ66" s="8"/>
      <c r="FK66" s="8"/>
      <c r="FL66" s="8"/>
      <c r="FM66" s="8"/>
      <c r="FN66" s="8"/>
      <c r="FO66" s="8"/>
      <c r="FP66" s="8"/>
      <c r="FQ66" s="8"/>
      <c r="FR66" s="8"/>
      <c r="FS66" s="8"/>
      <c r="FT66" s="8"/>
      <c r="FU66" s="8"/>
      <c r="FV66" s="8"/>
      <c r="FW66" s="8"/>
      <c r="FX66" s="8"/>
      <c r="FY66" s="8"/>
      <c r="FZ66" s="8"/>
      <c r="GA66" s="8"/>
      <c r="GB66" s="8"/>
      <c r="GC66" s="8"/>
      <c r="GD66" s="8"/>
      <c r="GE66" s="8"/>
      <c r="GF66" s="8"/>
      <c r="GG66" s="8"/>
      <c r="GH66" s="8"/>
      <c r="GI66" s="8"/>
      <c r="GJ66" s="8"/>
      <c r="GK66" s="8"/>
      <c r="GL66" s="8"/>
      <c r="GM66" s="8"/>
      <c r="GN66" s="8"/>
      <c r="GO66" s="8"/>
      <c r="GP66" s="8"/>
      <c r="GQ66" s="8"/>
      <c r="GR66" s="8"/>
      <c r="GS66" s="8"/>
      <c r="GT66" s="8"/>
      <c r="GU66" s="8"/>
      <c r="GV66" s="8"/>
      <c r="GW66" s="8"/>
      <c r="GX66" s="8"/>
      <c r="GY66" s="8"/>
      <c r="GZ66" s="8"/>
      <c r="HA66" s="8"/>
      <c r="HB66" s="8"/>
      <c r="HC66" s="8"/>
      <c r="HD66" s="8"/>
      <c r="HE66" s="8"/>
      <c r="HF66" s="8"/>
      <c r="HG66" s="8"/>
      <c r="HH66" s="8"/>
      <c r="HI66" s="8"/>
      <c r="HJ66" s="8"/>
      <c r="HK66" s="8"/>
      <c r="HL66" s="8"/>
      <c r="HM66" s="8"/>
      <c r="HN66" s="8"/>
      <c r="HO66" s="8"/>
      <c r="HP66" s="8"/>
      <c r="HQ66" s="8"/>
      <c r="HR66" s="8"/>
      <c r="HS66" s="8"/>
      <c r="HT66" s="8"/>
      <c r="HU66" s="8"/>
      <c r="HV66" s="8"/>
      <c r="HW66" s="8"/>
      <c r="HX66" s="8"/>
      <c r="HY66" s="8"/>
      <c r="HZ66" s="8"/>
      <c r="IA66" s="8"/>
      <c r="IB66" s="8"/>
      <c r="IC66" s="8"/>
      <c r="ID66" s="8"/>
      <c r="IE66" s="8"/>
      <c r="IF66" s="8"/>
      <c r="IG66" s="8"/>
      <c r="IH66" s="8"/>
      <c r="II66" s="8"/>
      <c r="IJ66" s="8"/>
      <c r="IK66" s="8"/>
      <c r="IL66" s="8"/>
      <c r="IM66" s="8"/>
      <c r="IN66" s="8"/>
      <c r="IO66" s="8"/>
      <c r="IP66" s="8"/>
      <c r="IQ66" s="8"/>
      <c r="IR66" s="8"/>
      <c r="IS66" s="8"/>
      <c r="IT66" s="8"/>
      <c r="IU66" s="8"/>
      <c r="IV66" s="8"/>
      <c r="IW66" s="8"/>
    </row>
    <row r="67" spans="1:257" ht="51">
      <c r="A67" s="24"/>
      <c r="B67" s="34" t="s">
        <v>56</v>
      </c>
      <c r="C67" s="22">
        <v>47645200</v>
      </c>
      <c r="D67" s="22">
        <v>47645200</v>
      </c>
      <c r="E67" s="22">
        <v>0</v>
      </c>
      <c r="F67" s="23">
        <f t="shared" si="1"/>
        <v>0</v>
      </c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  <c r="DF67" s="8"/>
      <c r="DG67" s="8"/>
      <c r="DH67" s="8"/>
      <c r="DI67" s="8"/>
      <c r="DJ67" s="8"/>
      <c r="DK67" s="8"/>
      <c r="DL67" s="8"/>
      <c r="DM67" s="8"/>
      <c r="DN67" s="8"/>
      <c r="DO67" s="8"/>
      <c r="DP67" s="8"/>
      <c r="DQ67" s="8"/>
      <c r="DR67" s="8"/>
      <c r="DS67" s="8"/>
      <c r="DT67" s="8"/>
      <c r="DU67" s="8"/>
      <c r="DV67" s="8"/>
      <c r="DW67" s="8"/>
      <c r="DX67" s="8"/>
      <c r="DY67" s="8"/>
      <c r="DZ67" s="8"/>
      <c r="EA67" s="8"/>
      <c r="EB67" s="8"/>
      <c r="EC67" s="8"/>
      <c r="ED67" s="8"/>
      <c r="EE67" s="8"/>
      <c r="EF67" s="8"/>
      <c r="EG67" s="8"/>
      <c r="EH67" s="8"/>
      <c r="EI67" s="8"/>
      <c r="EJ67" s="8"/>
      <c r="EK67" s="8"/>
      <c r="EL67" s="8"/>
      <c r="EM67" s="8"/>
      <c r="EN67" s="8"/>
      <c r="EO67" s="8"/>
      <c r="EP67" s="8"/>
      <c r="EQ67" s="8"/>
      <c r="ER67" s="8"/>
      <c r="ES67" s="8"/>
      <c r="ET67" s="8"/>
      <c r="EU67" s="8"/>
      <c r="EV67" s="8"/>
      <c r="EW67" s="8"/>
      <c r="EX67" s="8"/>
      <c r="EY67" s="8"/>
      <c r="EZ67" s="8"/>
      <c r="FA67" s="8"/>
      <c r="FB67" s="8"/>
      <c r="FC67" s="8"/>
      <c r="FD67" s="8"/>
      <c r="FE67" s="8"/>
      <c r="FF67" s="8"/>
      <c r="FG67" s="8"/>
      <c r="FH67" s="8"/>
      <c r="FI67" s="8"/>
      <c r="FJ67" s="8"/>
      <c r="FK67" s="8"/>
      <c r="FL67" s="8"/>
      <c r="FM67" s="8"/>
      <c r="FN67" s="8"/>
      <c r="FO67" s="8"/>
      <c r="FP67" s="8"/>
      <c r="FQ67" s="8"/>
      <c r="FR67" s="8"/>
      <c r="FS67" s="8"/>
      <c r="FT67" s="8"/>
      <c r="FU67" s="8"/>
      <c r="FV67" s="8"/>
      <c r="FW67" s="8"/>
      <c r="FX67" s="8"/>
      <c r="FY67" s="8"/>
      <c r="FZ67" s="8"/>
      <c r="GA67" s="8"/>
      <c r="GB67" s="8"/>
      <c r="GC67" s="8"/>
      <c r="GD67" s="8"/>
      <c r="GE67" s="8"/>
      <c r="GF67" s="8"/>
      <c r="GG67" s="8"/>
      <c r="GH67" s="8"/>
      <c r="GI67" s="8"/>
      <c r="GJ67" s="8"/>
      <c r="GK67" s="8"/>
      <c r="GL67" s="8"/>
      <c r="GM67" s="8"/>
      <c r="GN67" s="8"/>
      <c r="GO67" s="8"/>
      <c r="GP67" s="8"/>
      <c r="GQ67" s="8"/>
      <c r="GR67" s="8"/>
      <c r="GS67" s="8"/>
      <c r="GT67" s="8"/>
      <c r="GU67" s="8"/>
      <c r="GV67" s="8"/>
      <c r="GW67" s="8"/>
      <c r="GX67" s="8"/>
      <c r="GY67" s="8"/>
      <c r="GZ67" s="8"/>
      <c r="HA67" s="8"/>
      <c r="HB67" s="8"/>
      <c r="HC67" s="8"/>
      <c r="HD67" s="8"/>
      <c r="HE67" s="8"/>
      <c r="HF67" s="8"/>
      <c r="HG67" s="8"/>
      <c r="HH67" s="8"/>
      <c r="HI67" s="8"/>
      <c r="HJ67" s="8"/>
      <c r="HK67" s="8"/>
      <c r="HL67" s="8"/>
      <c r="HM67" s="8"/>
      <c r="HN67" s="8"/>
      <c r="HO67" s="8"/>
      <c r="HP67" s="8"/>
      <c r="HQ67" s="8"/>
      <c r="HR67" s="8"/>
      <c r="HS67" s="8"/>
      <c r="HT67" s="8"/>
      <c r="HU67" s="8"/>
      <c r="HV67" s="8"/>
      <c r="HW67" s="8"/>
      <c r="HX67" s="8"/>
      <c r="HY67" s="8"/>
      <c r="HZ67" s="8"/>
      <c r="IA67" s="8"/>
      <c r="IB67" s="8"/>
      <c r="IC67" s="8"/>
      <c r="ID67" s="8"/>
      <c r="IE67" s="8"/>
      <c r="IF67" s="8"/>
      <c r="IG67" s="8"/>
      <c r="IH67" s="8"/>
      <c r="II67" s="8"/>
      <c r="IJ67" s="8"/>
      <c r="IK67" s="8"/>
      <c r="IL67" s="8"/>
      <c r="IM67" s="8"/>
      <c r="IN67" s="8"/>
      <c r="IO67" s="8"/>
      <c r="IP67" s="8"/>
      <c r="IQ67" s="8"/>
      <c r="IR67" s="8"/>
      <c r="IS67" s="8"/>
      <c r="IT67" s="8"/>
      <c r="IU67" s="8"/>
      <c r="IV67" s="8"/>
      <c r="IW67" s="8"/>
    </row>
    <row r="68" spans="1:257" ht="51">
      <c r="A68" s="24"/>
      <c r="B68" s="34" t="s">
        <v>73</v>
      </c>
      <c r="C68" s="22">
        <f>D68</f>
        <v>31715400</v>
      </c>
      <c r="D68" s="22">
        <v>31715400</v>
      </c>
      <c r="E68" s="22">
        <v>5427769.0700000003</v>
      </c>
      <c r="F68" s="23">
        <f t="shared" si="1"/>
        <v>17.113985855451926</v>
      </c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T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FJ68" s="8"/>
      <c r="FK68" s="8"/>
      <c r="FL68" s="8"/>
      <c r="FM68" s="8"/>
      <c r="FN68" s="8"/>
      <c r="FO68" s="8"/>
      <c r="FP68" s="8"/>
      <c r="FQ68" s="8"/>
      <c r="FR68" s="8"/>
      <c r="FS68" s="8"/>
      <c r="FT68" s="8"/>
      <c r="FU68" s="8"/>
      <c r="FV68" s="8"/>
      <c r="FW68" s="8"/>
      <c r="FX68" s="8"/>
      <c r="FY68" s="8"/>
      <c r="FZ68" s="8"/>
      <c r="GA68" s="8"/>
      <c r="GB68" s="8"/>
      <c r="GC68" s="8"/>
      <c r="GD68" s="8"/>
      <c r="GE68" s="8"/>
      <c r="GF68" s="8"/>
      <c r="GG68" s="8"/>
      <c r="GH68" s="8"/>
      <c r="GI68" s="8"/>
      <c r="GJ68" s="8"/>
      <c r="GK68" s="8"/>
      <c r="GL68" s="8"/>
      <c r="GM68" s="8"/>
      <c r="GN68" s="8"/>
      <c r="GO68" s="8"/>
      <c r="GP68" s="8"/>
      <c r="GQ68" s="8"/>
      <c r="GR68" s="8"/>
      <c r="GS68" s="8"/>
      <c r="GT68" s="8"/>
      <c r="GU68" s="8"/>
      <c r="GV68" s="8"/>
      <c r="GW68" s="8"/>
      <c r="GX68" s="8"/>
      <c r="GY68" s="8"/>
      <c r="GZ68" s="8"/>
      <c r="HA68" s="8"/>
      <c r="HB68" s="8"/>
      <c r="HC68" s="8"/>
      <c r="HD68" s="8"/>
      <c r="HE68" s="8"/>
      <c r="HF68" s="8"/>
      <c r="HG68" s="8"/>
      <c r="HH68" s="8"/>
      <c r="HI68" s="8"/>
      <c r="HJ68" s="8"/>
      <c r="HK68" s="8"/>
      <c r="HL68" s="8"/>
      <c r="HM68" s="8"/>
      <c r="HN68" s="8"/>
      <c r="HO68" s="8"/>
      <c r="HP68" s="8"/>
      <c r="HQ68" s="8"/>
      <c r="HR68" s="8"/>
      <c r="HS68" s="8"/>
      <c r="HT68" s="8"/>
      <c r="HU68" s="8"/>
      <c r="HV68" s="8"/>
      <c r="HW68" s="8"/>
      <c r="HX68" s="8"/>
      <c r="HY68" s="8"/>
      <c r="HZ68" s="8"/>
      <c r="IA68" s="8"/>
      <c r="IB68" s="8"/>
      <c r="IC68" s="8"/>
      <c r="ID68" s="8"/>
      <c r="IE68" s="8"/>
      <c r="IF68" s="8"/>
      <c r="IG68" s="8"/>
      <c r="IH68" s="8"/>
      <c r="II68" s="8"/>
      <c r="IJ68" s="8"/>
      <c r="IK68" s="8"/>
      <c r="IL68" s="8"/>
      <c r="IM68" s="8"/>
      <c r="IN68" s="8"/>
      <c r="IO68" s="8"/>
      <c r="IP68" s="8"/>
      <c r="IQ68" s="8"/>
      <c r="IR68" s="8"/>
      <c r="IS68" s="8"/>
      <c r="IT68" s="8"/>
      <c r="IU68" s="8"/>
      <c r="IV68" s="8"/>
      <c r="IW68" s="8"/>
    </row>
    <row r="69" spans="1:257" ht="51.6" customHeight="1">
      <c r="A69" s="8"/>
      <c r="B69" s="7"/>
      <c r="E69" s="39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8"/>
      <c r="DL69" s="8"/>
      <c r="DM69" s="8"/>
      <c r="DN69" s="8"/>
      <c r="DO69" s="8"/>
      <c r="DP69" s="8"/>
      <c r="DQ69" s="8"/>
      <c r="DR69" s="8"/>
      <c r="DS69" s="8"/>
      <c r="DT69" s="8"/>
      <c r="DU69" s="8"/>
      <c r="DV69" s="8"/>
      <c r="DW69" s="8"/>
      <c r="DX69" s="8"/>
      <c r="DY69" s="8"/>
      <c r="DZ69" s="8"/>
      <c r="EA69" s="8"/>
      <c r="EB69" s="8"/>
      <c r="EC69" s="8"/>
      <c r="ED69" s="8"/>
      <c r="EE69" s="8"/>
      <c r="EF69" s="8"/>
      <c r="EG69" s="8"/>
      <c r="EH69" s="8"/>
      <c r="EI69" s="8"/>
      <c r="EJ69" s="8"/>
      <c r="EK69" s="8"/>
      <c r="EL69" s="8"/>
      <c r="EM69" s="8"/>
      <c r="EN69" s="8"/>
      <c r="EO69" s="8"/>
      <c r="EP69" s="8"/>
      <c r="EQ69" s="8"/>
      <c r="ER69" s="8"/>
      <c r="ES69" s="8"/>
      <c r="ET69" s="8"/>
      <c r="EU69" s="8"/>
      <c r="EV69" s="8"/>
      <c r="EW69" s="8"/>
      <c r="EX69" s="8"/>
      <c r="EY69" s="8"/>
      <c r="EZ69" s="8"/>
      <c r="FA69" s="8"/>
      <c r="FB69" s="8"/>
      <c r="FC69" s="8"/>
      <c r="FD69" s="8"/>
      <c r="FE69" s="8"/>
      <c r="FF69" s="8"/>
      <c r="FG69" s="8"/>
      <c r="FH69" s="8"/>
      <c r="FI69" s="8"/>
      <c r="FJ69" s="8"/>
      <c r="FK69" s="8"/>
      <c r="FL69" s="8"/>
      <c r="FM69" s="8"/>
      <c r="FN69" s="8"/>
      <c r="FO69" s="8"/>
      <c r="FP69" s="8"/>
      <c r="FQ69" s="8"/>
      <c r="FR69" s="8"/>
      <c r="FS69" s="8"/>
      <c r="FT69" s="8"/>
      <c r="FU69" s="8"/>
      <c r="FV69" s="8"/>
      <c r="FW69" s="8"/>
      <c r="FX69" s="8"/>
      <c r="FY69" s="8"/>
      <c r="FZ69" s="8"/>
      <c r="GA69" s="8"/>
      <c r="GB69" s="8"/>
      <c r="GC69" s="8"/>
      <c r="GD69" s="8"/>
      <c r="GE69" s="8"/>
      <c r="GF69" s="8"/>
      <c r="GG69" s="8"/>
      <c r="GH69" s="8"/>
      <c r="GI69" s="8"/>
      <c r="GJ69" s="8"/>
      <c r="GK69" s="8"/>
      <c r="GL69" s="8"/>
      <c r="GM69" s="8"/>
      <c r="GN69" s="8"/>
      <c r="GO69" s="8"/>
      <c r="GP69" s="8"/>
      <c r="GQ69" s="8"/>
      <c r="GR69" s="8"/>
      <c r="GS69" s="8"/>
      <c r="GT69" s="8"/>
      <c r="GU69" s="8"/>
      <c r="GV69" s="8"/>
      <c r="GW69" s="8"/>
      <c r="GX69" s="8"/>
      <c r="GY69" s="8"/>
      <c r="GZ69" s="8"/>
      <c r="HA69" s="8"/>
      <c r="HB69" s="8"/>
      <c r="HC69" s="8"/>
      <c r="HD69" s="8"/>
      <c r="HE69" s="8"/>
      <c r="HF69" s="8"/>
      <c r="HG69" s="8"/>
      <c r="HH69" s="8"/>
      <c r="HI69" s="8"/>
      <c r="HJ69" s="8"/>
      <c r="HK69" s="8"/>
      <c r="HL69" s="8"/>
      <c r="HM69" s="8"/>
      <c r="HN69" s="8"/>
      <c r="HO69" s="8"/>
      <c r="HP69" s="8"/>
      <c r="HQ69" s="8"/>
      <c r="HR69" s="8"/>
      <c r="HS69" s="8"/>
      <c r="HT69" s="8"/>
      <c r="HU69" s="8"/>
      <c r="HV69" s="8"/>
      <c r="HW69" s="8"/>
      <c r="HX69" s="8"/>
      <c r="HY69" s="8"/>
      <c r="HZ69" s="8"/>
      <c r="IA69" s="8"/>
      <c r="IB69" s="8"/>
      <c r="IC69" s="8"/>
      <c r="ID69" s="8"/>
      <c r="IE69" s="8"/>
      <c r="IF69" s="8"/>
      <c r="IG69" s="8"/>
      <c r="IH69" s="8"/>
      <c r="II69" s="8"/>
      <c r="IJ69" s="8"/>
      <c r="IK69" s="8"/>
      <c r="IL69" s="8"/>
      <c r="IM69" s="8"/>
      <c r="IN69" s="8"/>
      <c r="IO69" s="8"/>
      <c r="IP69" s="8"/>
      <c r="IQ69" s="8"/>
      <c r="IR69" s="8"/>
      <c r="IS69" s="8"/>
      <c r="IT69" s="8"/>
      <c r="IU69" s="8"/>
      <c r="IV69" s="8"/>
      <c r="IW69" s="8"/>
    </row>
    <row r="70" spans="1:257" ht="12.75">
      <c r="B70" s="7"/>
    </row>
    <row r="71" spans="1:257" ht="12.75">
      <c r="B71" s="7"/>
      <c r="G71" s="6"/>
    </row>
    <row r="72" spans="1:257" ht="12.75">
      <c r="B72" s="7"/>
    </row>
    <row r="73" spans="1:257" ht="12.75">
      <c r="B73" s="7"/>
    </row>
    <row r="74" spans="1:257" ht="12.75">
      <c r="B74" s="7"/>
    </row>
    <row r="75" spans="1:257" ht="12.75">
      <c r="B75" s="7"/>
    </row>
    <row r="76" spans="1:257" ht="12.75">
      <c r="B76" s="7"/>
    </row>
    <row r="77" spans="1:257" ht="12.75">
      <c r="B77" s="7"/>
    </row>
    <row r="78" spans="1:257" ht="12.75">
      <c r="B78" s="7"/>
    </row>
    <row r="79" spans="1:257" ht="12.75">
      <c r="B79" s="7"/>
    </row>
    <row r="80" spans="1:257" ht="12.75">
      <c r="B80" s="7"/>
    </row>
    <row r="81" spans="2:2" ht="12.75">
      <c r="B81" s="7"/>
    </row>
    <row r="82" spans="2:2" ht="12.75">
      <c r="B82" s="7"/>
    </row>
    <row r="83" spans="2:2" ht="12.75">
      <c r="B83" s="7"/>
    </row>
    <row r="84" spans="2:2" ht="12.75">
      <c r="B84" s="7"/>
    </row>
    <row r="85" spans="2:2" ht="12.75">
      <c r="B85" s="7"/>
    </row>
    <row r="86" spans="2:2" ht="12.75">
      <c r="B86" s="7"/>
    </row>
    <row r="87" spans="2:2" ht="12.75">
      <c r="B87" s="7"/>
    </row>
    <row r="88" spans="2:2" ht="12.75">
      <c r="B88" s="7"/>
    </row>
    <row r="89" spans="2:2" ht="12.75">
      <c r="B89" s="7"/>
    </row>
    <row r="90" spans="2:2" ht="12.75">
      <c r="B90" s="7"/>
    </row>
    <row r="91" spans="2:2" ht="12.75">
      <c r="B91" s="7"/>
    </row>
    <row r="92" spans="2:2" ht="12.75">
      <c r="B92" s="7"/>
    </row>
    <row r="93" spans="2:2" ht="12.75">
      <c r="B93" s="7"/>
    </row>
    <row r="94" spans="2:2" ht="12.75">
      <c r="B94" s="7"/>
    </row>
    <row r="95" spans="2:2" ht="12.75">
      <c r="B95" s="7"/>
    </row>
    <row r="96" spans="2:2" ht="12.75">
      <c r="B96" s="7"/>
    </row>
    <row r="97" spans="2:2" ht="12.75">
      <c r="B97" s="7"/>
    </row>
    <row r="98" spans="2:2" ht="12.75">
      <c r="B98" s="7"/>
    </row>
    <row r="99" spans="2:2" ht="12.75">
      <c r="B99" s="7"/>
    </row>
    <row r="100" spans="2:2" ht="12.75">
      <c r="B100" s="7"/>
    </row>
    <row r="101" spans="2:2" ht="12.75">
      <c r="B101" s="7"/>
    </row>
    <row r="102" spans="2:2" ht="12.75">
      <c r="B102" s="7"/>
    </row>
    <row r="103" spans="2:2" ht="12.75">
      <c r="B103" s="7"/>
    </row>
    <row r="104" spans="2:2" ht="12.75">
      <c r="B104" s="7"/>
    </row>
    <row r="105" spans="2:2" ht="12.75">
      <c r="B105" s="7"/>
    </row>
    <row r="106" spans="2:2" ht="12.75">
      <c r="B106" s="7"/>
    </row>
    <row r="107" spans="2:2" ht="12.75">
      <c r="B107" s="7"/>
    </row>
    <row r="108" spans="2:2" ht="12.75">
      <c r="B108" s="7"/>
    </row>
    <row r="109" spans="2:2" ht="12.75">
      <c r="B109" s="7"/>
    </row>
    <row r="110" spans="2:2" ht="12.75">
      <c r="B110" s="7"/>
    </row>
    <row r="111" spans="2:2" ht="12.75">
      <c r="B111" s="7"/>
    </row>
    <row r="112" spans="2:2" ht="12.75">
      <c r="B112" s="7"/>
    </row>
    <row r="113" spans="2:2" ht="12.75">
      <c r="B113" s="7"/>
    </row>
    <row r="114" spans="2:2" ht="12.75">
      <c r="B114" s="7"/>
    </row>
    <row r="115" spans="2:2" ht="12.75">
      <c r="B115" s="7"/>
    </row>
    <row r="116" spans="2:2" ht="12.75">
      <c r="B116" s="7"/>
    </row>
    <row r="117" spans="2:2" ht="12.75">
      <c r="B117" s="7"/>
    </row>
    <row r="118" spans="2:2" ht="12.75">
      <c r="B118" s="7"/>
    </row>
    <row r="119" spans="2:2" ht="12.75">
      <c r="B119" s="7"/>
    </row>
    <row r="120" spans="2:2" ht="12.75">
      <c r="B120" s="7"/>
    </row>
    <row r="121" spans="2:2" ht="12.75">
      <c r="B121" s="7"/>
    </row>
    <row r="122" spans="2:2" ht="12.75">
      <c r="B122" s="7"/>
    </row>
    <row r="123" spans="2:2" ht="12.75">
      <c r="B123" s="7"/>
    </row>
    <row r="124" spans="2:2" ht="12.75">
      <c r="B124" s="7"/>
    </row>
    <row r="125" spans="2:2" ht="12.75">
      <c r="B125" s="7"/>
    </row>
    <row r="126" spans="2:2" ht="12.75">
      <c r="B126" s="7"/>
    </row>
    <row r="127" spans="2:2" ht="12.75">
      <c r="B127" s="7"/>
    </row>
    <row r="128" spans="2:2" ht="12.75">
      <c r="B128" s="7"/>
    </row>
    <row r="129" spans="2:2" ht="12.75">
      <c r="B129" s="7"/>
    </row>
    <row r="130" spans="2:2" ht="12.75">
      <c r="B130" s="7"/>
    </row>
    <row r="131" spans="2:2" ht="12.75">
      <c r="B131" s="7"/>
    </row>
    <row r="132" spans="2:2" ht="12.75">
      <c r="B132" s="7"/>
    </row>
    <row r="133" spans="2:2" ht="12.75">
      <c r="B133" s="7"/>
    </row>
    <row r="134" spans="2:2" ht="12.75">
      <c r="B134" s="7"/>
    </row>
    <row r="135" spans="2:2" ht="12.75">
      <c r="B135" s="7"/>
    </row>
    <row r="136" spans="2:2" ht="12.75">
      <c r="B136" s="7"/>
    </row>
    <row r="137" spans="2:2" ht="12.75">
      <c r="B137" s="7"/>
    </row>
    <row r="138" spans="2:2" ht="12.75">
      <c r="B138" s="7"/>
    </row>
    <row r="139" spans="2:2" ht="12.75">
      <c r="B139" s="7"/>
    </row>
    <row r="140" spans="2:2" ht="12.75">
      <c r="B140" s="7"/>
    </row>
    <row r="141" spans="2:2" ht="12.75">
      <c r="B141" s="7"/>
    </row>
    <row r="142" spans="2:2" ht="12.75">
      <c r="B142" s="7"/>
    </row>
    <row r="143" spans="2:2" ht="12.75">
      <c r="B143" s="7"/>
    </row>
    <row r="144" spans="2:2" ht="12.75">
      <c r="B144" s="7"/>
    </row>
    <row r="145" spans="2:2" ht="12.75">
      <c r="B145" s="7"/>
    </row>
    <row r="146" spans="2:2" ht="12.75">
      <c r="B146" s="7"/>
    </row>
    <row r="147" spans="2:2" ht="12.75">
      <c r="B147" s="7"/>
    </row>
    <row r="148" spans="2:2" ht="12.75">
      <c r="B148" s="7"/>
    </row>
    <row r="149" spans="2:2" ht="12.75">
      <c r="B149" s="7"/>
    </row>
    <row r="150" spans="2:2" ht="12.75">
      <c r="B150" s="7"/>
    </row>
    <row r="151" spans="2:2" ht="12.75">
      <c r="B151" s="7"/>
    </row>
    <row r="152" spans="2:2" ht="12.75">
      <c r="B152" s="7"/>
    </row>
    <row r="153" spans="2:2" ht="12.75">
      <c r="B153" s="7"/>
    </row>
    <row r="154" spans="2:2" ht="12.75">
      <c r="B154" s="7"/>
    </row>
    <row r="155" spans="2:2" ht="12.75">
      <c r="B155" s="7"/>
    </row>
    <row r="156" spans="2:2" ht="12.75">
      <c r="B156" s="7"/>
    </row>
    <row r="157" spans="2:2" ht="12.75">
      <c r="B157" s="7"/>
    </row>
    <row r="158" spans="2:2" ht="12.75">
      <c r="B158" s="7"/>
    </row>
    <row r="159" spans="2:2" ht="12.75">
      <c r="B159" s="7"/>
    </row>
    <row r="160" spans="2:2" ht="12.75">
      <c r="B160" s="7"/>
    </row>
    <row r="161" spans="2:2" ht="12.75">
      <c r="B161" s="7"/>
    </row>
    <row r="162" spans="2:2" ht="12.75">
      <c r="B162" s="7"/>
    </row>
    <row r="163" spans="2:2" ht="12.75">
      <c r="B163" s="7"/>
    </row>
    <row r="164" spans="2:2" ht="12.75">
      <c r="B164" s="7"/>
    </row>
    <row r="165" spans="2:2" ht="12.75">
      <c r="B165" s="7"/>
    </row>
    <row r="166" spans="2:2" ht="12.75">
      <c r="B166" s="7"/>
    </row>
    <row r="167" spans="2:2" ht="12.75">
      <c r="B167" s="7"/>
    </row>
    <row r="168" spans="2:2" ht="12.75">
      <c r="B168" s="7"/>
    </row>
    <row r="169" spans="2:2" ht="12.75">
      <c r="B169" s="7"/>
    </row>
    <row r="170" spans="2:2" ht="12.75">
      <c r="B170" s="7"/>
    </row>
    <row r="171" spans="2:2" ht="12.75">
      <c r="B171" s="7"/>
    </row>
    <row r="172" spans="2:2" ht="12.75">
      <c r="B172" s="7"/>
    </row>
    <row r="173" spans="2:2" ht="12.75">
      <c r="B173" s="7"/>
    </row>
    <row r="174" spans="2:2" ht="12.75">
      <c r="B174" s="7"/>
    </row>
    <row r="175" spans="2:2" ht="12.75">
      <c r="B175" s="7"/>
    </row>
    <row r="176" spans="2:2" ht="12.75">
      <c r="B176" s="7"/>
    </row>
    <row r="177" spans="2:2" ht="12.75">
      <c r="B177" s="7"/>
    </row>
    <row r="178" spans="2:2" ht="12.75">
      <c r="B178" s="7"/>
    </row>
    <row r="179" spans="2:2" ht="12.75">
      <c r="B179" s="7"/>
    </row>
    <row r="180" spans="2:2" ht="12.75">
      <c r="B180" s="7"/>
    </row>
    <row r="181" spans="2:2" ht="12.75">
      <c r="B181" s="7"/>
    </row>
    <row r="182" spans="2:2" ht="12.75">
      <c r="B182" s="7"/>
    </row>
    <row r="183" spans="2:2" ht="12.75">
      <c r="B183" s="7"/>
    </row>
    <row r="184" spans="2:2" ht="12.75">
      <c r="B184" s="7"/>
    </row>
    <row r="185" spans="2:2" ht="12.75">
      <c r="B185" s="7"/>
    </row>
    <row r="186" spans="2:2" ht="12.75">
      <c r="B186" s="7"/>
    </row>
    <row r="187" spans="2:2" ht="12.75">
      <c r="B187" s="7"/>
    </row>
    <row r="188" spans="2:2" ht="12.75">
      <c r="B188" s="7"/>
    </row>
    <row r="189" spans="2:2" ht="12.75">
      <c r="B189" s="7"/>
    </row>
    <row r="190" spans="2:2" ht="12.75">
      <c r="B190" s="7"/>
    </row>
    <row r="191" spans="2:2" ht="12.75">
      <c r="B191" s="7"/>
    </row>
    <row r="192" spans="2:2" ht="12.75">
      <c r="B192" s="7"/>
    </row>
    <row r="193" spans="2:2" ht="12.75">
      <c r="B193" s="7"/>
    </row>
    <row r="194" spans="2:2" ht="12.75">
      <c r="B194" s="7"/>
    </row>
    <row r="195" spans="2:2" ht="12.75">
      <c r="B195" s="7"/>
    </row>
    <row r="196" spans="2:2" ht="12.75">
      <c r="B196" s="7"/>
    </row>
    <row r="197" spans="2:2" ht="12.75">
      <c r="B197" s="7"/>
    </row>
    <row r="198" spans="2:2" ht="12.75">
      <c r="B198" s="7"/>
    </row>
    <row r="199" spans="2:2" ht="12.75">
      <c r="B199" s="7"/>
    </row>
    <row r="200" spans="2:2" ht="12.75">
      <c r="B200" s="7"/>
    </row>
    <row r="201" spans="2:2" ht="12.75">
      <c r="B201" s="7"/>
    </row>
    <row r="202" spans="2:2" ht="12.75">
      <c r="B202" s="7"/>
    </row>
    <row r="203" spans="2:2" ht="12.75">
      <c r="B203" s="7"/>
    </row>
    <row r="204" spans="2:2" ht="12.75">
      <c r="B204" s="7"/>
    </row>
    <row r="205" spans="2:2" ht="12.75">
      <c r="B205" s="7"/>
    </row>
    <row r="206" spans="2:2" ht="12.75">
      <c r="B206" s="7"/>
    </row>
    <row r="207" spans="2:2" ht="12.75">
      <c r="B207" s="7"/>
    </row>
    <row r="208" spans="2:2" ht="12.75">
      <c r="B208" s="7"/>
    </row>
    <row r="209" spans="2:2" ht="12.75">
      <c r="B209" s="7"/>
    </row>
    <row r="210" spans="2:2" ht="12.75">
      <c r="B210" s="7"/>
    </row>
    <row r="211" spans="2:2" ht="12.75">
      <c r="B211" s="7"/>
    </row>
    <row r="212" spans="2:2" ht="12.75">
      <c r="B212" s="7"/>
    </row>
    <row r="213" spans="2:2" ht="12.75">
      <c r="B213" s="7"/>
    </row>
    <row r="214" spans="2:2" ht="12.75">
      <c r="B214" s="7"/>
    </row>
    <row r="215" spans="2:2" ht="12.75">
      <c r="B215" s="7"/>
    </row>
    <row r="216" spans="2:2" ht="12.75">
      <c r="B216" s="7"/>
    </row>
    <row r="217" spans="2:2" ht="12.75">
      <c r="B217" s="7"/>
    </row>
    <row r="218" spans="2:2" ht="12.75">
      <c r="B218" s="7"/>
    </row>
    <row r="219" spans="2:2" ht="12.75">
      <c r="B219" s="7"/>
    </row>
    <row r="220" spans="2:2" ht="12.75">
      <c r="B220" s="7"/>
    </row>
    <row r="221" spans="2:2" ht="12.75">
      <c r="B221" s="7"/>
    </row>
    <row r="222" spans="2:2" ht="12.75">
      <c r="B222" s="7"/>
    </row>
    <row r="223" spans="2:2" ht="12.75">
      <c r="B223" s="7"/>
    </row>
    <row r="224" spans="2:2" ht="12.75">
      <c r="B224" s="7"/>
    </row>
    <row r="225" spans="2:2" ht="12.75">
      <c r="B225" s="7"/>
    </row>
    <row r="226" spans="2:2" ht="12.75">
      <c r="B226" s="7"/>
    </row>
    <row r="227" spans="2:2" ht="12.75">
      <c r="B227" s="7"/>
    </row>
    <row r="228" spans="2:2" ht="12.75">
      <c r="B228" s="7"/>
    </row>
    <row r="229" spans="2:2" ht="12.75">
      <c r="B229" s="7"/>
    </row>
    <row r="230" spans="2:2" ht="12.75">
      <c r="B230" s="7"/>
    </row>
    <row r="231" spans="2:2" ht="12.75">
      <c r="B231" s="7"/>
    </row>
    <row r="232" spans="2:2" ht="12.75">
      <c r="B232" s="7"/>
    </row>
    <row r="233" spans="2:2" ht="12.75">
      <c r="B233" s="7"/>
    </row>
    <row r="234" spans="2:2" ht="12.75">
      <c r="B234" s="7"/>
    </row>
    <row r="235" spans="2:2" ht="12.75">
      <c r="B235" s="7"/>
    </row>
    <row r="236" spans="2:2" ht="12.75">
      <c r="B236" s="7"/>
    </row>
    <row r="237" spans="2:2" ht="12.75">
      <c r="B237" s="7"/>
    </row>
    <row r="238" spans="2:2" ht="12.75">
      <c r="B238" s="7"/>
    </row>
    <row r="239" spans="2:2" ht="12.75">
      <c r="B239" s="7"/>
    </row>
    <row r="240" spans="2:2" ht="12.75">
      <c r="B240" s="7"/>
    </row>
    <row r="241" spans="2:2" ht="12.75">
      <c r="B241" s="7"/>
    </row>
    <row r="242" spans="2:2" ht="12.75">
      <c r="B242" s="7"/>
    </row>
    <row r="243" spans="2:2" ht="12.75">
      <c r="B243" s="7"/>
    </row>
    <row r="244" spans="2:2" ht="12.75">
      <c r="B244" s="7"/>
    </row>
    <row r="245" spans="2:2" ht="12.75">
      <c r="B245" s="7"/>
    </row>
    <row r="246" spans="2:2" ht="12.75">
      <c r="B246" s="7"/>
    </row>
    <row r="247" spans="2:2" ht="12.75">
      <c r="B247" s="7"/>
    </row>
    <row r="248" spans="2:2" ht="12.75">
      <c r="B248" s="7"/>
    </row>
    <row r="249" spans="2:2" ht="12.75">
      <c r="B249" s="7"/>
    </row>
    <row r="250" spans="2:2" ht="12.75">
      <c r="B250" s="7"/>
    </row>
    <row r="251" spans="2:2" ht="12.75">
      <c r="B251" s="7"/>
    </row>
    <row r="252" spans="2:2" ht="12.75">
      <c r="B252" s="7"/>
    </row>
    <row r="253" spans="2:2" ht="12.75">
      <c r="B253" s="7"/>
    </row>
    <row r="254" spans="2:2" ht="12.75">
      <c r="B254" s="7"/>
    </row>
    <row r="255" spans="2:2" ht="12.75">
      <c r="B255" s="7"/>
    </row>
    <row r="256" spans="2:2" ht="12.75">
      <c r="B256" s="7"/>
    </row>
    <row r="257" spans="2:2" ht="12.75">
      <c r="B257" s="7"/>
    </row>
    <row r="258" spans="2:2" ht="12.75">
      <c r="B258" s="7"/>
    </row>
    <row r="259" spans="2:2" ht="12.75">
      <c r="B259" s="7"/>
    </row>
    <row r="260" spans="2:2" ht="12.75">
      <c r="B260" s="7"/>
    </row>
    <row r="261" spans="2:2" ht="12.75">
      <c r="B261" s="7"/>
    </row>
    <row r="262" spans="2:2" ht="12.75">
      <c r="B262" s="7"/>
    </row>
    <row r="263" spans="2:2" ht="12.75">
      <c r="B263" s="7"/>
    </row>
    <row r="264" spans="2:2" ht="12.75">
      <c r="B264" s="7"/>
    </row>
    <row r="265" spans="2:2" ht="12.75">
      <c r="B265" s="7"/>
    </row>
    <row r="266" spans="2:2" ht="12.75">
      <c r="B266" s="7"/>
    </row>
    <row r="267" spans="2:2" ht="12.75">
      <c r="B267" s="7"/>
    </row>
    <row r="268" spans="2:2" ht="12.75">
      <c r="B268" s="7"/>
    </row>
    <row r="269" spans="2:2" ht="12.75">
      <c r="B269" s="7"/>
    </row>
    <row r="270" spans="2:2" ht="12.75">
      <c r="B270" s="7"/>
    </row>
    <row r="271" spans="2:2" ht="12.75">
      <c r="B271" s="7"/>
    </row>
    <row r="272" spans="2:2" ht="12.75">
      <c r="B272" s="7"/>
    </row>
    <row r="273" spans="2:2" ht="12.75">
      <c r="B273" s="7"/>
    </row>
    <row r="274" spans="2:2" ht="12.75">
      <c r="B274" s="7"/>
    </row>
    <row r="275" spans="2:2" ht="12.75">
      <c r="B275" s="7"/>
    </row>
    <row r="276" spans="2:2" ht="12.75">
      <c r="B276" s="7"/>
    </row>
    <row r="277" spans="2:2" ht="12.75">
      <c r="B277" s="7"/>
    </row>
    <row r="278" spans="2:2" ht="12.75">
      <c r="B278" s="7"/>
    </row>
    <row r="279" spans="2:2" ht="12.75">
      <c r="B279" s="7"/>
    </row>
    <row r="280" spans="2:2" ht="12.75">
      <c r="B280" s="7"/>
    </row>
    <row r="281" spans="2:2" ht="12.75">
      <c r="B281" s="7"/>
    </row>
    <row r="282" spans="2:2" ht="12.75">
      <c r="B282" s="7"/>
    </row>
    <row r="283" spans="2:2" ht="12.75">
      <c r="B283" s="7"/>
    </row>
    <row r="284" spans="2:2" ht="12.75">
      <c r="B284" s="7"/>
    </row>
    <row r="285" spans="2:2" ht="12.75">
      <c r="B285" s="7"/>
    </row>
    <row r="286" spans="2:2" ht="12.75">
      <c r="B286" s="7"/>
    </row>
    <row r="287" spans="2:2" ht="12.75">
      <c r="B287" s="7"/>
    </row>
    <row r="288" spans="2:2" ht="12.75">
      <c r="B288" s="7"/>
    </row>
    <row r="289" spans="2:2" ht="12.75">
      <c r="B289" s="7"/>
    </row>
    <row r="290" spans="2:2" ht="12.75">
      <c r="B290" s="7"/>
    </row>
    <row r="291" spans="2:2" ht="12.75">
      <c r="B291" s="7"/>
    </row>
    <row r="292" spans="2:2" ht="12.75">
      <c r="B292" s="7"/>
    </row>
    <row r="293" spans="2:2" ht="12.75">
      <c r="B293" s="7"/>
    </row>
    <row r="294" spans="2:2" ht="12.75">
      <c r="B294" s="7"/>
    </row>
    <row r="295" spans="2:2" ht="12.75">
      <c r="B295" s="7"/>
    </row>
    <row r="296" spans="2:2" ht="12.75">
      <c r="B296" s="7"/>
    </row>
    <row r="297" spans="2:2" ht="12.75">
      <c r="B297" s="7"/>
    </row>
    <row r="298" spans="2:2" ht="12.75">
      <c r="B298" s="7"/>
    </row>
    <row r="299" spans="2:2" ht="12.75">
      <c r="B299" s="7"/>
    </row>
    <row r="300" spans="2:2" ht="12.75">
      <c r="B300" s="7"/>
    </row>
    <row r="301" spans="2:2" ht="12.75">
      <c r="B301" s="7"/>
    </row>
    <row r="302" spans="2:2" ht="12.75">
      <c r="B302" s="7"/>
    </row>
    <row r="303" spans="2:2" ht="12.75">
      <c r="B303" s="7"/>
    </row>
    <row r="304" spans="2:2" ht="12.75">
      <c r="B304" s="7"/>
    </row>
    <row r="305" spans="2:2" ht="12.75">
      <c r="B305" s="7"/>
    </row>
    <row r="306" spans="2:2" ht="12.75">
      <c r="B306" s="7"/>
    </row>
    <row r="307" spans="2:2" ht="12.75">
      <c r="B307" s="7"/>
    </row>
  </sheetData>
  <mergeCells count="1">
    <mergeCell ref="A1:F1"/>
  </mergeCells>
  <pageMargins left="0.39370099999999991" right="0.39370099999999991" top="0.78740199999999982" bottom="0.78740199999999982" header="0" footer="0"/>
  <pageSetup paperSize="9" scale="77" firstPageNumber="83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дорожный фонд</vt:lpstr>
      <vt:lpstr>'дорожный фонд'!Print_Titles</vt:lpstr>
      <vt:lpstr>'дорожный фонд'!Область_печати</vt:lpstr>
    </vt:vector>
  </TitlesOfParts>
  <Company>Финансовое управление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Щелин Виктор Владимирович</dc:creator>
  <cp:lastModifiedBy>Карпова НН</cp:lastModifiedBy>
  <cp:revision>2</cp:revision>
  <cp:lastPrinted>2023-07-25T10:38:40Z</cp:lastPrinted>
  <dcterms:created xsi:type="dcterms:W3CDTF">2000-09-19T07:45:00Z</dcterms:created>
  <dcterms:modified xsi:type="dcterms:W3CDTF">2023-07-25T17:17:42Z</dcterms:modified>
  <cp:version>786432</cp:version>
</cp:coreProperties>
</file>