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Лист1!$11:$14</definedName>
  </definedNames>
  <calcPr calcId="125725"/>
</workbook>
</file>

<file path=xl/calcChain.xml><?xml version="1.0" encoding="utf-8"?>
<calcChain xmlns="http://schemas.openxmlformats.org/spreadsheetml/2006/main">
  <c r="E23" i="2"/>
  <c r="E15" s="1"/>
  <c r="E28"/>
  <c r="N44"/>
  <c r="C20"/>
  <c r="N41"/>
  <c r="N37"/>
  <c r="N36"/>
  <c r="N35"/>
  <c r="N34"/>
  <c r="N33"/>
  <c r="N32"/>
  <c r="N26"/>
  <c r="N25"/>
  <c r="N22"/>
  <c r="N21"/>
  <c r="P21"/>
  <c r="P43"/>
  <c r="P42"/>
  <c r="P41"/>
  <c r="P40"/>
  <c r="P39"/>
  <c r="P38"/>
  <c r="P37"/>
  <c r="P36"/>
  <c r="P35"/>
  <c r="P34"/>
  <c r="P33"/>
  <c r="P32"/>
  <c r="P26"/>
  <c r="P25"/>
  <c r="P22"/>
  <c r="J30"/>
  <c r="J29"/>
  <c r="J24"/>
  <c r="J20"/>
  <c r="I20"/>
  <c r="L22"/>
  <c r="I24"/>
  <c r="L25"/>
  <c r="L29" s="1"/>
  <c r="L26"/>
  <c r="L27"/>
  <c r="I29"/>
  <c r="I30"/>
  <c r="L32"/>
  <c r="L33"/>
  <c r="L34"/>
  <c r="L35"/>
  <c r="L36"/>
  <c r="L37"/>
  <c r="L21" l="1"/>
  <c r="L20" s="1"/>
  <c r="J28"/>
  <c r="J23" s="1"/>
  <c r="J15" s="1"/>
  <c r="I28"/>
  <c r="I23" s="1"/>
  <c r="I15" s="1"/>
  <c r="L24"/>
  <c r="L30"/>
  <c r="L28" s="1"/>
  <c r="C24"/>
  <c r="P29"/>
  <c r="N29"/>
  <c r="L23" l="1"/>
  <c r="L15" s="1"/>
  <c r="N20"/>
  <c r="P24"/>
  <c r="N24"/>
  <c r="N30"/>
  <c r="N28" s="1"/>
  <c r="P20"/>
  <c r="P30"/>
  <c r="P28" s="1"/>
  <c r="C30"/>
  <c r="C29"/>
  <c r="C28" l="1"/>
  <c r="P23"/>
  <c r="P15" s="1"/>
  <c r="N23"/>
  <c r="N15" s="1"/>
  <c r="C23" l="1"/>
  <c r="C15" s="1"/>
</calcChain>
</file>

<file path=xl/sharedStrings.xml><?xml version="1.0" encoding="utf-8"?>
<sst xmlns="http://schemas.openxmlformats.org/spreadsheetml/2006/main" count="85" uniqueCount="45">
  <si>
    <t>Привлечение</t>
  </si>
  <si>
    <t>Погашение</t>
  </si>
  <si>
    <t>Наименование показателя</t>
  </si>
  <si>
    <t>в том числе:</t>
  </si>
  <si>
    <t>Утверждено</t>
  </si>
  <si>
    <t>Кредиты кредитных организаций</t>
  </si>
  <si>
    <t>Государственные заимствования в валюте Российской Федерации, всего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</si>
  <si>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</si>
  <si>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</si>
  <si>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</si>
  <si>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</si>
  <si>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</si>
  <si>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</si>
  <si>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</si>
  <si>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Привлечение из федерального бюджета бюджетных кредитов на пополнение остатка средств на едином счете бюджета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</si>
  <si>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</si>
  <si>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</si>
  <si>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</si>
  <si>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на финансовое обеспечение реализации инфраструктурных проектов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</si>
  <si>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</si>
  <si>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</si>
  <si>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</si>
  <si>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</si>
  <si>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</si>
  <si>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</si>
  <si>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</si>
  <si>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</si>
  <si>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</si>
  <si>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</si>
  <si>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 в виде обязательств по государственным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</si>
  <si>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</si>
  <si>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</si>
  <si>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2026 год</t>
  </si>
  <si>
    <t>2037 год</t>
  </si>
  <si>
    <t>2027 год</t>
  </si>
  <si>
    <t>2039 год</t>
  </si>
  <si>
    <t>2028 год</t>
  </si>
  <si>
    <t>2040 год</t>
  </si>
  <si>
    <t>Предельный срок погашения</t>
  </si>
  <si>
    <t>Сумма, рублей</t>
  </si>
  <si>
    <t>пояснительной записке</t>
  </si>
  <si>
    <t xml:space="preserve"> Предлагаемое изменение программы государственных внутренних заимствований Архангельской области на 2023 год и на плановый период 2024 и 2025 годов</t>
  </si>
  <si>
    <t>Предлагаемые изменения</t>
  </si>
  <si>
    <t>С учетом предлагаемых изменений</t>
  </si>
  <si>
    <t>Приложение № 12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</si>
</sst>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</numFmts>
  <fonts count="9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165" fontId="0" fillId="0" borderId="1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165" fontId="0" fillId="0" borderId="8" xfId="0" quotePrefix="1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right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0" fillId="0" borderId="8" xfId="0" applyNumberFormat="1" applyFill="1" applyBorder="1" applyAlignment="1">
      <alignment vertical="center"/>
    </xf>
    <xf numFmtId="164" fontId="0" fillId="0" borderId="8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indent="2"/>
    </xf>
    <xf numFmtId="165" fontId="0" fillId="0" borderId="9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1"/>
    </xf>
    <xf numFmtId="165" fontId="6" fillId="0" borderId="8" xfId="0" applyNumberFormat="1" applyFont="1" applyFill="1" applyBorder="1" applyAlignment="1">
      <alignment horizontal="center" vertical="center"/>
    </xf>
    <xf numFmtId="165" fontId="6" fillId="0" borderId="11" xfId="0" quotePrefix="1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5" fontId="0" fillId="2" borderId="8" xfId="0" applyNumberFormat="1" applyFont="1" applyFill="1" applyBorder="1" applyAlignment="1">
      <alignment horizontal="center" vertical="center"/>
    </xf>
    <xf numFmtId="43" fontId="6" fillId="0" borderId="7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3"/>
    </xf>
    <xf numFmtId="0" fontId="4" fillId="0" borderId="2" xfId="0" applyFont="1" applyFill="1" applyBorder="1" applyAlignment="1">
      <alignment horizontal="left" vertical="center" wrapText="1" indent="4"/>
    </xf>
    <xf numFmtId="0" fontId="0" fillId="0" borderId="2" xfId="0" applyFont="1" applyFill="1" applyBorder="1" applyAlignment="1">
      <alignment horizontal="left" vertical="center" wrapText="1" indent="4"/>
    </xf>
    <xf numFmtId="0" fontId="0" fillId="0" borderId="17" xfId="0" applyFont="1" applyFill="1" applyBorder="1" applyAlignment="1">
      <alignment horizontal="left" vertical="center" wrapText="1" indent="4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indent="3"/>
    </xf>
    <xf numFmtId="0" fontId="3" fillId="0" borderId="20" xfId="0" applyFont="1" applyFill="1" applyBorder="1" applyAlignment="1">
      <alignment horizontal="center" vertical="center"/>
    </xf>
    <xf numFmtId="165" fontId="6" fillId="0" borderId="21" xfId="0" quotePrefix="1" applyNumberFormat="1" applyFont="1" applyFill="1" applyBorder="1" applyAlignment="1">
      <alignment horizontal="center" vertical="center"/>
    </xf>
    <xf numFmtId="165" fontId="0" fillId="0" borderId="22" xfId="0" quotePrefix="1" applyNumberFormat="1" applyFont="1" applyFill="1" applyBorder="1" applyAlignment="1">
      <alignment horizontal="center" vertical="center"/>
    </xf>
    <xf numFmtId="165" fontId="0" fillId="0" borderId="23" xfId="0" quotePrefix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43" fontId="6" fillId="0" borderId="24" xfId="0" applyNumberFormat="1" applyFont="1" applyFill="1" applyBorder="1" applyAlignment="1">
      <alignment horizontal="center" vertical="center"/>
    </xf>
    <xf numFmtId="43" fontId="6" fillId="0" borderId="25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165" fontId="6" fillId="0" borderId="26" xfId="0" quotePrefix="1" applyNumberFormat="1" applyFont="1" applyFill="1" applyBorder="1" applyAlignment="1">
      <alignment horizontal="center" vertical="center"/>
    </xf>
    <xf numFmtId="165" fontId="0" fillId="0" borderId="26" xfId="0" quotePrefix="1" applyNumberFormat="1" applyFont="1" applyFill="1" applyBorder="1" applyAlignment="1">
      <alignment horizontal="center" vertical="center"/>
    </xf>
    <xf numFmtId="165" fontId="6" fillId="0" borderId="27" xfId="0" applyNumberFormat="1" applyFont="1" applyFill="1" applyBorder="1" applyAlignment="1">
      <alignment horizontal="center" vertical="center"/>
    </xf>
    <xf numFmtId="165" fontId="6" fillId="0" borderId="15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right" vertical="center"/>
    </xf>
    <xf numFmtId="165" fontId="0" fillId="0" borderId="15" xfId="0" applyNumberFormat="1" applyFont="1" applyFill="1" applyBorder="1" applyAlignment="1">
      <alignment horizontal="right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27" xfId="0" applyNumberFormat="1" applyFill="1" applyBorder="1" applyAlignment="1">
      <alignment vertical="center"/>
    </xf>
    <xf numFmtId="164" fontId="0" fillId="0" borderId="27" xfId="0" applyNumberFormat="1" applyFont="1" applyFill="1" applyBorder="1" applyAlignment="1">
      <alignment horizontal="center" vertical="center"/>
    </xf>
    <xf numFmtId="164" fontId="0" fillId="0" borderId="28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43" fontId="6" fillId="0" borderId="29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5" fontId="6" fillId="0" borderId="30" xfId="0" quotePrefix="1" applyNumberFormat="1" applyFont="1" applyFill="1" applyBorder="1" applyAlignment="1">
      <alignment horizontal="center" vertical="center"/>
    </xf>
    <xf numFmtId="165" fontId="0" fillId="0" borderId="30" xfId="0" quotePrefix="1" applyNumberFormat="1" applyFont="1" applyFill="1" applyBorder="1" applyAlignment="1">
      <alignment horizontal="center" vertical="center"/>
    </xf>
    <xf numFmtId="165" fontId="6" fillId="0" borderId="31" xfId="0" applyNumberFormat="1" applyFont="1" applyFill="1" applyBorder="1" applyAlignment="1">
      <alignment horizontal="center" vertical="center"/>
    </xf>
    <xf numFmtId="165" fontId="0" fillId="2" borderId="31" xfId="0" applyNumberFormat="1" applyFont="1" applyFill="1" applyBorder="1" applyAlignment="1">
      <alignment horizontal="center" vertical="center"/>
    </xf>
    <xf numFmtId="165" fontId="6" fillId="2" borderId="31" xfId="0" applyNumberFormat="1" applyFont="1" applyFill="1" applyBorder="1" applyAlignment="1">
      <alignment horizontal="right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right" vertical="center"/>
    </xf>
    <xf numFmtId="165" fontId="0" fillId="0" borderId="31" xfId="0" applyNumberFormat="1" applyFill="1" applyBorder="1" applyAlignment="1">
      <alignment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0" fillId="0" borderId="32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0" fontId="6" fillId="2" borderId="14" xfId="0" quotePrefix="1" applyNumberFormat="1" applyFont="1" applyFill="1" applyBorder="1" applyAlignment="1">
      <alignment horizontal="center" vertical="center"/>
    </xf>
    <xf numFmtId="0" fontId="0" fillId="2" borderId="14" xfId="0" quotePrefix="1" applyNumberFormat="1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 vertical="center"/>
    </xf>
    <xf numFmtId="164" fontId="0" fillId="2" borderId="27" xfId="0" applyNumberFormat="1" applyFont="1" applyFill="1" applyBorder="1" applyAlignment="1">
      <alignment horizontal="center" vertical="center"/>
    </xf>
    <xf numFmtId="0" fontId="6" fillId="2" borderId="26" xfId="0" quotePrefix="1" applyNumberFormat="1" applyFont="1" applyFill="1" applyBorder="1" applyAlignment="1">
      <alignment horizontal="center" vertical="center"/>
    </xf>
    <xf numFmtId="0" fontId="0" fillId="2" borderId="26" xfId="0" quotePrefix="1" applyNumberFormat="1" applyFont="1" applyFill="1" applyBorder="1" applyAlignment="1">
      <alignment horizontal="center" vertical="center"/>
    </xf>
    <xf numFmtId="164" fontId="0" fillId="0" borderId="27" xfId="0" applyNumberFormat="1" applyFill="1" applyBorder="1" applyAlignment="1">
      <alignment horizontal="center" vertical="center"/>
    </xf>
    <xf numFmtId="164" fontId="0" fillId="0" borderId="33" xfId="0" applyNumberFormat="1" applyFont="1" applyFill="1" applyBorder="1" applyAlignment="1">
      <alignment horizontal="center" vertical="center"/>
    </xf>
    <xf numFmtId="164" fontId="0" fillId="2" borderId="31" xfId="0" applyNumberFormat="1" applyFill="1" applyBorder="1" applyAlignment="1">
      <alignment horizontal="center" vertical="center"/>
    </xf>
    <xf numFmtId="164" fontId="0" fillId="2" borderId="31" xfId="0" applyNumberFormat="1" applyFont="1" applyFill="1" applyBorder="1" applyAlignment="1">
      <alignment horizontal="center" vertical="center"/>
    </xf>
    <xf numFmtId="164" fontId="0" fillId="0" borderId="30" xfId="0" applyNumberForma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5" fontId="0" fillId="0" borderId="31" xfId="0" quotePrefix="1" applyNumberFormat="1" applyFont="1" applyFill="1" applyBorder="1" applyAlignment="1">
      <alignment horizontal="center" vertical="center"/>
    </xf>
    <xf numFmtId="165" fontId="0" fillId="0" borderId="36" xfId="0" quotePrefix="1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6" fillId="0" borderId="14" xfId="0" quotePrefix="1" applyNumberFormat="1" applyFont="1" applyFill="1" applyBorder="1" applyAlignment="1">
      <alignment horizontal="center" vertical="center"/>
    </xf>
    <xf numFmtId="165" fontId="0" fillId="0" borderId="14" xfId="0" quotePrefix="1" applyNumberFormat="1" applyFon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vertical="center"/>
    </xf>
    <xf numFmtId="165" fontId="0" fillId="0" borderId="15" xfId="0" quotePrefix="1" applyNumberFormat="1" applyFont="1" applyFill="1" applyBorder="1" applyAlignment="1">
      <alignment horizontal="center" vertical="center"/>
    </xf>
    <xf numFmtId="165" fontId="0" fillId="0" borderId="16" xfId="0" quotePrefix="1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43" fontId="6" fillId="0" borderId="39" xfId="0" applyNumberFormat="1" applyFont="1" applyFill="1" applyBorder="1" applyAlignment="1">
      <alignment horizontal="center" vertical="center"/>
    </xf>
    <xf numFmtId="0" fontId="0" fillId="0" borderId="40" xfId="0" quotePrefix="1" applyNumberFormat="1" applyFont="1" applyFill="1" applyBorder="1" applyAlignment="1">
      <alignment horizontal="center" vertical="center"/>
    </xf>
    <xf numFmtId="0" fontId="6" fillId="0" borderId="40" xfId="0" quotePrefix="1" applyNumberFormat="1" applyFont="1" applyFill="1" applyBorder="1" applyAlignment="1">
      <alignment horizontal="center" vertical="center"/>
    </xf>
    <xf numFmtId="165" fontId="6" fillId="0" borderId="41" xfId="0" applyNumberFormat="1" applyFont="1" applyFill="1" applyBorder="1" applyAlignment="1">
      <alignment horizontal="center" vertical="center"/>
    </xf>
    <xf numFmtId="164" fontId="0" fillId="2" borderId="41" xfId="0" applyNumberFormat="1" applyFill="1" applyBorder="1" applyAlignment="1">
      <alignment horizontal="center" vertical="center"/>
    </xf>
    <xf numFmtId="165" fontId="6" fillId="2" borderId="41" xfId="0" applyNumberFormat="1" applyFont="1" applyFill="1" applyBorder="1" applyAlignment="1">
      <alignment horizontal="right" vertical="center"/>
    </xf>
    <xf numFmtId="165" fontId="0" fillId="2" borderId="41" xfId="0" applyNumberFormat="1" applyFont="1" applyFill="1" applyBorder="1" applyAlignment="1">
      <alignment horizontal="center" vertical="center"/>
    </xf>
    <xf numFmtId="165" fontId="0" fillId="0" borderId="41" xfId="0" applyNumberFormat="1" applyFont="1" applyFill="1" applyBorder="1" applyAlignment="1">
      <alignment horizontal="right" vertical="center"/>
    </xf>
    <xf numFmtId="165" fontId="0" fillId="0" borderId="41" xfId="0" applyNumberFormat="1" applyFont="1" applyFill="1" applyBorder="1" applyAlignment="1">
      <alignment horizontal="center" vertical="center"/>
    </xf>
    <xf numFmtId="164" fontId="0" fillId="0" borderId="41" xfId="0" applyNumberFormat="1" applyFont="1" applyFill="1" applyBorder="1" applyAlignment="1">
      <alignment horizontal="center" vertical="center"/>
    </xf>
    <xf numFmtId="164" fontId="0" fillId="0" borderId="42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165" fontId="6" fillId="0" borderId="40" xfId="0" quotePrefix="1" applyNumberFormat="1" applyFont="1" applyFill="1" applyBorder="1" applyAlignment="1">
      <alignment horizontal="center" vertical="center"/>
    </xf>
    <xf numFmtId="165" fontId="0" fillId="0" borderId="41" xfId="0" quotePrefix="1" applyNumberFormat="1" applyFont="1" applyFill="1" applyBorder="1" applyAlignment="1">
      <alignment horizontal="center" vertical="center"/>
    </xf>
    <xf numFmtId="165" fontId="0" fillId="0" borderId="37" xfId="0" quotePrefix="1" applyNumberFormat="1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41" xfId="0" applyNumberFormat="1" applyFill="1" applyBorder="1" applyAlignment="1">
      <alignment horizontal="center" vertical="center"/>
    </xf>
    <xf numFmtId="0" fontId="0" fillId="0" borderId="11" xfId="0" quotePrefix="1" applyNumberFormat="1" applyFont="1" applyFill="1" applyBorder="1" applyAlignment="1">
      <alignment horizontal="center" vertical="center"/>
    </xf>
    <xf numFmtId="0" fontId="6" fillId="0" borderId="11" xfId="0" quotePrefix="1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5" fontId="0" fillId="0" borderId="40" xfId="0" applyNumberFormat="1" applyFont="1" applyFill="1" applyBorder="1" applyAlignment="1">
      <alignment horizontal="center" vertical="center"/>
    </xf>
    <xf numFmtId="164" fontId="0" fillId="0" borderId="40" xfId="0" applyNumberFormat="1" applyFill="1" applyBorder="1" applyAlignment="1">
      <alignment horizontal="center" vertical="center"/>
    </xf>
    <xf numFmtId="165" fontId="0" fillId="0" borderId="40" xfId="0" quotePrefix="1" applyNumberFormat="1" applyFont="1" applyFill="1" applyBorder="1" applyAlignment="1">
      <alignment horizontal="center" vertical="center"/>
    </xf>
    <xf numFmtId="164" fontId="0" fillId="2" borderId="41" xfId="0" applyNumberFormat="1" applyFont="1" applyFill="1" applyBorder="1" applyAlignment="1">
      <alignment horizontal="center" vertical="center"/>
    </xf>
    <xf numFmtId="0" fontId="6" fillId="2" borderId="40" xfId="0" quotePrefix="1" applyNumberFormat="1" applyFont="1" applyFill="1" applyBorder="1" applyAlignment="1">
      <alignment horizontal="center" vertical="center"/>
    </xf>
    <xf numFmtId="0" fontId="0" fillId="2" borderId="40" xfId="0" quotePrefix="1" applyNumberFormat="1" applyFont="1" applyFill="1" applyBorder="1" applyAlignment="1">
      <alignment horizontal="center" vertical="center"/>
    </xf>
    <xf numFmtId="165" fontId="0" fillId="0" borderId="41" xfId="0" applyNumberFormat="1" applyFill="1" applyBorder="1" applyAlignment="1">
      <alignment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5" fontId="6" fillId="0" borderId="8" xfId="0" applyNumberFormat="1" applyFont="1" applyFill="1" applyBorder="1" applyAlignment="1">
      <alignment horizontal="right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37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" fontId="6" fillId="2" borderId="30" xfId="0" quotePrefix="1" applyNumberFormat="1" applyFont="1" applyFill="1" applyBorder="1" applyAlignment="1">
      <alignment horizontal="center" vertical="center"/>
    </xf>
    <xf numFmtId="4" fontId="0" fillId="2" borderId="30" xfId="0" quotePrefix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65" fontId="0" fillId="0" borderId="41" xfId="0" applyNumberForma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7"/>
  <sheetViews>
    <sheetView tabSelected="1" topLeftCell="B1" zoomScaleNormal="100" zoomScaleSheetLayoutView="67" workbookViewId="0">
      <selection activeCell="B5" sqref="B5"/>
    </sheetView>
  </sheetViews>
  <sheetFormatPr defaultColWidth="9.140625" defaultRowHeight="12.75"/>
  <cols>
    <col min="1" max="1" width="6.140625" style="1" hidden="1" customWidth="1"/>
    <col min="2" max="2" width="73.28515625" style="1" customWidth="1"/>
    <col min="3" max="3" width="19.140625" style="1" customWidth="1"/>
    <col min="4" max="4" width="11.42578125" style="1" customWidth="1"/>
    <col min="5" max="5" width="19.7109375" style="1" customWidth="1"/>
    <col min="6" max="6" width="11.7109375" style="1" customWidth="1"/>
    <col min="7" max="7" width="19" style="1" customWidth="1"/>
    <col min="8" max="8" width="11.85546875" style="1" customWidth="1"/>
    <col min="9" max="9" width="19.28515625" style="1" customWidth="1"/>
    <col min="10" max="10" width="18.7109375" style="1" customWidth="1"/>
    <col min="11" max="11" width="13.42578125" style="1" customWidth="1"/>
    <col min="12" max="12" width="19.42578125" style="1" customWidth="1"/>
    <col min="13" max="13" width="12" style="1" customWidth="1"/>
    <col min="14" max="14" width="19" style="1" customWidth="1"/>
    <col min="15" max="15" width="11.5703125" style="1" customWidth="1"/>
    <col min="16" max="16" width="19.5703125" style="1" customWidth="1"/>
    <col min="17" max="17" width="11.7109375" style="1" customWidth="1"/>
    <col min="18" max="18" width="2" style="1" customWidth="1"/>
    <col min="19" max="16384" width="9.140625" style="1"/>
  </cols>
  <sheetData>
    <row r="1" spans="1:17" ht="15">
      <c r="P1" s="141" t="s">
        <v>44</v>
      </c>
      <c r="Q1" s="141"/>
    </row>
    <row r="2" spans="1:17" ht="15">
      <c r="P2" s="141" t="s">
        <v>40</v>
      </c>
      <c r="Q2" s="141"/>
    </row>
    <row r="3" spans="1:17" ht="15">
      <c r="P3" s="136"/>
      <c r="Q3" s="136"/>
    </row>
    <row r="4" spans="1:17" ht="15">
      <c r="P4" s="136"/>
      <c r="Q4" s="136"/>
    </row>
    <row r="8" spans="1:17" ht="19.5" customHeight="1">
      <c r="B8" s="146" t="s">
        <v>41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</row>
    <row r="9" spans="1:17" ht="14.25" customHeight="1">
      <c r="B9" s="2"/>
      <c r="C9" s="133"/>
      <c r="D9" s="3"/>
      <c r="E9" s="3"/>
      <c r="F9" s="3"/>
      <c r="G9" s="3"/>
      <c r="H9" s="133"/>
      <c r="I9" s="3"/>
      <c r="J9" s="3"/>
      <c r="K9" s="3"/>
      <c r="L9" s="133"/>
      <c r="M9" s="4"/>
      <c r="N9" s="4"/>
      <c r="O9" s="4"/>
      <c r="P9" s="4"/>
    </row>
    <row r="10" spans="1:17" ht="14.25" customHeight="1">
      <c r="B10" s="149" t="s">
        <v>2</v>
      </c>
      <c r="C10" s="150" t="s">
        <v>4</v>
      </c>
      <c r="D10" s="150"/>
      <c r="E10" s="150"/>
      <c r="F10" s="150"/>
      <c r="G10" s="150"/>
      <c r="H10" s="150"/>
      <c r="I10" s="142" t="s">
        <v>42</v>
      </c>
      <c r="J10" s="142"/>
      <c r="K10" s="142"/>
      <c r="L10" s="142" t="s">
        <v>43</v>
      </c>
      <c r="M10" s="142"/>
      <c r="N10" s="142"/>
      <c r="O10" s="142"/>
      <c r="P10" s="142"/>
      <c r="Q10" s="142"/>
    </row>
    <row r="11" spans="1:17" ht="21.75" customHeight="1">
      <c r="B11" s="149"/>
      <c r="C11" s="147" t="s">
        <v>7</v>
      </c>
      <c r="D11" s="142"/>
      <c r="E11" s="148" t="s">
        <v>8</v>
      </c>
      <c r="F11" s="147"/>
      <c r="G11" s="148" t="s">
        <v>9</v>
      </c>
      <c r="H11" s="147"/>
      <c r="I11" s="44" t="s">
        <v>7</v>
      </c>
      <c r="J11" s="87" t="s">
        <v>8</v>
      </c>
      <c r="K11" s="45" t="s">
        <v>9</v>
      </c>
      <c r="L11" s="142" t="s">
        <v>7</v>
      </c>
      <c r="M11" s="142"/>
      <c r="N11" s="142" t="s">
        <v>8</v>
      </c>
      <c r="O11" s="142"/>
      <c r="P11" s="142" t="s">
        <v>9</v>
      </c>
      <c r="Q11" s="142"/>
    </row>
    <row r="12" spans="1:17" ht="43.5" customHeight="1">
      <c r="B12" s="149"/>
      <c r="C12" s="86" t="s">
        <v>39</v>
      </c>
      <c r="D12" s="45" t="s">
        <v>38</v>
      </c>
      <c r="E12" s="86" t="s">
        <v>39</v>
      </c>
      <c r="F12" s="45" t="s">
        <v>38</v>
      </c>
      <c r="G12" s="86" t="s">
        <v>39</v>
      </c>
      <c r="H12" s="45" t="s">
        <v>38</v>
      </c>
      <c r="I12" s="86" t="s">
        <v>39</v>
      </c>
      <c r="J12" s="86" t="s">
        <v>39</v>
      </c>
      <c r="K12" s="45" t="s">
        <v>39</v>
      </c>
      <c r="L12" s="86" t="s">
        <v>39</v>
      </c>
      <c r="M12" s="45" t="s">
        <v>38</v>
      </c>
      <c r="N12" s="44" t="s">
        <v>39</v>
      </c>
      <c r="O12" s="45" t="s">
        <v>38</v>
      </c>
      <c r="P12" s="86" t="s">
        <v>39</v>
      </c>
      <c r="Q12" s="45" t="s">
        <v>38</v>
      </c>
    </row>
    <row r="13" spans="1:17" ht="27" hidden="1" customHeight="1">
      <c r="A13" s="5"/>
      <c r="B13" s="149"/>
      <c r="C13" s="143" t="s">
        <v>4</v>
      </c>
      <c r="D13" s="144"/>
      <c r="E13" s="144"/>
      <c r="F13" s="144"/>
      <c r="G13" s="144"/>
      <c r="H13" s="144"/>
      <c r="I13" s="144"/>
      <c r="J13" s="144"/>
      <c r="K13" s="144"/>
      <c r="L13" s="145"/>
      <c r="M13" s="144"/>
      <c r="N13" s="145"/>
      <c r="O13" s="138"/>
      <c r="P13" s="138"/>
    </row>
    <row r="14" spans="1:17" s="9" customFormat="1" ht="12.75" customHeight="1">
      <c r="A14" s="6"/>
      <c r="B14" s="7">
        <v>1</v>
      </c>
      <c r="C14" s="8">
        <v>2</v>
      </c>
      <c r="D14" s="24">
        <v>3</v>
      </c>
      <c r="E14" s="40">
        <v>4</v>
      </c>
      <c r="F14" s="24">
        <v>5</v>
      </c>
      <c r="G14" s="40">
        <v>6</v>
      </c>
      <c r="H14" s="24">
        <v>7</v>
      </c>
      <c r="I14" s="88">
        <v>8</v>
      </c>
      <c r="J14" s="139">
        <v>9</v>
      </c>
      <c r="K14" s="24">
        <v>10</v>
      </c>
      <c r="L14" s="8">
        <v>11</v>
      </c>
      <c r="M14" s="89">
        <v>12</v>
      </c>
      <c r="N14" s="8">
        <v>13</v>
      </c>
      <c r="O14" s="89">
        <v>14</v>
      </c>
      <c r="P14" s="8">
        <v>15</v>
      </c>
      <c r="Q14" s="140">
        <v>16</v>
      </c>
    </row>
    <row r="15" spans="1:17" ht="27.75" customHeight="1">
      <c r="B15" s="10" t="s">
        <v>6</v>
      </c>
      <c r="C15" s="29">
        <f t="shared" ref="C15:N15" si="0">C20+C23</f>
        <v>17368754537.599998</v>
      </c>
      <c r="D15" s="61"/>
      <c r="E15" s="29">
        <f t="shared" si="0"/>
        <v>-145159883.83000183</v>
      </c>
      <c r="F15" s="47"/>
      <c r="G15" s="61">
        <v>4959170049.25</v>
      </c>
      <c r="H15" s="47"/>
      <c r="I15" s="61">
        <f t="shared" si="0"/>
        <v>898000000</v>
      </c>
      <c r="J15" s="46">
        <f t="shared" ref="J15" si="1">J20+J23</f>
        <v>0</v>
      </c>
      <c r="K15" s="47"/>
      <c r="L15" s="29">
        <f t="shared" si="0"/>
        <v>18266754537.599991</v>
      </c>
      <c r="M15" s="99"/>
      <c r="N15" s="29">
        <f t="shared" si="0"/>
        <v>-145159883.83000183</v>
      </c>
      <c r="O15" s="99"/>
      <c r="P15" s="29">
        <f>P20+P23</f>
        <v>4959170049.25</v>
      </c>
      <c r="Q15" s="99"/>
    </row>
    <row r="16" spans="1:17" ht="17.25" customHeight="1">
      <c r="B16" s="11" t="s">
        <v>3</v>
      </c>
      <c r="C16" s="12"/>
      <c r="D16" s="62"/>
      <c r="E16" s="12"/>
      <c r="F16" s="92"/>
      <c r="G16" s="62"/>
      <c r="H16" s="92"/>
      <c r="I16" s="62"/>
      <c r="J16" s="48"/>
      <c r="K16" s="92"/>
      <c r="L16" s="118"/>
      <c r="M16" s="121"/>
      <c r="N16" s="118"/>
      <c r="O16" s="100"/>
      <c r="P16" s="118"/>
      <c r="Q16" s="121"/>
    </row>
    <row r="17" spans="2:17" ht="23.25" customHeight="1">
      <c r="B17" s="21" t="s">
        <v>10</v>
      </c>
      <c r="C17" s="23"/>
      <c r="D17" s="63"/>
      <c r="E17" s="23"/>
      <c r="F17" s="93"/>
      <c r="G17" s="63"/>
      <c r="H17" s="93"/>
      <c r="I17" s="63"/>
      <c r="J17" s="49"/>
      <c r="K17" s="93"/>
      <c r="L17" s="119"/>
      <c r="M17" s="112"/>
      <c r="N17" s="119"/>
      <c r="O17" s="101"/>
      <c r="P17" s="119"/>
      <c r="Q17" s="112"/>
    </row>
    <row r="18" spans="2:17" ht="20.25" customHeight="1">
      <c r="B18" s="13" t="s">
        <v>0</v>
      </c>
      <c r="C18" s="14"/>
      <c r="D18" s="64"/>
      <c r="E18" s="14"/>
      <c r="F18" s="94"/>
      <c r="G18" s="64"/>
      <c r="H18" s="94"/>
      <c r="I18" s="64"/>
      <c r="J18" s="50"/>
      <c r="K18" s="94"/>
      <c r="L18" s="118"/>
      <c r="M18" s="123"/>
      <c r="N18" s="118"/>
      <c r="O18" s="100"/>
      <c r="P18" s="118"/>
      <c r="Q18" s="123"/>
    </row>
    <row r="19" spans="2:17" ht="23.25" customHeight="1">
      <c r="B19" s="13" t="s">
        <v>1</v>
      </c>
      <c r="C19" s="14"/>
      <c r="D19" s="64"/>
      <c r="E19" s="14"/>
      <c r="F19" s="94"/>
      <c r="G19" s="64"/>
      <c r="H19" s="94"/>
      <c r="I19" s="64"/>
      <c r="J19" s="50"/>
      <c r="K19" s="94"/>
      <c r="L19" s="118"/>
      <c r="M19" s="123"/>
      <c r="N19" s="118"/>
      <c r="O19" s="100"/>
      <c r="P19" s="118"/>
      <c r="Q19" s="123"/>
    </row>
    <row r="20" spans="2:17" ht="23.25" customHeight="1">
      <c r="B20" s="21" t="s">
        <v>5</v>
      </c>
      <c r="C20" s="22">
        <f t="shared" ref="C20:P20" si="2">C21+C22</f>
        <v>13699864513.209999</v>
      </c>
      <c r="D20" s="65"/>
      <c r="E20" s="22">
        <v>2456574061.2099991</v>
      </c>
      <c r="F20" s="52"/>
      <c r="G20" s="65">
        <v>11882983327.889999</v>
      </c>
      <c r="H20" s="52"/>
      <c r="I20" s="65">
        <f t="shared" si="2"/>
        <v>898000000</v>
      </c>
      <c r="J20" s="51">
        <f t="shared" ref="J20" si="3">J21+J22</f>
        <v>0</v>
      </c>
      <c r="K20" s="52"/>
      <c r="L20" s="22">
        <f t="shared" si="2"/>
        <v>14597864513.209991</v>
      </c>
      <c r="M20" s="102"/>
      <c r="N20" s="22">
        <f t="shared" si="2"/>
        <v>2456574061.2099991</v>
      </c>
      <c r="O20" s="102"/>
      <c r="P20" s="22">
        <f t="shared" si="2"/>
        <v>11882983327.889999</v>
      </c>
      <c r="Q20" s="102"/>
    </row>
    <row r="21" spans="2:17" ht="23.25" customHeight="1">
      <c r="B21" s="13" t="s">
        <v>0</v>
      </c>
      <c r="C21" s="28">
        <v>68254613513.209999</v>
      </c>
      <c r="D21" s="77" t="s">
        <v>32</v>
      </c>
      <c r="E21" s="28">
        <v>36379582061.209999</v>
      </c>
      <c r="F21" s="27" t="s">
        <v>34</v>
      </c>
      <c r="G21" s="83">
        <v>42668667327.889999</v>
      </c>
      <c r="H21" s="27" t="s">
        <v>36</v>
      </c>
      <c r="I21" s="66">
        <v>11898000000</v>
      </c>
      <c r="J21" s="66"/>
      <c r="K21" s="105"/>
      <c r="L21" s="115">
        <f>C21+I21</f>
        <v>80152613513.209991</v>
      </c>
      <c r="M21" s="103" t="s">
        <v>32</v>
      </c>
      <c r="N21" s="115">
        <f>E21+J21</f>
        <v>36379582061.209999</v>
      </c>
      <c r="O21" s="103" t="s">
        <v>34</v>
      </c>
      <c r="P21" s="116">
        <f>G21+K21</f>
        <v>42668667327.889999</v>
      </c>
      <c r="Q21" s="103" t="s">
        <v>36</v>
      </c>
    </row>
    <row r="22" spans="2:17" ht="23.25" customHeight="1">
      <c r="B22" s="13" t="s">
        <v>1</v>
      </c>
      <c r="C22" s="28">
        <v>-54554749000</v>
      </c>
      <c r="D22" s="78"/>
      <c r="E22" s="28">
        <v>-33923008000</v>
      </c>
      <c r="F22" s="73"/>
      <c r="G22" s="84">
        <v>-30785684000</v>
      </c>
      <c r="H22" s="73"/>
      <c r="I22" s="66">
        <v>-11000000000</v>
      </c>
      <c r="J22" s="66"/>
      <c r="K22" s="105"/>
      <c r="L22" s="115">
        <f>C22+I22</f>
        <v>-65554749000</v>
      </c>
      <c r="M22" s="124"/>
      <c r="N22" s="115">
        <f>E22+J22</f>
        <v>-33923008000</v>
      </c>
      <c r="O22" s="124"/>
      <c r="P22" s="116">
        <f>G22+K22</f>
        <v>-30785684000</v>
      </c>
      <c r="Q22" s="124"/>
    </row>
    <row r="23" spans="2:17" ht="34.5" customHeight="1">
      <c r="B23" s="21" t="s">
        <v>12</v>
      </c>
      <c r="C23" s="31">
        <f>C24+C28</f>
        <v>3668890024.3899994</v>
      </c>
      <c r="D23" s="79"/>
      <c r="E23" s="31">
        <f>E24+E28</f>
        <v>-2601733945.0400009</v>
      </c>
      <c r="F23" s="74"/>
      <c r="G23" s="134">
        <v>-6923813278.6399994</v>
      </c>
      <c r="H23" s="74"/>
      <c r="I23" s="67">
        <f t="shared" ref="I23:L23" si="4">I24+I28</f>
        <v>0</v>
      </c>
      <c r="J23" s="67">
        <f t="shared" si="4"/>
        <v>0</v>
      </c>
      <c r="K23" s="104"/>
      <c r="L23" s="31">
        <f t="shared" si="4"/>
        <v>3668890024.3899994</v>
      </c>
      <c r="M23" s="125"/>
      <c r="N23" s="31">
        <f t="shared" ref="N23" si="5">N24+N28</f>
        <v>-2601733945.0400009</v>
      </c>
      <c r="O23" s="125"/>
      <c r="P23" s="130">
        <f t="shared" ref="P23" si="6">P24+P28</f>
        <v>-6923813278.6399994</v>
      </c>
      <c r="Q23" s="125"/>
    </row>
    <row r="24" spans="2:17" ht="23.25" customHeight="1">
      <c r="B24" s="13" t="s">
        <v>0</v>
      </c>
      <c r="C24" s="28">
        <f t="shared" ref="C24:P24" si="7">C25+C26+C27</f>
        <v>22122219199</v>
      </c>
      <c r="D24" s="80"/>
      <c r="E24" s="28">
        <v>18995406000</v>
      </c>
      <c r="F24" s="75"/>
      <c r="G24" s="135">
        <v>18886318000</v>
      </c>
      <c r="H24" s="75"/>
      <c r="I24" s="66">
        <f t="shared" si="7"/>
        <v>0</v>
      </c>
      <c r="J24" s="66">
        <f t="shared" ref="J24" si="8">J25+J26+J27</f>
        <v>0</v>
      </c>
      <c r="K24" s="105"/>
      <c r="L24" s="28">
        <f t="shared" si="7"/>
        <v>22122219199</v>
      </c>
      <c r="M24" s="126"/>
      <c r="N24" s="28">
        <f t="shared" si="7"/>
        <v>18995406000</v>
      </c>
      <c r="O24" s="126"/>
      <c r="P24" s="16">
        <f t="shared" si="7"/>
        <v>18886318000</v>
      </c>
      <c r="Q24" s="126"/>
    </row>
    <row r="25" spans="2:17" ht="30.75" customHeight="1">
      <c r="B25" s="33" t="s">
        <v>14</v>
      </c>
      <c r="C25" s="28">
        <v>17554749000</v>
      </c>
      <c r="D25" s="77" t="s">
        <v>7</v>
      </c>
      <c r="E25" s="28">
        <v>17923008000</v>
      </c>
      <c r="F25" s="27" t="s">
        <v>8</v>
      </c>
      <c r="G25" s="83">
        <v>18285684000</v>
      </c>
      <c r="H25" s="27" t="s">
        <v>9</v>
      </c>
      <c r="I25" s="66"/>
      <c r="J25" s="66"/>
      <c r="K25" s="105"/>
      <c r="L25" s="115">
        <f>C25+I25</f>
        <v>17554749000</v>
      </c>
      <c r="M25" s="103" t="s">
        <v>7</v>
      </c>
      <c r="N25" s="115">
        <f>E25+J25</f>
        <v>17923008000</v>
      </c>
      <c r="O25" s="103" t="s">
        <v>8</v>
      </c>
      <c r="P25" s="116">
        <f>G25+K25</f>
        <v>18285684000</v>
      </c>
      <c r="Q25" s="103" t="s">
        <v>9</v>
      </c>
    </row>
    <row r="26" spans="2:17" ht="37.5" customHeight="1">
      <c r="B26" s="33" t="s">
        <v>18</v>
      </c>
      <c r="C26" s="16">
        <v>1806347000</v>
      </c>
      <c r="D26" s="81" t="s">
        <v>33</v>
      </c>
      <c r="E26" s="16">
        <v>1072398000</v>
      </c>
      <c r="F26" s="76" t="s">
        <v>35</v>
      </c>
      <c r="G26" s="85">
        <v>600634000</v>
      </c>
      <c r="H26" s="76" t="s">
        <v>37</v>
      </c>
      <c r="I26" s="68"/>
      <c r="J26" s="68"/>
      <c r="K26" s="107"/>
      <c r="L26" s="115">
        <f>C26+I26</f>
        <v>1806347000</v>
      </c>
      <c r="M26" s="117" t="s">
        <v>33</v>
      </c>
      <c r="N26" s="115">
        <f>E26+J26</f>
        <v>1072398000</v>
      </c>
      <c r="O26" s="122" t="s">
        <v>35</v>
      </c>
      <c r="P26" s="116">
        <f>G26+K26</f>
        <v>600634000</v>
      </c>
      <c r="Q26" s="122" t="s">
        <v>37</v>
      </c>
    </row>
    <row r="27" spans="2:17" ht="123.6" customHeight="1">
      <c r="B27" s="33" t="s">
        <v>30</v>
      </c>
      <c r="C27" s="16">
        <v>2761123199</v>
      </c>
      <c r="D27" s="137" t="s">
        <v>8</v>
      </c>
      <c r="E27" s="16"/>
      <c r="F27" s="56"/>
      <c r="G27" s="68"/>
      <c r="H27" s="56"/>
      <c r="I27" s="68"/>
      <c r="J27" s="53"/>
      <c r="K27" s="56"/>
      <c r="L27" s="115">
        <f>C27+I27</f>
        <v>2761123199</v>
      </c>
      <c r="M27" s="137" t="s">
        <v>8</v>
      </c>
      <c r="N27" s="115"/>
      <c r="O27" s="117"/>
      <c r="P27" s="116"/>
      <c r="Q27" s="107"/>
    </row>
    <row r="28" spans="2:17" ht="22.5" customHeight="1">
      <c r="B28" s="13" t="s">
        <v>1</v>
      </c>
      <c r="C28" s="15">
        <f t="shared" ref="C28:N28" si="9">C29+C30+C41+C42+C43+C44</f>
        <v>-18453329174.610001</v>
      </c>
      <c r="D28" s="69"/>
      <c r="E28" s="15">
        <f t="shared" si="9"/>
        <v>-21597139945.040001</v>
      </c>
      <c r="F28" s="55"/>
      <c r="G28" s="69">
        <v>-25810131278.639999</v>
      </c>
      <c r="H28" s="55"/>
      <c r="I28" s="69">
        <f t="shared" si="9"/>
        <v>0</v>
      </c>
      <c r="J28" s="54">
        <f t="shared" ref="J28" si="10">J29+J30+J41+J42+J43+J44</f>
        <v>0</v>
      </c>
      <c r="K28" s="55"/>
      <c r="L28" s="15">
        <f t="shared" si="9"/>
        <v>-18453329174.610001</v>
      </c>
      <c r="M28" s="106"/>
      <c r="N28" s="15">
        <f t="shared" si="9"/>
        <v>-21597139945.040001</v>
      </c>
      <c r="O28" s="106"/>
      <c r="P28" s="15">
        <f>P29+P30+P41+P42+P43+P44</f>
        <v>-25810131278.639999</v>
      </c>
      <c r="Q28" s="106"/>
    </row>
    <row r="29" spans="2:17" ht="30.75" customHeight="1">
      <c r="B29" s="33" t="s">
        <v>15</v>
      </c>
      <c r="C29" s="16">
        <f>-C25</f>
        <v>-17554749000</v>
      </c>
      <c r="D29" s="68"/>
      <c r="E29" s="16">
        <v>-17923008000</v>
      </c>
      <c r="F29" s="56"/>
      <c r="G29" s="68">
        <v>-18285684000</v>
      </c>
      <c r="H29" s="56"/>
      <c r="I29" s="68">
        <f t="shared" ref="I29:L29" si="11">-I25</f>
        <v>0</v>
      </c>
      <c r="J29" s="53">
        <f t="shared" si="11"/>
        <v>0</v>
      </c>
      <c r="K29" s="56"/>
      <c r="L29" s="16">
        <f t="shared" si="11"/>
        <v>-17554749000</v>
      </c>
      <c r="M29" s="107"/>
      <c r="N29" s="16">
        <f t="shared" ref="N29" si="12">-N25</f>
        <v>-17923008000</v>
      </c>
      <c r="O29" s="107"/>
      <c r="P29" s="16">
        <f t="shared" ref="P29" si="13">-P25</f>
        <v>-18285684000</v>
      </c>
      <c r="Q29" s="107"/>
    </row>
    <row r="30" spans="2:17" ht="33.75" customHeight="1">
      <c r="B30" s="33" t="s">
        <v>16</v>
      </c>
      <c r="C30" s="16">
        <f>SUM(C32:C40)</f>
        <v>-898580174.61000001</v>
      </c>
      <c r="D30" s="68"/>
      <c r="E30" s="16">
        <v>-898580174.61000001</v>
      </c>
      <c r="F30" s="56"/>
      <c r="G30" s="68">
        <v>-2744640421.5000005</v>
      </c>
      <c r="H30" s="56"/>
      <c r="I30" s="68">
        <f t="shared" ref="I30:L30" si="14">SUM(I32:I40)</f>
        <v>0</v>
      </c>
      <c r="J30" s="53">
        <f t="shared" si="14"/>
        <v>0</v>
      </c>
      <c r="K30" s="56"/>
      <c r="L30" s="16">
        <f t="shared" si="14"/>
        <v>-898580174.61000001</v>
      </c>
      <c r="M30" s="107"/>
      <c r="N30" s="16">
        <f t="shared" ref="N30" si="15">SUM(N32:N40)</f>
        <v>-898580174.61000001</v>
      </c>
      <c r="O30" s="107"/>
      <c r="P30" s="16">
        <f t="shared" ref="P30" si="16">SUM(P32:P40)</f>
        <v>-2744640421.5000005</v>
      </c>
      <c r="Q30" s="107"/>
    </row>
    <row r="31" spans="2:17" ht="15" customHeight="1">
      <c r="B31" s="34" t="s">
        <v>17</v>
      </c>
      <c r="C31" s="16"/>
      <c r="D31" s="68"/>
      <c r="E31" s="16"/>
      <c r="F31" s="56"/>
      <c r="G31" s="68"/>
      <c r="H31" s="56"/>
      <c r="I31" s="68"/>
      <c r="J31" s="53"/>
      <c r="K31" s="56"/>
      <c r="L31" s="18"/>
      <c r="M31" s="107"/>
      <c r="N31" s="18"/>
      <c r="O31" s="108"/>
      <c r="P31" s="18"/>
      <c r="Q31" s="107"/>
    </row>
    <row r="32" spans="2:17" ht="79.5" customHeight="1">
      <c r="B32" s="35" t="s">
        <v>20</v>
      </c>
      <c r="C32" s="17">
        <v>-15000000</v>
      </c>
      <c r="D32" s="70"/>
      <c r="E32" s="17">
        <v>-15000000</v>
      </c>
      <c r="F32" s="95"/>
      <c r="G32" s="70">
        <v>-42000000</v>
      </c>
      <c r="H32" s="95"/>
      <c r="I32" s="70"/>
      <c r="J32" s="57"/>
      <c r="K32" s="95"/>
      <c r="L32" s="18">
        <f t="shared" ref="L32:L37" si="17">C32+I32</f>
        <v>-15000000</v>
      </c>
      <c r="M32" s="127"/>
      <c r="N32" s="115">
        <f t="shared" ref="N32:N37" si="18">E32+J32</f>
        <v>-15000000</v>
      </c>
      <c r="O32" s="103"/>
      <c r="P32" s="116">
        <f t="shared" ref="P32:P37" si="19">G32+K32</f>
        <v>-42000000</v>
      </c>
      <c r="Q32" s="127"/>
    </row>
    <row r="33" spans="2:17" ht="78.75" customHeight="1">
      <c r="B33" s="35" t="s">
        <v>21</v>
      </c>
      <c r="C33" s="17">
        <v>-253824200</v>
      </c>
      <c r="D33" s="70"/>
      <c r="E33" s="17">
        <v>-253824200</v>
      </c>
      <c r="F33" s="95"/>
      <c r="G33" s="70">
        <v>-710707760</v>
      </c>
      <c r="H33" s="95"/>
      <c r="I33" s="70"/>
      <c r="J33" s="57"/>
      <c r="K33" s="95"/>
      <c r="L33" s="18">
        <f t="shared" si="17"/>
        <v>-253824200</v>
      </c>
      <c r="M33" s="127"/>
      <c r="N33" s="115">
        <f t="shared" si="18"/>
        <v>-253824200</v>
      </c>
      <c r="O33" s="103"/>
      <c r="P33" s="116">
        <f t="shared" si="19"/>
        <v>-710707760</v>
      </c>
      <c r="Q33" s="127"/>
    </row>
    <row r="34" spans="2:17" ht="82.5" customHeight="1">
      <c r="B34" s="35" t="s">
        <v>22</v>
      </c>
      <c r="C34" s="17">
        <v>-289969600</v>
      </c>
      <c r="D34" s="70"/>
      <c r="E34" s="17">
        <v>-289969600</v>
      </c>
      <c r="F34" s="95"/>
      <c r="G34" s="70">
        <v>-811914880</v>
      </c>
      <c r="H34" s="95"/>
      <c r="I34" s="70"/>
      <c r="J34" s="57"/>
      <c r="K34" s="95"/>
      <c r="L34" s="18">
        <f t="shared" si="17"/>
        <v>-289969600</v>
      </c>
      <c r="M34" s="127"/>
      <c r="N34" s="115">
        <f t="shared" si="18"/>
        <v>-289969600</v>
      </c>
      <c r="O34" s="103"/>
      <c r="P34" s="116">
        <f t="shared" si="19"/>
        <v>-811914880</v>
      </c>
      <c r="Q34" s="127"/>
    </row>
    <row r="35" spans="2:17" ht="83.25" customHeight="1">
      <c r="B35" s="35" t="s">
        <v>23</v>
      </c>
      <c r="C35" s="17">
        <v>-18680350</v>
      </c>
      <c r="D35" s="70"/>
      <c r="E35" s="17">
        <v>-18680350</v>
      </c>
      <c r="F35" s="95"/>
      <c r="G35" s="70">
        <v>-52304980</v>
      </c>
      <c r="H35" s="95"/>
      <c r="I35" s="70"/>
      <c r="J35" s="57"/>
      <c r="K35" s="95"/>
      <c r="L35" s="18">
        <f t="shared" si="17"/>
        <v>-18680350</v>
      </c>
      <c r="M35" s="127"/>
      <c r="N35" s="115">
        <f t="shared" si="18"/>
        <v>-18680350</v>
      </c>
      <c r="O35" s="103"/>
      <c r="P35" s="116">
        <f t="shared" si="19"/>
        <v>-52304980</v>
      </c>
      <c r="Q35" s="127"/>
    </row>
    <row r="36" spans="2:17" ht="94.5" customHeight="1">
      <c r="B36" s="36" t="s">
        <v>24</v>
      </c>
      <c r="C36" s="16">
        <v>-250000000</v>
      </c>
      <c r="D36" s="68"/>
      <c r="E36" s="17">
        <v>-250000000</v>
      </c>
      <c r="F36" s="95"/>
      <c r="G36" s="70">
        <v>-800000000</v>
      </c>
      <c r="H36" s="95"/>
      <c r="I36" s="68"/>
      <c r="J36" s="53"/>
      <c r="K36" s="56"/>
      <c r="L36" s="18">
        <f t="shared" si="17"/>
        <v>-250000000</v>
      </c>
      <c r="M36" s="127"/>
      <c r="N36" s="115">
        <f t="shared" si="18"/>
        <v>-250000000</v>
      </c>
      <c r="O36" s="103"/>
      <c r="P36" s="116">
        <f t="shared" si="19"/>
        <v>-800000000</v>
      </c>
      <c r="Q36" s="127"/>
    </row>
    <row r="37" spans="2:17" ht="82.5" customHeight="1">
      <c r="B37" s="35" t="s">
        <v>13</v>
      </c>
      <c r="C37" s="16">
        <v>-71106024.609999999</v>
      </c>
      <c r="D37" s="68"/>
      <c r="E37" s="16">
        <v>-71106024.609999999</v>
      </c>
      <c r="F37" s="56"/>
      <c r="G37" s="68">
        <v>-71106024.609999999</v>
      </c>
      <c r="H37" s="56"/>
      <c r="I37" s="68"/>
      <c r="J37" s="53"/>
      <c r="K37" s="56"/>
      <c r="L37" s="18">
        <f t="shared" si="17"/>
        <v>-71106024.609999999</v>
      </c>
      <c r="M37" s="107"/>
      <c r="N37" s="115">
        <f t="shared" si="18"/>
        <v>-71106024.609999999</v>
      </c>
      <c r="O37" s="103"/>
      <c r="P37" s="116">
        <f t="shared" si="19"/>
        <v>-71106024.609999999</v>
      </c>
      <c r="Q37" s="107"/>
    </row>
    <row r="38" spans="2:17" ht="96.75" customHeight="1">
      <c r="B38" s="35" t="s">
        <v>25</v>
      </c>
      <c r="C38" s="18"/>
      <c r="D38" s="71"/>
      <c r="E38" s="18"/>
      <c r="F38" s="25"/>
      <c r="G38" s="71">
        <v>-201204824.84</v>
      </c>
      <c r="H38" s="25"/>
      <c r="I38" s="71"/>
      <c r="J38" s="58"/>
      <c r="K38" s="25"/>
      <c r="L38" s="18"/>
      <c r="M38" s="108"/>
      <c r="N38" s="18"/>
      <c r="O38" s="108"/>
      <c r="P38" s="116">
        <f t="shared" ref="P38:P43" si="20">G38+K38</f>
        <v>-201204824.84</v>
      </c>
      <c r="Q38" s="108"/>
    </row>
    <row r="39" spans="2:17" ht="94.5" customHeight="1">
      <c r="B39" s="35" t="s">
        <v>26</v>
      </c>
      <c r="C39" s="18"/>
      <c r="D39" s="71"/>
      <c r="E39" s="18"/>
      <c r="F39" s="25"/>
      <c r="G39" s="71">
        <v>-45328869.859999999</v>
      </c>
      <c r="H39" s="25"/>
      <c r="I39" s="71"/>
      <c r="J39" s="58"/>
      <c r="K39" s="25"/>
      <c r="L39" s="18"/>
      <c r="M39" s="108"/>
      <c r="N39" s="18"/>
      <c r="O39" s="108"/>
      <c r="P39" s="116">
        <f t="shared" si="20"/>
        <v>-45328869.859999999</v>
      </c>
      <c r="Q39" s="108"/>
    </row>
    <row r="40" spans="2:17" ht="94.5" customHeight="1">
      <c r="B40" s="35" t="s">
        <v>27</v>
      </c>
      <c r="C40" s="18"/>
      <c r="D40" s="71"/>
      <c r="E40" s="18"/>
      <c r="F40" s="25"/>
      <c r="G40" s="71">
        <v>-10073082.189999999</v>
      </c>
      <c r="H40" s="25"/>
      <c r="I40" s="71"/>
      <c r="J40" s="58"/>
      <c r="K40" s="25"/>
      <c r="L40" s="18"/>
      <c r="M40" s="108"/>
      <c r="N40" s="18"/>
      <c r="O40" s="108"/>
      <c r="P40" s="116">
        <f t="shared" si="20"/>
        <v>-10073082.189999999</v>
      </c>
      <c r="Q40" s="108"/>
    </row>
    <row r="41" spans="2:17" ht="42.75" customHeight="1">
      <c r="B41" s="33" t="s">
        <v>19</v>
      </c>
      <c r="C41" s="18"/>
      <c r="D41" s="71"/>
      <c r="E41" s="18">
        <v>-14428571.43</v>
      </c>
      <c r="F41" s="25"/>
      <c r="G41" s="71">
        <v>-143453357.13999999</v>
      </c>
      <c r="H41" s="25"/>
      <c r="I41" s="71"/>
      <c r="J41" s="58"/>
      <c r="K41" s="25"/>
      <c r="L41" s="18"/>
      <c r="M41" s="108"/>
      <c r="N41" s="115">
        <f>E41+J41</f>
        <v>-14428571.43</v>
      </c>
      <c r="O41" s="103"/>
      <c r="P41" s="116">
        <f t="shared" si="20"/>
        <v>-143453357.13999999</v>
      </c>
      <c r="Q41" s="108"/>
    </row>
    <row r="42" spans="2:17" ht="79.5" customHeight="1">
      <c r="B42" s="33" t="s">
        <v>29</v>
      </c>
      <c r="C42" s="37"/>
      <c r="D42" s="72"/>
      <c r="E42" s="37"/>
      <c r="F42" s="38"/>
      <c r="G42" s="72">
        <v>-1986512000</v>
      </c>
      <c r="H42" s="38"/>
      <c r="I42" s="72"/>
      <c r="J42" s="59"/>
      <c r="K42" s="38"/>
      <c r="L42" s="37"/>
      <c r="M42" s="109"/>
      <c r="N42" s="37"/>
      <c r="O42" s="109"/>
      <c r="P42" s="116">
        <f t="shared" si="20"/>
        <v>-1986512000</v>
      </c>
      <c r="Q42" s="109"/>
    </row>
    <row r="43" spans="2:17" ht="108" customHeight="1">
      <c r="B43" s="33" t="s">
        <v>28</v>
      </c>
      <c r="C43" s="18"/>
      <c r="D43" s="71"/>
      <c r="E43" s="18"/>
      <c r="F43" s="25"/>
      <c r="G43" s="71">
        <v>-2649841500</v>
      </c>
      <c r="H43" s="25"/>
      <c r="I43" s="71"/>
      <c r="J43" s="58"/>
      <c r="K43" s="25"/>
      <c r="L43" s="18"/>
      <c r="M43" s="108"/>
      <c r="N43" s="18"/>
      <c r="O43" s="108"/>
      <c r="P43" s="116">
        <f t="shared" si="20"/>
        <v>-2649841500</v>
      </c>
      <c r="Q43" s="108"/>
    </row>
    <row r="44" spans="2:17" ht="127.5" customHeight="1">
      <c r="B44" s="39" t="s">
        <v>31</v>
      </c>
      <c r="C44" s="30"/>
      <c r="D44" s="60"/>
      <c r="E44" s="30">
        <v>-2761123199</v>
      </c>
      <c r="F44" s="26"/>
      <c r="G44" s="60"/>
      <c r="H44" s="26"/>
      <c r="I44" s="98"/>
      <c r="J44" s="82"/>
      <c r="K44" s="26"/>
      <c r="L44" s="30"/>
      <c r="M44" s="110"/>
      <c r="N44" s="131">
        <f>E44+J44</f>
        <v>-2761123199</v>
      </c>
      <c r="O44" s="132"/>
      <c r="P44" s="30"/>
      <c r="Q44" s="110"/>
    </row>
    <row r="45" spans="2:17" ht="27" customHeight="1">
      <c r="B45" s="32" t="s">
        <v>11</v>
      </c>
      <c r="C45" s="23"/>
      <c r="D45" s="41"/>
      <c r="E45" s="23"/>
      <c r="F45" s="93"/>
      <c r="G45" s="63"/>
      <c r="H45" s="93"/>
      <c r="I45" s="63"/>
      <c r="J45" s="41"/>
      <c r="K45" s="93"/>
      <c r="L45" s="128"/>
      <c r="M45" s="93"/>
      <c r="N45" s="120"/>
      <c r="O45" s="111"/>
      <c r="P45" s="120"/>
      <c r="Q45" s="112"/>
    </row>
    <row r="46" spans="2:17" ht="15" customHeight="1">
      <c r="B46" s="13" t="s">
        <v>0</v>
      </c>
      <c r="C46" s="14"/>
      <c r="D46" s="42"/>
      <c r="E46" s="14"/>
      <c r="F46" s="96"/>
      <c r="G46" s="90"/>
      <c r="H46" s="96"/>
      <c r="I46" s="90"/>
      <c r="J46" s="42"/>
      <c r="K46" s="96"/>
      <c r="L46" s="129"/>
      <c r="M46" s="96"/>
      <c r="N46" s="18"/>
      <c r="O46" s="108"/>
      <c r="P46" s="18"/>
      <c r="Q46" s="113"/>
    </row>
    <row r="47" spans="2:17" ht="19.5" customHeight="1">
      <c r="B47" s="19" t="s">
        <v>1</v>
      </c>
      <c r="C47" s="20"/>
      <c r="D47" s="43"/>
      <c r="E47" s="20"/>
      <c r="F47" s="97"/>
      <c r="G47" s="91"/>
      <c r="H47" s="97"/>
      <c r="I47" s="91"/>
      <c r="J47" s="43"/>
      <c r="K47" s="97"/>
      <c r="L47" s="60"/>
      <c r="M47" s="97"/>
      <c r="N47" s="30"/>
      <c r="O47" s="110"/>
      <c r="P47" s="30"/>
      <c r="Q47" s="114"/>
    </row>
  </sheetData>
  <mergeCells count="15">
    <mergeCell ref="P1:Q1"/>
    <mergeCell ref="P2:Q2"/>
    <mergeCell ref="P11:Q11"/>
    <mergeCell ref="C13:L13"/>
    <mergeCell ref="M13:N13"/>
    <mergeCell ref="B8:Q8"/>
    <mergeCell ref="C11:D11"/>
    <mergeCell ref="E11:F11"/>
    <mergeCell ref="G11:H11"/>
    <mergeCell ref="L11:M11"/>
    <mergeCell ref="N11:O11"/>
    <mergeCell ref="B10:B13"/>
    <mergeCell ref="C10:H10"/>
    <mergeCell ref="I10:K10"/>
    <mergeCell ref="L10:Q10"/>
  </mergeCells>
  <phoneticPr fontId="3" type="noConversion"/>
  <pageMargins left="0.78740157480314965" right="0.59055118110236227" top="0.78740157480314965" bottom="0.59055118110236227" header="0.51181102362204722" footer="0.39370078740157483"/>
  <pageSetup paperSize="9" scale="42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2023-08-16T12:10:21Z</cp:lastPrinted>
  <dcterms:created xsi:type="dcterms:W3CDTF">2000-09-19T07:45:36Z</dcterms:created>
  <dcterms:modified xsi:type="dcterms:W3CDTF">2023-08-31T15:19:52Z</dcterms:modified>
</cp:coreProperties>
</file>