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835" yWindow="0" windowWidth="13995" windowHeight="12750"/>
  </bookViews>
  <sheets>
    <sheet name="Лист1" sheetId="3" r:id="rId1"/>
  </sheets>
  <definedNames>
    <definedName name="_xlnm.Print_Titles" localSheetId="0">Лист1!$9:$10</definedName>
  </definedNames>
  <calcPr calcId="144525"/>
</workbook>
</file>

<file path=xl/calcChain.xml><?xml version="1.0" encoding="utf-8"?>
<calcChain xmlns="http://schemas.openxmlformats.org/spreadsheetml/2006/main">
  <c r="M51" i="3" l="1"/>
  <c r="N51" i="3"/>
  <c r="N50" i="3" s="1"/>
  <c r="O51" i="3"/>
  <c r="K51" i="3"/>
  <c r="L51" i="3"/>
  <c r="L50" i="3" s="1"/>
  <c r="J51" i="3"/>
  <c r="J50" i="3" s="1"/>
  <c r="J22" i="3"/>
  <c r="K22" i="3"/>
  <c r="K18" i="3"/>
  <c r="L18" i="3"/>
  <c r="M18" i="3"/>
  <c r="N18" i="3"/>
  <c r="O18" i="3"/>
  <c r="J18" i="3"/>
  <c r="O50" i="3"/>
  <c r="K50" i="3"/>
  <c r="M20" i="3"/>
  <c r="N20" i="3"/>
  <c r="O20" i="3"/>
  <c r="K20" i="3"/>
  <c r="L20" i="3"/>
  <c r="J20" i="3"/>
  <c r="M50" i="3"/>
  <c r="O47" i="3"/>
  <c r="O46" i="3" s="1"/>
  <c r="O45" i="3" s="1"/>
  <c r="N47" i="3"/>
  <c r="N46" i="3" s="1"/>
  <c r="N45" i="3" s="1"/>
  <c r="M47" i="3"/>
  <c r="M46" i="3" s="1"/>
  <c r="M45" i="3" s="1"/>
  <c r="L47" i="3"/>
  <c r="L46" i="3" s="1"/>
  <c r="L45" i="3" s="1"/>
  <c r="K47" i="3"/>
  <c r="K46" i="3" s="1"/>
  <c r="K45" i="3" s="1"/>
  <c r="J47" i="3"/>
  <c r="J46" i="3" s="1"/>
  <c r="J45" i="3" s="1"/>
  <c r="O43" i="3"/>
  <c r="O33" i="3" s="1"/>
  <c r="N43" i="3"/>
  <c r="N33" i="3" s="1"/>
  <c r="M43" i="3"/>
  <c r="M33" i="3" s="1"/>
  <c r="L43" i="3"/>
  <c r="L33" i="3" s="1"/>
  <c r="K43" i="3"/>
  <c r="K33" i="3" s="1"/>
  <c r="J43" i="3"/>
  <c r="J33" i="3" s="1"/>
  <c r="O29" i="3"/>
  <c r="O28" i="3" s="1"/>
  <c r="N29" i="3"/>
  <c r="N28" i="3" s="1"/>
  <c r="M29" i="3"/>
  <c r="M28" i="3" s="1"/>
  <c r="L29" i="3"/>
  <c r="L28" i="3" s="1"/>
  <c r="K29" i="3"/>
  <c r="K28" i="3" s="1"/>
  <c r="J29" i="3"/>
  <c r="J28" i="3" s="1"/>
  <c r="O26" i="3"/>
  <c r="N26" i="3"/>
  <c r="M26" i="3"/>
  <c r="L26" i="3"/>
  <c r="K26" i="3"/>
  <c r="J26" i="3"/>
  <c r="O24" i="3"/>
  <c r="O17" i="3" s="1"/>
  <c r="N24" i="3"/>
  <c r="N17" i="3" s="1"/>
  <c r="M24" i="3"/>
  <c r="L24" i="3"/>
  <c r="K24" i="3"/>
  <c r="J24" i="3"/>
  <c r="O22" i="3"/>
  <c r="N22" i="3"/>
  <c r="M22" i="3"/>
  <c r="L22" i="3"/>
  <c r="O15" i="3"/>
  <c r="O14" i="3" s="1"/>
  <c r="O13" i="3" s="1"/>
  <c r="N15" i="3"/>
  <c r="N14" i="3" s="1"/>
  <c r="N13" i="3" s="1"/>
  <c r="M15" i="3"/>
  <c r="M14" i="3" s="1"/>
  <c r="M13" i="3" s="1"/>
  <c r="L15" i="3"/>
  <c r="L14" i="3" s="1"/>
  <c r="L13" i="3" s="1"/>
  <c r="K15" i="3"/>
  <c r="K14" i="3" s="1"/>
  <c r="K13" i="3" s="1"/>
  <c r="J15" i="3"/>
  <c r="J14" i="3" s="1"/>
  <c r="J13" i="3" s="1"/>
  <c r="M17" i="3" l="1"/>
  <c r="L17" i="3"/>
  <c r="K17" i="3"/>
  <c r="J17" i="3"/>
  <c r="J12" i="3" s="1"/>
  <c r="O32" i="3"/>
  <c r="O31" i="3" s="1"/>
  <c r="L32" i="3"/>
  <c r="L31" i="3" s="1"/>
  <c r="N32" i="3"/>
  <c r="N31" i="3" s="1"/>
  <c r="M32" i="3"/>
  <c r="M31" i="3" s="1"/>
  <c r="K32" i="3"/>
  <c r="K31" i="3" s="1"/>
  <c r="J32" i="3"/>
  <c r="J31" i="3" s="1"/>
  <c r="N12" i="3"/>
  <c r="M12" i="3"/>
  <c r="O12" i="3"/>
  <c r="L12" i="3"/>
  <c r="K12" i="3"/>
  <c r="J59" i="3" l="1"/>
  <c r="O59" i="3"/>
  <c r="M59" i="3"/>
  <c r="N59" i="3"/>
  <c r="K59" i="3"/>
  <c r="L59" i="3"/>
</calcChain>
</file>

<file path=xl/sharedStrings.xml><?xml version="1.0" encoding="utf-8"?>
<sst xmlns="http://schemas.openxmlformats.org/spreadsheetml/2006/main" count="196" uniqueCount="150">
  <si>
    <t>Наименование бюджета</t>
  </si>
  <si>
    <t>Норматив зачислени 
в бюджет субъекта, %</t>
  </si>
  <si>
    <t>2017 год</t>
  </si>
  <si>
    <t>2018 год</t>
  </si>
  <si>
    <t>2019 год</t>
  </si>
  <si>
    <t>2020 год</t>
  </si>
  <si>
    <t>Налоговые и неналоговые доходы</t>
  </si>
  <si>
    <t>Доходы от оказания платных услуг (работ) и компенсации затрат государства</t>
  </si>
  <si>
    <t>Штрафы, санкции, возмещение ущерба</t>
  </si>
  <si>
    <t xml:space="preserve">Прочие неналоговые доходы </t>
  </si>
  <si>
    <t xml:space="preserve">Единица измерения: </t>
  </si>
  <si>
    <t>Классификация
доходов бюджетов</t>
  </si>
  <si>
    <t>код</t>
  </si>
  <si>
    <t>наименование</t>
  </si>
  <si>
    <t>Бюджет территориального фонда обязательного медицинского страхования Архангельской области</t>
  </si>
  <si>
    <t>Наименование финансового органа 
(органа управления территориального фонда обязательного медицинского страхования)</t>
  </si>
  <si>
    <t>Территориальный фонд обязательного медицинского страхования Архангельской области</t>
  </si>
  <si>
    <t>Прочие доходы от компенсации затрат бюджетов территориальных фондов обязательного медицинского страхования</t>
  </si>
  <si>
    <t>395 113 02999 09 0000 130</t>
  </si>
  <si>
    <t>395 116 00000 00 0000 000</t>
  </si>
  <si>
    <t>395 113 00000 00 0000 000</t>
  </si>
  <si>
    <t>395 117 00000 00 0000 000</t>
  </si>
  <si>
    <t>395 117 06040 09 0000 180</t>
  </si>
  <si>
    <t>Прочие неналоговые поступления  в территориальные фонды обязательного медицинского страхования</t>
  </si>
  <si>
    <t>Безвозмездные поступления</t>
  </si>
  <si>
    <t>395 200 00000 00 0000 000</t>
  </si>
  <si>
    <t>Безвозмездные поступления от других бюджетов бюджетной системы Российской Федерации</t>
  </si>
  <si>
    <t>395 202 00000 00 0000 000</t>
  </si>
  <si>
    <t>Субвенции бюджетам территориальных фондов обязательного медицинского страхования на финансовое обеспечение организации обязательного медицинского страхования на территориях субъектов Российской Федерации</t>
  </si>
  <si>
    <t>Прочие межбюджетные трансферты, передаваемые бюджетам территориальных фондов обязательного медицинского страхования</t>
  </si>
  <si>
    <t>395 218 00000 00 0000 000</t>
  </si>
  <si>
    <t>Доходы бюджета территориального фонда обязательного медицинского страхования от возврата остатков межбюджетных трансфертов прошлых лет на осуществление единовременных выплат медицинским работникам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</si>
  <si>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</si>
  <si>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</si>
  <si>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395 219 00000 00 0000 000</t>
  </si>
  <si>
    <t>Возврат остатков субвенций прошлых лет на финансовое обеспечение организации обязательного медицинского страхования на территориях субъектов Российской Федерации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</si>
  <si>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Возврат остатков межбюджетных трансфертов прошлых лет на осуществление единовременных выплат медицинским работникам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</si>
  <si>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Итого</t>
  </si>
  <si>
    <t>395 100 00000 00 0000 000</t>
  </si>
  <si>
    <t>395 202 55093 09 0000 150</t>
  </si>
  <si>
    <t>395 202 59999 09 0000 150</t>
  </si>
  <si>
    <t>395 218 73000 09 0000 150</t>
  </si>
  <si>
    <t>Исполнитель</t>
  </si>
  <si>
    <t>Директор ТФОМС АО</t>
  </si>
  <si>
    <t>(должность)</t>
  </si>
  <si>
    <t>_____________________________</t>
  </si>
  <si>
    <t>(подпись)</t>
  </si>
  <si>
    <t>(расшифровка подписи)</t>
  </si>
  <si>
    <t>Н.Н. Ясько</t>
  </si>
  <si>
    <t>Н.Н. Фокина</t>
  </si>
  <si>
    <t>Руководитель 
(уполномоченное лицо)</t>
  </si>
  <si>
    <t>Доходы от компенсации затрат государства</t>
  </si>
  <si>
    <t>Прочие доходы от компенсации затрат государства</t>
  </si>
  <si>
    <t>Прочие неналоговые поступления в бюджеты государственных внебюджетных фондов</t>
  </si>
  <si>
    <t>395 117 06000 00 0000 180</t>
  </si>
  <si>
    <t>Межбюджетные трансферты, передаваемые бюджетам государственных внебюджетных фондов</t>
  </si>
  <si>
    <t>Прочие межбюджетные трансферты, передаваемые бюджетам государственных внебюджетных фондов</t>
  </si>
  <si>
    <t>395 202 59999 00 0000 150</t>
  </si>
  <si>
    <t>395 218 00000 00 0000 150</t>
  </si>
  <si>
    <t>395 218 00000 09 0000 150</t>
  </si>
  <si>
    <t>Возврат остатков субсидий, субвенций и иных межбюджетных трансфертов, имеющих целевое назначение, прошлых лет из бюджетов территориальных фондов обязательного медицинского страхования</t>
  </si>
  <si>
    <t>395 113 02000 00 0000 130</t>
  </si>
  <si>
    <t>395 113 02990 00 0000 130</t>
  </si>
  <si>
    <t>395 202 50000 00 0000 150</t>
  </si>
  <si>
    <t>395 219 00000 09 0000 150</t>
  </si>
  <si>
    <t>395 116 07090 00 0000 140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</si>
  <si>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территориальным фондом обязательного медицинского страхования</t>
  </si>
  <si>
    <t>396 116 07090 09 0000 140</t>
  </si>
  <si>
    <t>395 116 10100 00 0000 140</t>
  </si>
  <si>
    <t>Денежные взыскания, налагаемые 
в возмещение ущерба, причиненного 
в результате незаконного или нецелевого использования бюджетных средств</t>
  </si>
  <si>
    <t xml:space="preserve">395 116 10100 09 0000 140 </t>
  </si>
  <si>
    <t>Денежные взыскания, налагаемые 
в возмещение ущерба, причиненного 
в результате незаконного или нецелевого использования бюджетных средств (в части бюджетов территориальных фондов обязательного медицинского страхования)</t>
  </si>
  <si>
    <t xml:space="preserve">395 116 10110 00 0000 140 </t>
  </si>
  <si>
    <t>Возмещение ущерба при возникновении страховых случаев, когда выгодоприобретателями выступают получатели средств бюджетов государственных внебюджетных фондов, 
и прочее возмещение ущерба, причиненного федеральному имуществу, находящемуся в их владении и пользовании</t>
  </si>
  <si>
    <t xml:space="preserve">395 116 10119 09 0000 140 </t>
  </si>
  <si>
    <t>Платежи по искам, предъявленным территориальным фондом обязательного медицинского страхования, к лицам, ответственным за причинение вреда здоровью застрахованного лица, в целях возмещения расходов 
на оказание медицинской помощи</t>
  </si>
  <si>
    <t>395 116 10120 00 0000 140</t>
  </si>
  <si>
    <t>Доходы от денежных взысканий (штрафов), поступающие в счет погашения задолженности, образовавшейся 
до 1 января 2020 года, подлежащие зачислению в бюджеты бюджетной системы Российской Федерации 
по нормативам, действовавшим в 2019 году</t>
  </si>
  <si>
    <t>395 116 10127 01 0000 140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</si>
  <si>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территориального фонда обязательного медицинского страхования по нормативам, действовавшим в 2019 году</t>
  </si>
  <si>
    <t>395 202 55257 09 0000 150</t>
  </si>
  <si>
    <t>Межбюджетные трансферты, передаваемые бюджетам территориальных фондов обязательного медицинского страхования 
на финансовое обеспечение формирования нормированного страхового запаса территориального фонда обязательного медицинского страхования</t>
  </si>
  <si>
    <t>395 202 55258 09 0000 150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</si>
  <si>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осуществления денежных выплат стимулирующего характера медицинским работникам 
за выявление онкологических заболеваний в ходе проведения диспансеризации 
и профилактических медицинских осмотров населения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</si>
  <si>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</si>
  <si>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</si>
  <si>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>Главный экономист ФБО</t>
  </si>
  <si>
    <t>Иные штрафы, неустойки, пени, уплаченные в соответствии с 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</si>
  <si>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на 2024 год
(второй год планового периода)</t>
  </si>
  <si>
    <t>395 202 50202 09 0000 150</t>
  </si>
  <si>
    <t>395 202 55231 09 0000 150</t>
  </si>
  <si>
    <t>Межбюджетные трансферты бюджетам территориальных фондов обязательного медицинского страхования субъектов Российской Федерации и г. Байконура на дополнительное финансовое обеспечение оказания медицинской помощи лицам, застрахованным по обязательному медицинскому страхованию, с заболеванием и (или) подозрением на заболевание новой коронавирусной инфекцией в рамках реализации территориальной программы обязательного медицинского страхования</t>
  </si>
  <si>
    <t>395 202 55622 09 0000 150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</si>
  <si>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лиц, перенесших новую коронавирусную инфекцию (COVID-19)</t>
  </si>
  <si>
    <t>395 202 55849 09 0000 150</t>
  </si>
  <si>
    <t>Межбюджетные трансферты, передаваемые бюджетам территориальных фондов обязательного медицинского страхования на дополнительное финансовое обеспечение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 в рамках реализации территориальных программ обязательного медицинского страхования</t>
  </si>
  <si>
    <t>Возврат остатков иных межбюджетных трансфертов прошлых лет на финансовое обеспечение формирования нормированного страхового запаса территориального фонда обязательного медицинского страхования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</si>
  <si>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395 219  55257 09 0000 150</t>
  </si>
  <si>
    <t>395 219  55258 09 0000 150</t>
  </si>
  <si>
    <t>Возврат остатков иных межбюджетных трансфертов прошлых лет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</si>
  <si>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395 219  73000 09 0000 150</t>
  </si>
  <si>
    <t>Возврат остатков субсидий, субвенций и иных межбюджетных трансфертов, имеющих целевое назначение, прошлых лет из бюджетов территориальных фондов обязательного медицинского страхования в бюджеты территориальных фондов обязательного медицинского страхования</t>
  </si>
  <si>
    <t>Межбюджетные трансферты 
из бюджетов субъектов Российской Федерации, передаваемые территориальным фондам обязательного медицинского страхования на дополнительное финансовое обеспечение реализации территориальной программы обязательного медицинского страхования в части базовой программы обязательного медицинского страхования</t>
  </si>
  <si>
    <t>113090002001110008891200001</t>
  </si>
  <si>
    <t>116090004001110008891200001</t>
  </si>
  <si>
    <t>116090007001110008891200001</t>
  </si>
  <si>
    <t>116090010001110008891200001</t>
  </si>
  <si>
    <t>116010011001110008891200001</t>
  </si>
  <si>
    <t>117090013001110008891200001</t>
  </si>
  <si>
    <t>202090800001110008891200001</t>
  </si>
  <si>
    <t>202090015001110008891200001</t>
  </si>
  <si>
    <t>202090017001110008891200001</t>
  </si>
  <si>
    <t>202090018001110008891200001</t>
  </si>
  <si>
    <t>202090900001110008891200001</t>
  </si>
  <si>
    <t>218090024001110008891200001</t>
  </si>
  <si>
    <t>219090030001110008891200001</t>
  </si>
  <si>
    <t>Номер реестровой записи</t>
  </si>
  <si>
    <t>219090032001110008891200001</t>
  </si>
  <si>
    <t>219090033001110008891200001</t>
  </si>
  <si>
    <t>202090035001110008891200001</t>
  </si>
  <si>
    <t>202090036001110008891200001</t>
  </si>
  <si>
    <t>202090037001110008891200001</t>
  </si>
  <si>
    <t>рублей</t>
  </si>
  <si>
    <t>Наименование группы источников доходов бюджетов / 
наименование источника дохода бюджета</t>
  </si>
  <si>
    <t>Наименование главного администратора доходов</t>
  </si>
  <si>
    <t>Прогноз доходов бюджета</t>
  </si>
  <si>
    <t>Реестр источников доходов бюджета территориального фонда обязательного медицинского страхования Архангельской области
(к проекту закона Архангельской области "О бюджете территориального фонда обязательного медицинского страхования Архангельской области 
на 2023 год и на плановый период 2024 и 2025 годов")</t>
  </si>
  <si>
    <t>Прогноз доходов бюджета на 
2022 год (текущий финансовый год)</t>
  </si>
  <si>
    <t>Кассовые поступления 
в текущем финансовом году
(по состоянию на 01 июля 2022 года)</t>
  </si>
  <si>
    <t>Оценка исполнения
 2022 года (текущий финановый
 год)</t>
  </si>
  <si>
    <t>на 2023 год
(очередной финансовый год)</t>
  </si>
  <si>
    <t>на 2024 год (первый год планового периода)</t>
  </si>
  <si>
    <t>395 116 07010 00 0000 140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</si>
  <si>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</si>
  <si>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396 116 07010 09 0000 140</t>
  </si>
  <si>
    <t>395 202 55854 09 0000 150</t>
  </si>
  <si>
    <t>395 202 58501 09 0000 150</t>
  </si>
  <si>
    <t>395 219  55622 09 0000 150</t>
  </si>
  <si>
    <t>116090003001110008891220001</t>
  </si>
  <si>
    <t>395 218 45136 09 0000 150</t>
  </si>
  <si>
    <t>218090023001110008891220002</t>
  </si>
  <si>
    <t>395 219 55093 09 0000 150</t>
  </si>
  <si>
    <t>219090025001110008891220002</t>
  </si>
  <si>
    <t>395 219  55136 09 0000 150</t>
  </si>
  <si>
    <t>219090026001110008891220002</t>
  </si>
  <si>
    <t>219090039001110008891220001</t>
  </si>
  <si>
    <t>395 219  71030 09 0000 150</t>
  </si>
  <si>
    <t>219090029001110008891200001</t>
  </si>
  <si>
    <t>"30" сентября 2022 года</t>
  </si>
  <si>
    <t xml:space="preserve">    Примечание. Заполняется на основании документов и материалов, представленных в Архангельское областное Собрание депутатов одновременно с проектом областного закона о бюджете территориального фонда обязательного медицинского страхования Архангельской области на 2023 год и на плановый период 2024 и 2025 годов.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</si>
</sst>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4" fillId="0" borderId="2">
      <alignment horizontal="left" vertical="top" wrapText="1"/>
    </xf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2" borderId="0"/>
    <xf numFmtId="0" fontId="4" fillId="0" borderId="2">
      <alignment horizontal="center" vertical="center" wrapText="1"/>
    </xf>
    <xf numFmtId="49" fontId="4" fillId="0" borderId="2">
      <alignment horizontal="center" vertical="top" shrinkToFit="1"/>
    </xf>
    <xf numFmtId="0" fontId="4" fillId="0" borderId="0"/>
    <xf numFmtId="0" fontId="4" fillId="0" borderId="2">
      <alignment horizontal="center" vertical="top" wrapText="1"/>
    </xf>
    <xf numFmtId="0" fontId="9" fillId="0" borderId="0"/>
    <xf numFmtId="49" fontId="10" fillId="0" borderId="2">
      <alignment horizontal="left" vertical="top" shrinkToFit="1"/>
    </xf>
    <xf numFmtId="4" fontId="4" fillId="0" borderId="2">
      <alignment horizontal="right" vertical="top" shrinkToFit="1"/>
    </xf>
    <xf numFmtId="4" fontId="10" fillId="3" borderId="2">
      <alignment horizontal="right" vertical="top" shrinkToFit="1"/>
    </xf>
    <xf numFmtId="0" fontId="4" fillId="0" borderId="0">
      <alignment horizontal="left" wrapText="1"/>
    </xf>
    <xf numFmtId="10" fontId="4" fillId="0" borderId="2">
      <alignment horizontal="center" vertical="top" shrinkToFit="1"/>
    </xf>
    <xf numFmtId="10" fontId="10" fillId="3" borderId="2">
      <alignment horizontal="center" vertical="top" shrinkToFit="1"/>
    </xf>
    <xf numFmtId="0" fontId="11" fillId="0" borderId="0">
      <alignment horizontal="center" wrapText="1"/>
    </xf>
    <xf numFmtId="0" fontId="11" fillId="0" borderId="0">
      <alignment horizontal="center"/>
    </xf>
    <xf numFmtId="0" fontId="4" fillId="0" borderId="0">
      <alignment horizontal="right"/>
    </xf>
    <xf numFmtId="0" fontId="8" fillId="0" borderId="0"/>
    <xf numFmtId="4" fontId="10" fillId="4" borderId="2">
      <alignment horizontal="right" vertical="top" shrinkToFit="1"/>
    </xf>
    <xf numFmtId="10" fontId="10" fillId="4" borderId="2">
      <alignment horizontal="center" vertical="top" shrinkToFit="1"/>
    </xf>
    <xf numFmtId="49" fontId="12" fillId="0" borderId="2">
      <alignment horizontal="center"/>
    </xf>
    <xf numFmtId="0" fontId="13" fillId="0" borderId="0"/>
    <xf numFmtId="0" fontId="7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 applyAlignment="1">
      <alignment horizontal="left"/>
    </xf>
    <xf numFmtId="3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2" fontId="15" fillId="0" borderId="1" xfId="1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2" fillId="0" borderId="0" xfId="0" applyFont="1" applyBorder="1"/>
    <xf numFmtId="164" fontId="2" fillId="0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left" vertical="center"/>
      <protection locked="0"/>
    </xf>
    <xf numFmtId="4" fontId="17" fillId="0" borderId="1" xfId="0" applyNumberFormat="1" applyFont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9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1"/>
    <cellStyle name="xl38" xfId="23"/>
    <cellStyle name="xl39" xfId="24"/>
    <cellStyle name="xl52" xfId="25"/>
    <cellStyle name="Обычный" xfId="0" builtinId="0"/>
    <cellStyle name="Обычный 2" xfId="26"/>
    <cellStyle name="Обычный 3" xfId="27"/>
    <cellStyle name="Обычный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0"/>
  <sheetViews>
    <sheetView tabSelected="1" zoomScale="82" zoomScaleNormal="82" workbookViewId="0">
      <pane ySplit="11" topLeftCell="A12" activePane="bottomLeft" state="frozen"/>
      <selection pane="bottomLeft" activeCell="A62" sqref="A62"/>
    </sheetView>
  </sheetViews>
  <sheetFormatPr defaultRowHeight="15.75" x14ac:dyDescent="0.25"/>
  <cols>
    <col min="1" max="1" width="30.7109375" style="1" customWidth="1"/>
    <col min="2" max="2" width="22.42578125" style="1" customWidth="1"/>
    <col min="3" max="3" width="26.5703125" style="1" customWidth="1"/>
    <col min="4" max="4" width="41.5703125" style="1" customWidth="1"/>
    <col min="5" max="5" width="21" style="1" customWidth="1"/>
    <col min="6" max="9" width="9.7109375" style="1" hidden="1" customWidth="1"/>
    <col min="10" max="10" width="17.140625" style="2" customWidth="1"/>
    <col min="11" max="12" width="17.28515625" style="2" customWidth="1"/>
    <col min="13" max="14" width="17.5703125" style="2" customWidth="1"/>
    <col min="15" max="15" width="17" style="2" customWidth="1"/>
    <col min="16" max="16" width="30.7109375" style="1" customWidth="1"/>
    <col min="17" max="16384" width="9.140625" style="1"/>
  </cols>
  <sheetData>
    <row r="2" spans="1:16" ht="57.75" customHeight="1" x14ac:dyDescent="0.3">
      <c r="A2" s="49" t="s">
        <v>126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2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5" spans="1:16" ht="57" customHeight="1" x14ac:dyDescent="0.3">
      <c r="A5" s="52" t="s">
        <v>15</v>
      </c>
      <c r="B5" s="52"/>
      <c r="C5" s="52"/>
      <c r="D5" s="18" t="s">
        <v>16</v>
      </c>
      <c r="E5" s="19"/>
      <c r="F5" s="19"/>
      <c r="G5" s="19"/>
      <c r="H5" s="19"/>
      <c r="I5" s="19"/>
      <c r="J5" s="19"/>
      <c r="K5" s="19"/>
      <c r="L5" s="19"/>
      <c r="M5" s="16"/>
      <c r="N5" s="16"/>
      <c r="O5" s="16"/>
    </row>
    <row r="6" spans="1:16" ht="18.75" x14ac:dyDescent="0.3">
      <c r="A6" s="11" t="s">
        <v>0</v>
      </c>
      <c r="B6" s="11"/>
      <c r="C6" s="12"/>
      <c r="D6" s="20" t="s">
        <v>14</v>
      </c>
      <c r="E6" s="21"/>
      <c r="F6" s="21"/>
      <c r="G6" s="21"/>
      <c r="H6" s="21"/>
      <c r="I6" s="21"/>
      <c r="J6" s="21"/>
      <c r="K6" s="21"/>
      <c r="L6" s="21"/>
      <c r="M6" s="16"/>
      <c r="N6" s="16"/>
      <c r="O6" s="16"/>
    </row>
    <row r="7" spans="1:16" ht="21" customHeight="1" x14ac:dyDescent="0.3">
      <c r="A7" s="11" t="s">
        <v>10</v>
      </c>
      <c r="B7" s="11"/>
      <c r="C7" s="12"/>
      <c r="D7" s="11" t="s">
        <v>122</v>
      </c>
    </row>
    <row r="9" spans="1:16" ht="36.75" customHeight="1" x14ac:dyDescent="0.25">
      <c r="A9" s="53" t="s">
        <v>116</v>
      </c>
      <c r="B9" s="42" t="s">
        <v>123</v>
      </c>
      <c r="C9" s="55" t="s">
        <v>11</v>
      </c>
      <c r="D9" s="55"/>
      <c r="E9" s="53" t="s">
        <v>124</v>
      </c>
      <c r="F9" s="56" t="s">
        <v>1</v>
      </c>
      <c r="G9" s="57"/>
      <c r="H9" s="57"/>
      <c r="I9" s="58"/>
      <c r="J9" s="42" t="s">
        <v>127</v>
      </c>
      <c r="K9" s="42" t="s">
        <v>128</v>
      </c>
      <c r="L9" s="42" t="s">
        <v>129</v>
      </c>
      <c r="M9" s="44" t="s">
        <v>125</v>
      </c>
      <c r="N9" s="45"/>
      <c r="O9" s="46"/>
    </row>
    <row r="10" spans="1:16" ht="90.75" customHeight="1" x14ac:dyDescent="0.25">
      <c r="A10" s="54"/>
      <c r="B10" s="43"/>
      <c r="C10" s="14" t="s">
        <v>12</v>
      </c>
      <c r="D10" s="14" t="s">
        <v>13</v>
      </c>
      <c r="E10" s="54"/>
      <c r="F10" s="14" t="s">
        <v>2</v>
      </c>
      <c r="G10" s="14" t="s">
        <v>3</v>
      </c>
      <c r="H10" s="14" t="s">
        <v>4</v>
      </c>
      <c r="I10" s="14" t="s">
        <v>5</v>
      </c>
      <c r="J10" s="43"/>
      <c r="K10" s="43"/>
      <c r="L10" s="43"/>
      <c r="M10" s="3" t="s">
        <v>130</v>
      </c>
      <c r="N10" s="3" t="s">
        <v>131</v>
      </c>
      <c r="O10" s="3" t="s">
        <v>88</v>
      </c>
    </row>
    <row r="11" spans="1:16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/>
      <c r="G11" s="14"/>
      <c r="H11" s="14"/>
      <c r="I11" s="14"/>
      <c r="J11" s="3">
        <v>6</v>
      </c>
      <c r="K11" s="3">
        <v>7</v>
      </c>
      <c r="L11" s="3">
        <v>8</v>
      </c>
      <c r="M11" s="3">
        <v>9</v>
      </c>
      <c r="N11" s="3">
        <v>10</v>
      </c>
      <c r="O11" s="3">
        <v>11</v>
      </c>
    </row>
    <row r="12" spans="1:16" ht="94.5" x14ac:dyDescent="0.25">
      <c r="A12" s="14"/>
      <c r="B12" s="4" t="s">
        <v>6</v>
      </c>
      <c r="C12" s="6" t="s">
        <v>38</v>
      </c>
      <c r="D12" s="6"/>
      <c r="E12" s="6" t="s">
        <v>16</v>
      </c>
      <c r="F12" s="14"/>
      <c r="G12" s="14"/>
      <c r="H12" s="14"/>
      <c r="I12" s="14"/>
      <c r="J12" s="37">
        <f t="shared" ref="J12:O12" si="0">J13+J17+J28</f>
        <v>64603200</v>
      </c>
      <c r="K12" s="37">
        <f t="shared" si="0"/>
        <v>48323200</v>
      </c>
      <c r="L12" s="37">
        <f t="shared" si="0"/>
        <v>88295100</v>
      </c>
      <c r="M12" s="37">
        <f t="shared" si="0"/>
        <v>69204000</v>
      </c>
      <c r="N12" s="37">
        <f t="shared" si="0"/>
        <v>71972200</v>
      </c>
      <c r="O12" s="37">
        <f t="shared" si="0"/>
        <v>74851100</v>
      </c>
      <c r="P12" s="13"/>
    </row>
    <row r="13" spans="1:16" ht="94.5" x14ac:dyDescent="0.25">
      <c r="A13" s="14"/>
      <c r="B13" s="4" t="s">
        <v>7</v>
      </c>
      <c r="C13" s="6" t="s">
        <v>20</v>
      </c>
      <c r="D13" s="6"/>
      <c r="E13" s="6" t="s">
        <v>16</v>
      </c>
      <c r="F13" s="14"/>
      <c r="G13" s="14"/>
      <c r="H13" s="14"/>
      <c r="I13" s="14"/>
      <c r="J13" s="37">
        <f>J14</f>
        <v>3290000</v>
      </c>
      <c r="K13" s="37">
        <f t="shared" ref="K13:O15" si="1">K14</f>
        <v>3290000</v>
      </c>
      <c r="L13" s="37">
        <f t="shared" si="1"/>
        <v>3827500</v>
      </c>
      <c r="M13" s="37">
        <f t="shared" si="1"/>
        <v>0</v>
      </c>
      <c r="N13" s="37">
        <f t="shared" si="1"/>
        <v>0</v>
      </c>
      <c r="O13" s="37">
        <f t="shared" si="1"/>
        <v>0</v>
      </c>
    </row>
    <row r="14" spans="1:16" ht="94.5" x14ac:dyDescent="0.25">
      <c r="A14" s="14"/>
      <c r="B14" s="6" t="s">
        <v>51</v>
      </c>
      <c r="C14" s="6" t="s">
        <v>61</v>
      </c>
      <c r="D14" s="6"/>
      <c r="E14" s="6" t="s">
        <v>16</v>
      </c>
      <c r="F14" s="14"/>
      <c r="G14" s="14"/>
      <c r="H14" s="14"/>
      <c r="I14" s="14"/>
      <c r="J14" s="37">
        <f>J15</f>
        <v>3290000</v>
      </c>
      <c r="K14" s="37">
        <f t="shared" si="1"/>
        <v>3290000</v>
      </c>
      <c r="L14" s="37">
        <f t="shared" si="1"/>
        <v>3827500</v>
      </c>
      <c r="M14" s="37">
        <f t="shared" si="1"/>
        <v>0</v>
      </c>
      <c r="N14" s="37">
        <f t="shared" si="1"/>
        <v>0</v>
      </c>
      <c r="O14" s="37">
        <f t="shared" si="1"/>
        <v>0</v>
      </c>
    </row>
    <row r="15" spans="1:16" ht="94.5" x14ac:dyDescent="0.25">
      <c r="A15" s="14"/>
      <c r="B15" s="6" t="s">
        <v>52</v>
      </c>
      <c r="C15" s="6" t="s">
        <v>62</v>
      </c>
      <c r="D15" s="6"/>
      <c r="E15" s="6" t="s">
        <v>16</v>
      </c>
      <c r="F15" s="14"/>
      <c r="G15" s="14"/>
      <c r="H15" s="14"/>
      <c r="I15" s="14"/>
      <c r="J15" s="37">
        <f>J16</f>
        <v>3290000</v>
      </c>
      <c r="K15" s="37">
        <f t="shared" si="1"/>
        <v>3290000</v>
      </c>
      <c r="L15" s="37">
        <f t="shared" si="1"/>
        <v>3827500</v>
      </c>
      <c r="M15" s="37">
        <f t="shared" si="1"/>
        <v>0</v>
      </c>
      <c r="N15" s="37">
        <f t="shared" si="1"/>
        <v>0</v>
      </c>
      <c r="O15" s="37">
        <f t="shared" si="1"/>
        <v>0</v>
      </c>
    </row>
    <row r="16" spans="1:16" ht="94.5" x14ac:dyDescent="0.25">
      <c r="A16" s="34" t="s">
        <v>103</v>
      </c>
      <c r="B16" s="4"/>
      <c r="C16" s="6" t="s">
        <v>18</v>
      </c>
      <c r="D16" s="6" t="s">
        <v>17</v>
      </c>
      <c r="E16" s="6" t="s">
        <v>16</v>
      </c>
      <c r="F16" s="32">
        <v>85</v>
      </c>
      <c r="G16" s="32"/>
      <c r="H16" s="32"/>
      <c r="I16" s="32"/>
      <c r="J16" s="37">
        <v>3290000</v>
      </c>
      <c r="K16" s="35">
        <v>3290000</v>
      </c>
      <c r="L16" s="37">
        <v>3827500</v>
      </c>
      <c r="M16" s="37">
        <v>0</v>
      </c>
      <c r="N16" s="37">
        <v>0</v>
      </c>
      <c r="O16" s="37">
        <v>0</v>
      </c>
    </row>
    <row r="17" spans="1:15" ht="94.5" x14ac:dyDescent="0.25">
      <c r="A17" s="14"/>
      <c r="B17" s="4" t="s">
        <v>8</v>
      </c>
      <c r="C17" s="6" t="s">
        <v>19</v>
      </c>
      <c r="D17" s="6"/>
      <c r="E17" s="6" t="s">
        <v>16</v>
      </c>
      <c r="F17" s="14"/>
      <c r="G17" s="14"/>
      <c r="H17" s="14"/>
      <c r="I17" s="14"/>
      <c r="J17" s="37">
        <f>J18+J20+J22+J24+J26</f>
        <v>9217500</v>
      </c>
      <c r="K17" s="37">
        <f t="shared" ref="K17:O17" si="2">K18+K20+K22+K24+K26</f>
        <v>12953500</v>
      </c>
      <c r="L17" s="37">
        <f t="shared" si="2"/>
        <v>20144800</v>
      </c>
      <c r="M17" s="37">
        <f t="shared" si="2"/>
        <v>8054500</v>
      </c>
      <c r="N17" s="37">
        <f t="shared" si="2"/>
        <v>8376700</v>
      </c>
      <c r="O17" s="37">
        <f t="shared" si="2"/>
        <v>8711800</v>
      </c>
    </row>
    <row r="18" spans="1:15" ht="189" x14ac:dyDescent="0.25">
      <c r="A18" s="33"/>
      <c r="B18" s="30" t="s">
        <v>133</v>
      </c>
      <c r="C18" s="6" t="s">
        <v>132</v>
      </c>
      <c r="D18" s="6"/>
      <c r="E18" s="6"/>
      <c r="F18" s="33"/>
      <c r="G18" s="33"/>
      <c r="H18" s="33"/>
      <c r="I18" s="33"/>
      <c r="J18" s="37">
        <f>J19</f>
        <v>0</v>
      </c>
      <c r="K18" s="37">
        <f t="shared" ref="K18:O18" si="3">K19</f>
        <v>0</v>
      </c>
      <c r="L18" s="37">
        <f t="shared" si="3"/>
        <v>1000</v>
      </c>
      <c r="M18" s="37">
        <f t="shared" si="3"/>
        <v>0</v>
      </c>
      <c r="N18" s="37">
        <f t="shared" si="3"/>
        <v>0</v>
      </c>
      <c r="O18" s="37">
        <f t="shared" si="3"/>
        <v>0</v>
      </c>
    </row>
    <row r="19" spans="1:15" ht="31.5" x14ac:dyDescent="0.25">
      <c r="A19" s="34" t="s">
        <v>138</v>
      </c>
      <c r="B19" s="4"/>
      <c r="C19" s="6" t="s">
        <v>134</v>
      </c>
      <c r="D19" s="6"/>
      <c r="E19" s="6"/>
      <c r="F19" s="33"/>
      <c r="G19" s="33"/>
      <c r="H19" s="33"/>
      <c r="I19" s="33"/>
      <c r="J19" s="37">
        <v>0</v>
      </c>
      <c r="K19" s="37">
        <v>0</v>
      </c>
      <c r="L19" s="37">
        <v>1000</v>
      </c>
      <c r="M19" s="37">
        <v>0</v>
      </c>
      <c r="N19" s="37">
        <v>0</v>
      </c>
      <c r="O19" s="37">
        <v>0</v>
      </c>
    </row>
    <row r="20" spans="1:15" ht="268.5" customHeight="1" x14ac:dyDescent="0.25">
      <c r="A20" s="28"/>
      <c r="B20" s="6" t="s">
        <v>87</v>
      </c>
      <c r="C20" s="6" t="s">
        <v>65</v>
      </c>
      <c r="D20" s="6"/>
      <c r="E20" s="6" t="s">
        <v>16</v>
      </c>
      <c r="F20" s="28"/>
      <c r="G20" s="28"/>
      <c r="H20" s="28"/>
      <c r="I20" s="28"/>
      <c r="J20" s="37">
        <f>J21</f>
        <v>3215900</v>
      </c>
      <c r="K20" s="37">
        <f t="shared" ref="K20:O20" si="4">K21</f>
        <v>3008800</v>
      </c>
      <c r="L20" s="37">
        <f t="shared" si="4"/>
        <v>6185900</v>
      </c>
      <c r="M20" s="37">
        <f t="shared" si="4"/>
        <v>4148100</v>
      </c>
      <c r="N20" s="37">
        <f t="shared" si="4"/>
        <v>4314000</v>
      </c>
      <c r="O20" s="37">
        <f t="shared" si="4"/>
        <v>4486600</v>
      </c>
    </row>
    <row r="21" spans="1:15" ht="110.25" x14ac:dyDescent="0.25">
      <c r="A21" s="34" t="s">
        <v>104</v>
      </c>
      <c r="B21" s="6"/>
      <c r="C21" s="6" t="s">
        <v>67</v>
      </c>
      <c r="D21" s="6" t="s">
        <v>66</v>
      </c>
      <c r="E21" s="6" t="s">
        <v>16</v>
      </c>
      <c r="F21" s="28"/>
      <c r="G21" s="28"/>
      <c r="H21" s="28"/>
      <c r="I21" s="28"/>
      <c r="J21" s="37">
        <v>3215900</v>
      </c>
      <c r="K21" s="35">
        <v>3008800</v>
      </c>
      <c r="L21" s="37">
        <v>6185900</v>
      </c>
      <c r="M21" s="37">
        <v>4148100</v>
      </c>
      <c r="N21" s="37">
        <v>4314000</v>
      </c>
      <c r="O21" s="37">
        <v>4486600</v>
      </c>
    </row>
    <row r="22" spans="1:15" ht="141" customHeight="1" x14ac:dyDescent="0.25">
      <c r="A22" s="14"/>
      <c r="B22" s="30" t="s">
        <v>69</v>
      </c>
      <c r="C22" s="6" t="s">
        <v>68</v>
      </c>
      <c r="D22" s="6"/>
      <c r="E22" s="6" t="s">
        <v>16</v>
      </c>
      <c r="F22" s="14"/>
      <c r="G22" s="14"/>
      <c r="H22" s="14"/>
      <c r="I22" s="14"/>
      <c r="J22" s="37">
        <f>J23</f>
        <v>2182800</v>
      </c>
      <c r="K22" s="37">
        <f t="shared" ref="K22:O22" si="5">K23</f>
        <v>7887700</v>
      </c>
      <c r="L22" s="37">
        <f t="shared" si="5"/>
        <v>9999200</v>
      </c>
      <c r="M22" s="37">
        <f t="shared" si="5"/>
        <v>0</v>
      </c>
      <c r="N22" s="37">
        <f t="shared" si="5"/>
        <v>0</v>
      </c>
      <c r="O22" s="37">
        <f t="shared" si="5"/>
        <v>0</v>
      </c>
    </row>
    <row r="23" spans="1:15" ht="93" customHeight="1" x14ac:dyDescent="0.25">
      <c r="A23" s="34" t="s">
        <v>105</v>
      </c>
      <c r="B23" s="7"/>
      <c r="C23" s="6" t="s">
        <v>70</v>
      </c>
      <c r="D23" s="30" t="s">
        <v>71</v>
      </c>
      <c r="E23" s="6" t="s">
        <v>16</v>
      </c>
      <c r="F23" s="14"/>
      <c r="G23" s="9"/>
      <c r="H23" s="9"/>
      <c r="I23" s="9"/>
      <c r="J23" s="37">
        <v>2182800</v>
      </c>
      <c r="K23" s="35">
        <v>7887700</v>
      </c>
      <c r="L23" s="37">
        <v>9999200</v>
      </c>
      <c r="M23" s="37">
        <v>0</v>
      </c>
      <c r="N23" s="38">
        <v>0</v>
      </c>
      <c r="O23" s="38">
        <v>0</v>
      </c>
    </row>
    <row r="24" spans="1:15" ht="266.25" customHeight="1" x14ac:dyDescent="0.25">
      <c r="A24" s="8"/>
      <c r="B24" s="30" t="s">
        <v>73</v>
      </c>
      <c r="C24" s="6" t="s">
        <v>72</v>
      </c>
      <c r="D24" s="6"/>
      <c r="E24" s="6" t="s">
        <v>16</v>
      </c>
      <c r="F24" s="14"/>
      <c r="G24" s="9"/>
      <c r="H24" s="9"/>
      <c r="I24" s="9"/>
      <c r="J24" s="37">
        <f>J25</f>
        <v>3678100</v>
      </c>
      <c r="K24" s="37">
        <f t="shared" ref="K24:O24" si="6">K25</f>
        <v>1846300</v>
      </c>
      <c r="L24" s="37">
        <f t="shared" si="6"/>
        <v>3678100</v>
      </c>
      <c r="M24" s="37">
        <f t="shared" si="6"/>
        <v>3906400</v>
      </c>
      <c r="N24" s="37">
        <f t="shared" si="6"/>
        <v>4062700</v>
      </c>
      <c r="O24" s="37">
        <f t="shared" si="6"/>
        <v>4225200</v>
      </c>
    </row>
    <row r="25" spans="1:15" ht="111" customHeight="1" x14ac:dyDescent="0.25">
      <c r="A25" s="34" t="s">
        <v>106</v>
      </c>
      <c r="B25" s="7"/>
      <c r="C25" s="6" t="s">
        <v>74</v>
      </c>
      <c r="D25" s="30" t="s">
        <v>75</v>
      </c>
      <c r="E25" s="6" t="s">
        <v>16</v>
      </c>
      <c r="F25" s="14"/>
      <c r="G25" s="9"/>
      <c r="H25" s="9"/>
      <c r="I25" s="9"/>
      <c r="J25" s="37">
        <v>3678100</v>
      </c>
      <c r="K25" s="35">
        <v>1846300</v>
      </c>
      <c r="L25" s="37">
        <v>3678100</v>
      </c>
      <c r="M25" s="37">
        <v>3906400</v>
      </c>
      <c r="N25" s="38">
        <v>4062700</v>
      </c>
      <c r="O25" s="38">
        <v>4225200</v>
      </c>
    </row>
    <row r="26" spans="1:15" ht="218.25" customHeight="1" x14ac:dyDescent="0.25">
      <c r="A26" s="8"/>
      <c r="B26" s="25" t="s">
        <v>77</v>
      </c>
      <c r="C26" s="6" t="s">
        <v>76</v>
      </c>
      <c r="D26" s="6"/>
      <c r="E26" s="6" t="s">
        <v>16</v>
      </c>
      <c r="F26" s="14"/>
      <c r="G26" s="9"/>
      <c r="H26" s="9"/>
      <c r="I26" s="9"/>
      <c r="J26" s="37">
        <f>J27</f>
        <v>140700</v>
      </c>
      <c r="K26" s="37">
        <f t="shared" ref="K26:O26" si="7">K27</f>
        <v>210700</v>
      </c>
      <c r="L26" s="37">
        <f t="shared" si="7"/>
        <v>280600</v>
      </c>
      <c r="M26" s="37">
        <f t="shared" si="7"/>
        <v>0</v>
      </c>
      <c r="N26" s="37">
        <f t="shared" si="7"/>
        <v>0</v>
      </c>
      <c r="O26" s="37">
        <f t="shared" si="7"/>
        <v>0</v>
      </c>
    </row>
    <row r="27" spans="1:15" ht="110.25" customHeight="1" x14ac:dyDescent="0.25">
      <c r="A27" s="34" t="s">
        <v>107</v>
      </c>
      <c r="B27" s="7"/>
      <c r="C27" s="6" t="s">
        <v>78</v>
      </c>
      <c r="D27" s="30" t="s">
        <v>79</v>
      </c>
      <c r="E27" s="6" t="s">
        <v>16</v>
      </c>
      <c r="F27" s="14"/>
      <c r="G27" s="9"/>
      <c r="H27" s="9"/>
      <c r="I27" s="9"/>
      <c r="J27" s="37">
        <v>140700</v>
      </c>
      <c r="K27" s="35">
        <v>210700</v>
      </c>
      <c r="L27" s="37">
        <v>280600</v>
      </c>
      <c r="M27" s="37">
        <v>0</v>
      </c>
      <c r="N27" s="38">
        <v>0</v>
      </c>
      <c r="O27" s="38">
        <v>0</v>
      </c>
    </row>
    <row r="28" spans="1:15" ht="94.5" x14ac:dyDescent="0.25">
      <c r="A28" s="8"/>
      <c r="B28" s="17" t="s">
        <v>9</v>
      </c>
      <c r="C28" s="6" t="s">
        <v>21</v>
      </c>
      <c r="D28" s="6"/>
      <c r="E28" s="6" t="s">
        <v>16</v>
      </c>
      <c r="F28" s="14"/>
      <c r="G28" s="9"/>
      <c r="H28" s="9"/>
      <c r="I28" s="9"/>
      <c r="J28" s="37">
        <f t="shared" ref="J28:O28" si="8">J29</f>
        <v>52095700</v>
      </c>
      <c r="K28" s="37">
        <f t="shared" si="8"/>
        <v>32079700</v>
      </c>
      <c r="L28" s="37">
        <f t="shared" si="8"/>
        <v>64322800</v>
      </c>
      <c r="M28" s="37">
        <f t="shared" si="8"/>
        <v>61149500</v>
      </c>
      <c r="N28" s="37">
        <f t="shared" si="8"/>
        <v>63595500</v>
      </c>
      <c r="O28" s="37">
        <f t="shared" si="8"/>
        <v>66139300</v>
      </c>
    </row>
    <row r="29" spans="1:15" ht="94.5" x14ac:dyDescent="0.25">
      <c r="A29" s="8"/>
      <c r="B29" s="7" t="s">
        <v>53</v>
      </c>
      <c r="C29" s="6" t="s">
        <v>54</v>
      </c>
      <c r="D29" s="6"/>
      <c r="E29" s="6" t="s">
        <v>16</v>
      </c>
      <c r="F29" s="14"/>
      <c r="G29" s="9"/>
      <c r="H29" s="9"/>
      <c r="I29" s="9"/>
      <c r="J29" s="37">
        <f>J30</f>
        <v>52095700</v>
      </c>
      <c r="K29" s="37">
        <f t="shared" ref="K29:O29" si="9">K30</f>
        <v>32079700</v>
      </c>
      <c r="L29" s="37">
        <f t="shared" si="9"/>
        <v>64322800</v>
      </c>
      <c r="M29" s="37">
        <f t="shared" si="9"/>
        <v>61149500</v>
      </c>
      <c r="N29" s="37">
        <f t="shared" si="9"/>
        <v>63595500</v>
      </c>
      <c r="O29" s="37">
        <f t="shared" si="9"/>
        <v>66139300</v>
      </c>
    </row>
    <row r="30" spans="1:15" ht="94.5" x14ac:dyDescent="0.25">
      <c r="A30" s="34" t="s">
        <v>108</v>
      </c>
      <c r="B30" s="7"/>
      <c r="C30" s="6" t="s">
        <v>22</v>
      </c>
      <c r="D30" s="6" t="s">
        <v>23</v>
      </c>
      <c r="E30" s="6" t="s">
        <v>16</v>
      </c>
      <c r="F30" s="31"/>
      <c r="G30" s="9"/>
      <c r="H30" s="9"/>
      <c r="I30" s="9"/>
      <c r="J30" s="37">
        <v>52095700</v>
      </c>
      <c r="K30" s="35">
        <v>32079700</v>
      </c>
      <c r="L30" s="37">
        <v>64322800</v>
      </c>
      <c r="M30" s="37">
        <v>61149500</v>
      </c>
      <c r="N30" s="38">
        <v>63595500</v>
      </c>
      <c r="O30" s="38">
        <v>66139300</v>
      </c>
    </row>
    <row r="31" spans="1:15" ht="94.5" x14ac:dyDescent="0.25">
      <c r="A31" s="8"/>
      <c r="B31" s="17" t="s">
        <v>24</v>
      </c>
      <c r="C31" s="6" t="s">
        <v>25</v>
      </c>
      <c r="D31" s="6"/>
      <c r="E31" s="6" t="s">
        <v>16</v>
      </c>
      <c r="F31" s="14"/>
      <c r="G31" s="9"/>
      <c r="H31" s="9"/>
      <c r="I31" s="9"/>
      <c r="J31" s="37">
        <f>J32+J45+J50</f>
        <v>27005841400</v>
      </c>
      <c r="K31" s="37">
        <f t="shared" ref="K31:O31" si="10">K32+K45+K50</f>
        <v>15441877300</v>
      </c>
      <c r="L31" s="37">
        <f t="shared" si="10"/>
        <v>27047215500</v>
      </c>
      <c r="M31" s="37">
        <f t="shared" si="10"/>
        <v>28546742800</v>
      </c>
      <c r="N31" s="37">
        <f t="shared" si="10"/>
        <v>30590514100</v>
      </c>
      <c r="O31" s="37">
        <f t="shared" si="10"/>
        <v>32264038700</v>
      </c>
    </row>
    <row r="32" spans="1:15" ht="110.25" x14ac:dyDescent="0.25">
      <c r="A32" s="8"/>
      <c r="B32" s="4" t="s">
        <v>26</v>
      </c>
      <c r="C32" s="6" t="s">
        <v>27</v>
      </c>
      <c r="D32" s="6"/>
      <c r="E32" s="6" t="s">
        <v>16</v>
      </c>
      <c r="F32" s="9"/>
      <c r="G32" s="9"/>
      <c r="H32" s="9"/>
      <c r="I32" s="9"/>
      <c r="J32" s="37">
        <f>J33</f>
        <v>27105149800</v>
      </c>
      <c r="K32" s="37">
        <f t="shared" ref="K32:O32" si="11">K33</f>
        <v>15548040400</v>
      </c>
      <c r="L32" s="37">
        <f t="shared" si="11"/>
        <v>27157606800</v>
      </c>
      <c r="M32" s="37">
        <f t="shared" si="11"/>
        <v>28546742800</v>
      </c>
      <c r="N32" s="37">
        <f t="shared" si="11"/>
        <v>30590514100</v>
      </c>
      <c r="O32" s="37">
        <f t="shared" si="11"/>
        <v>32264038700</v>
      </c>
    </row>
    <row r="33" spans="1:15" ht="110.25" x14ac:dyDescent="0.25">
      <c r="A33" s="8"/>
      <c r="B33" s="6" t="s">
        <v>55</v>
      </c>
      <c r="C33" s="6" t="s">
        <v>63</v>
      </c>
      <c r="D33" s="6"/>
      <c r="E33" s="6" t="s">
        <v>16</v>
      </c>
      <c r="F33" s="9"/>
      <c r="G33" s="9"/>
      <c r="H33" s="9"/>
      <c r="I33" s="9"/>
      <c r="J33" s="37">
        <f>J34+J35+J36+J37+J38+J39+J40+J41+J42+J43</f>
        <v>27105149800</v>
      </c>
      <c r="K33" s="37">
        <f t="shared" ref="K33:O33" si="12">K34+K35+K36+K37+K38+K39+K40+K41+K42+K43</f>
        <v>15548040400</v>
      </c>
      <c r="L33" s="37">
        <f t="shared" si="12"/>
        <v>27157606800</v>
      </c>
      <c r="M33" s="37">
        <f t="shared" si="12"/>
        <v>28546742800</v>
      </c>
      <c r="N33" s="37">
        <f t="shared" si="12"/>
        <v>30590514100</v>
      </c>
      <c r="O33" s="37">
        <f t="shared" si="12"/>
        <v>32264038700</v>
      </c>
    </row>
    <row r="34" spans="1:15" ht="160.5" hidden="1" customHeight="1" x14ac:dyDescent="0.25">
      <c r="A34" s="34" t="s">
        <v>109</v>
      </c>
      <c r="B34" s="6"/>
      <c r="C34" s="6" t="s">
        <v>89</v>
      </c>
      <c r="D34" s="6" t="s">
        <v>102</v>
      </c>
      <c r="E34" s="6" t="s">
        <v>16</v>
      </c>
      <c r="F34" s="9"/>
      <c r="G34" s="9"/>
      <c r="H34" s="9"/>
      <c r="I34" s="9"/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</row>
    <row r="35" spans="1:15" ht="95.25" customHeight="1" x14ac:dyDescent="0.25">
      <c r="A35" s="34" t="s">
        <v>110</v>
      </c>
      <c r="B35" s="4"/>
      <c r="C35" s="6" t="s">
        <v>39</v>
      </c>
      <c r="D35" s="6" t="s">
        <v>28</v>
      </c>
      <c r="E35" s="6" t="s">
        <v>16</v>
      </c>
      <c r="F35" s="9"/>
      <c r="G35" s="9"/>
      <c r="H35" s="9"/>
      <c r="I35" s="9"/>
      <c r="J35" s="37">
        <v>25670964800</v>
      </c>
      <c r="K35" s="35">
        <v>14514352200</v>
      </c>
      <c r="L35" s="37">
        <v>25670964800</v>
      </c>
      <c r="M35" s="38">
        <v>27979928300</v>
      </c>
      <c r="N35" s="38">
        <v>30001027000</v>
      </c>
      <c r="O35" s="38">
        <v>31650972100</v>
      </c>
    </row>
    <row r="36" spans="1:15" ht="203.25" hidden="1" customHeight="1" x14ac:dyDescent="0.25">
      <c r="A36" s="34" t="s">
        <v>119</v>
      </c>
      <c r="B36" s="4"/>
      <c r="C36" s="6" t="s">
        <v>90</v>
      </c>
      <c r="D36" s="6" t="s">
        <v>91</v>
      </c>
      <c r="E36" s="6" t="s">
        <v>16</v>
      </c>
      <c r="F36" s="9"/>
      <c r="G36" s="9"/>
      <c r="H36" s="9"/>
      <c r="I36" s="9"/>
      <c r="J36" s="37">
        <v>0</v>
      </c>
      <c r="K36" s="37">
        <v>0</v>
      </c>
      <c r="L36" s="37">
        <v>0</v>
      </c>
      <c r="M36" s="38">
        <v>0</v>
      </c>
      <c r="N36" s="38">
        <v>0</v>
      </c>
      <c r="O36" s="38">
        <v>0</v>
      </c>
    </row>
    <row r="37" spans="1:15" ht="111.75" customHeight="1" x14ac:dyDescent="0.25">
      <c r="A37" s="34" t="s">
        <v>111</v>
      </c>
      <c r="B37" s="4"/>
      <c r="C37" s="6" t="s">
        <v>80</v>
      </c>
      <c r="D37" s="25" t="s">
        <v>81</v>
      </c>
      <c r="E37" s="6" t="s">
        <v>16</v>
      </c>
      <c r="F37" s="9"/>
      <c r="G37" s="9"/>
      <c r="H37" s="9"/>
      <c r="I37" s="9"/>
      <c r="J37" s="37">
        <v>375567500</v>
      </c>
      <c r="K37" s="35">
        <v>187783800</v>
      </c>
      <c r="L37" s="37">
        <v>375567500</v>
      </c>
      <c r="M37" s="38">
        <v>0</v>
      </c>
      <c r="N37" s="38">
        <v>0</v>
      </c>
      <c r="O37" s="38">
        <v>0</v>
      </c>
    </row>
    <row r="38" spans="1:15" ht="156" customHeight="1" x14ac:dyDescent="0.25">
      <c r="A38" s="34" t="s">
        <v>112</v>
      </c>
      <c r="B38" s="4"/>
      <c r="C38" s="6" t="s">
        <v>82</v>
      </c>
      <c r="D38" s="25" t="s">
        <v>83</v>
      </c>
      <c r="E38" s="6" t="s">
        <v>16</v>
      </c>
      <c r="F38" s="9"/>
      <c r="G38" s="9"/>
      <c r="H38" s="9"/>
      <c r="I38" s="9"/>
      <c r="J38" s="37">
        <v>1572800</v>
      </c>
      <c r="K38" s="35">
        <v>786600</v>
      </c>
      <c r="L38" s="37">
        <v>786600</v>
      </c>
      <c r="M38" s="38">
        <v>0</v>
      </c>
      <c r="N38" s="38">
        <v>0</v>
      </c>
      <c r="O38" s="38">
        <v>0</v>
      </c>
    </row>
    <row r="39" spans="1:15" ht="156" customHeight="1" x14ac:dyDescent="0.25">
      <c r="A39" s="34"/>
      <c r="B39" s="4"/>
      <c r="C39" s="6" t="s">
        <v>135</v>
      </c>
      <c r="D39" s="25"/>
      <c r="E39" s="6"/>
      <c r="F39" s="9"/>
      <c r="G39" s="9"/>
      <c r="H39" s="9"/>
      <c r="I39" s="9"/>
      <c r="J39" s="37">
        <v>76202700</v>
      </c>
      <c r="K39" s="35">
        <v>76202700</v>
      </c>
      <c r="L39" s="37">
        <v>76202700</v>
      </c>
      <c r="M39" s="38">
        <v>0</v>
      </c>
      <c r="N39" s="38">
        <v>0</v>
      </c>
      <c r="O39" s="38">
        <v>0</v>
      </c>
    </row>
    <row r="40" spans="1:15" ht="156" customHeight="1" x14ac:dyDescent="0.25">
      <c r="A40" s="34"/>
      <c r="B40" s="4"/>
      <c r="C40" s="6" t="s">
        <v>136</v>
      </c>
      <c r="D40" s="25"/>
      <c r="E40" s="6"/>
      <c r="F40" s="9"/>
      <c r="G40" s="9"/>
      <c r="H40" s="9"/>
      <c r="I40" s="9"/>
      <c r="J40" s="37">
        <v>496820300</v>
      </c>
      <c r="K40" s="35">
        <v>496820300</v>
      </c>
      <c r="L40" s="37">
        <v>496820300</v>
      </c>
      <c r="M40" s="38">
        <v>0</v>
      </c>
      <c r="N40" s="38">
        <v>0</v>
      </c>
      <c r="O40" s="38">
        <v>0</v>
      </c>
    </row>
    <row r="41" spans="1:15" ht="142.5" hidden="1" customHeight="1" x14ac:dyDescent="0.25">
      <c r="A41" s="34" t="s">
        <v>120</v>
      </c>
      <c r="B41" s="4"/>
      <c r="C41" s="6" t="s">
        <v>92</v>
      </c>
      <c r="D41" s="25" t="s">
        <v>93</v>
      </c>
      <c r="E41" s="6" t="s">
        <v>16</v>
      </c>
      <c r="F41" s="9"/>
      <c r="G41" s="9"/>
      <c r="H41" s="9"/>
      <c r="I41" s="9"/>
      <c r="J41" s="37">
        <v>0</v>
      </c>
      <c r="K41" s="37">
        <v>0</v>
      </c>
      <c r="L41" s="37">
        <v>0</v>
      </c>
      <c r="M41" s="38">
        <v>0</v>
      </c>
      <c r="N41" s="38">
        <v>0</v>
      </c>
      <c r="O41" s="38">
        <v>0</v>
      </c>
    </row>
    <row r="42" spans="1:15" ht="187.5" hidden="1" customHeight="1" x14ac:dyDescent="0.25">
      <c r="A42" s="34" t="s">
        <v>121</v>
      </c>
      <c r="B42" s="4"/>
      <c r="C42" s="6" t="s">
        <v>94</v>
      </c>
      <c r="D42" s="25" t="s">
        <v>95</v>
      </c>
      <c r="E42" s="6" t="s">
        <v>16</v>
      </c>
      <c r="F42" s="9"/>
      <c r="G42" s="9"/>
      <c r="H42" s="9"/>
      <c r="I42" s="9"/>
      <c r="J42" s="37">
        <v>0</v>
      </c>
      <c r="K42" s="37">
        <v>0</v>
      </c>
      <c r="L42" s="37">
        <v>0</v>
      </c>
      <c r="M42" s="38">
        <v>0</v>
      </c>
      <c r="N42" s="38">
        <v>0</v>
      </c>
      <c r="O42" s="38">
        <v>0</v>
      </c>
    </row>
    <row r="43" spans="1:15" ht="94.5" customHeight="1" x14ac:dyDescent="0.25">
      <c r="A43" s="8"/>
      <c r="B43" s="6" t="s">
        <v>56</v>
      </c>
      <c r="C43" s="6" t="s">
        <v>57</v>
      </c>
      <c r="D43" s="6"/>
      <c r="E43" s="6" t="s">
        <v>16</v>
      </c>
      <c r="F43" s="9"/>
      <c r="G43" s="9"/>
      <c r="H43" s="9"/>
      <c r="I43" s="9"/>
      <c r="J43" s="37">
        <f>J44</f>
        <v>484021700</v>
      </c>
      <c r="K43" s="37">
        <f t="shared" ref="K43:O43" si="13">K44</f>
        <v>272094800</v>
      </c>
      <c r="L43" s="37">
        <f t="shared" si="13"/>
        <v>537264900</v>
      </c>
      <c r="M43" s="37">
        <f t="shared" si="13"/>
        <v>566814500</v>
      </c>
      <c r="N43" s="37">
        <f t="shared" si="13"/>
        <v>589487100</v>
      </c>
      <c r="O43" s="37">
        <f t="shared" si="13"/>
        <v>613066600</v>
      </c>
    </row>
    <row r="44" spans="1:15" ht="65.25" customHeight="1" x14ac:dyDescent="0.25">
      <c r="A44" s="34" t="s">
        <v>113</v>
      </c>
      <c r="B44" s="4"/>
      <c r="C44" s="6" t="s">
        <v>40</v>
      </c>
      <c r="D44" s="6" t="s">
        <v>29</v>
      </c>
      <c r="E44" s="6" t="s">
        <v>16</v>
      </c>
      <c r="F44" s="9"/>
      <c r="G44" s="9"/>
      <c r="H44" s="9"/>
      <c r="I44" s="9"/>
      <c r="J44" s="37">
        <v>484021700</v>
      </c>
      <c r="K44" s="35">
        <v>272094800</v>
      </c>
      <c r="L44" s="37">
        <v>537264900</v>
      </c>
      <c r="M44" s="38">
        <v>566814500</v>
      </c>
      <c r="N44" s="38">
        <v>589487100</v>
      </c>
      <c r="O44" s="38">
        <v>613066600</v>
      </c>
    </row>
    <row r="45" spans="1:15" ht="171.75" customHeight="1" x14ac:dyDescent="0.25">
      <c r="A45" s="8"/>
      <c r="B45" s="4" t="s">
        <v>84</v>
      </c>
      <c r="C45" s="6" t="s">
        <v>30</v>
      </c>
      <c r="D45" s="6"/>
      <c r="E45" s="6" t="s">
        <v>16</v>
      </c>
      <c r="F45" s="9"/>
      <c r="G45" s="9"/>
      <c r="H45" s="9"/>
      <c r="I45" s="9"/>
      <c r="J45" s="37">
        <f>J46</f>
        <v>813100</v>
      </c>
      <c r="K45" s="37">
        <f t="shared" ref="K45:O46" si="14">K46</f>
        <v>1016300</v>
      </c>
      <c r="L45" s="37">
        <f t="shared" si="14"/>
        <v>1375700</v>
      </c>
      <c r="M45" s="37">
        <f t="shared" si="14"/>
        <v>0</v>
      </c>
      <c r="N45" s="37">
        <f t="shared" si="14"/>
        <v>0</v>
      </c>
      <c r="O45" s="37">
        <f t="shared" si="14"/>
        <v>0</v>
      </c>
    </row>
    <row r="46" spans="1:15" ht="252" customHeight="1" x14ac:dyDescent="0.25">
      <c r="A46" s="8"/>
      <c r="B46" s="25" t="s">
        <v>85</v>
      </c>
      <c r="C46" s="6" t="s">
        <v>58</v>
      </c>
      <c r="D46" s="6"/>
      <c r="E46" s="6" t="s">
        <v>16</v>
      </c>
      <c r="F46" s="9"/>
      <c r="G46" s="9"/>
      <c r="H46" s="9"/>
      <c r="I46" s="9"/>
      <c r="J46" s="37">
        <f>J47</f>
        <v>813100</v>
      </c>
      <c r="K46" s="37">
        <f t="shared" si="14"/>
        <v>1016300</v>
      </c>
      <c r="L46" s="37">
        <f t="shared" si="14"/>
        <v>1375700</v>
      </c>
      <c r="M46" s="37">
        <f t="shared" si="14"/>
        <v>0</v>
      </c>
      <c r="N46" s="37">
        <f t="shared" si="14"/>
        <v>0</v>
      </c>
      <c r="O46" s="37">
        <f t="shared" si="14"/>
        <v>0</v>
      </c>
    </row>
    <row r="47" spans="1:15" ht="173.25" customHeight="1" x14ac:dyDescent="0.25">
      <c r="A47" s="8"/>
      <c r="B47" s="25" t="s">
        <v>32</v>
      </c>
      <c r="C47" s="6" t="s">
        <v>59</v>
      </c>
      <c r="D47" s="6"/>
      <c r="E47" s="6" t="s">
        <v>16</v>
      </c>
      <c r="F47" s="9"/>
      <c r="G47" s="9"/>
      <c r="H47" s="9"/>
      <c r="I47" s="9"/>
      <c r="J47" s="37">
        <f>J48+J49</f>
        <v>813100</v>
      </c>
      <c r="K47" s="37">
        <f t="shared" ref="K47:O47" si="15">K48+K49</f>
        <v>1016300</v>
      </c>
      <c r="L47" s="37">
        <f t="shared" si="15"/>
        <v>1375700</v>
      </c>
      <c r="M47" s="37">
        <f t="shared" si="15"/>
        <v>0</v>
      </c>
      <c r="N47" s="37">
        <f t="shared" si="15"/>
        <v>0</v>
      </c>
      <c r="O47" s="37">
        <f t="shared" si="15"/>
        <v>0</v>
      </c>
    </row>
    <row r="48" spans="1:15" ht="94.5" customHeight="1" x14ac:dyDescent="0.25">
      <c r="A48" s="34" t="s">
        <v>140</v>
      </c>
      <c r="B48" s="5"/>
      <c r="C48" s="6" t="s">
        <v>139</v>
      </c>
      <c r="D48" s="6" t="s">
        <v>31</v>
      </c>
      <c r="E48" s="6" t="s">
        <v>16</v>
      </c>
      <c r="F48" s="14">
        <v>100</v>
      </c>
      <c r="G48" s="9"/>
      <c r="H48" s="9"/>
      <c r="I48" s="9"/>
      <c r="J48" s="37">
        <v>595600</v>
      </c>
      <c r="K48" s="35">
        <v>717900</v>
      </c>
      <c r="L48" s="37">
        <v>1049100</v>
      </c>
      <c r="M48" s="37">
        <v>0</v>
      </c>
      <c r="N48" s="37">
        <v>0</v>
      </c>
      <c r="O48" s="37">
        <v>0</v>
      </c>
    </row>
    <row r="49" spans="1:15" ht="79.5" customHeight="1" x14ac:dyDescent="0.25">
      <c r="A49" s="34" t="s">
        <v>114</v>
      </c>
      <c r="B49" s="5"/>
      <c r="C49" s="6" t="s">
        <v>41</v>
      </c>
      <c r="D49" s="6" t="s">
        <v>32</v>
      </c>
      <c r="E49" s="6" t="s">
        <v>16</v>
      </c>
      <c r="F49" s="14"/>
      <c r="G49" s="9"/>
      <c r="H49" s="9"/>
      <c r="I49" s="9"/>
      <c r="J49" s="37">
        <v>217500</v>
      </c>
      <c r="K49" s="35">
        <v>298400</v>
      </c>
      <c r="L49" s="37">
        <v>326600</v>
      </c>
      <c r="M49" s="37">
        <v>0</v>
      </c>
      <c r="N49" s="38">
        <v>0</v>
      </c>
      <c r="O49" s="38">
        <v>0</v>
      </c>
    </row>
    <row r="50" spans="1:15" ht="111" customHeight="1" x14ac:dyDescent="0.25">
      <c r="A50" s="8"/>
      <c r="B50" s="10" t="s">
        <v>33</v>
      </c>
      <c r="C50" s="6" t="s">
        <v>34</v>
      </c>
      <c r="D50" s="6"/>
      <c r="E50" s="6" t="s">
        <v>16</v>
      </c>
      <c r="F50" s="14"/>
      <c r="G50" s="9"/>
      <c r="H50" s="9"/>
      <c r="I50" s="9"/>
      <c r="J50" s="37">
        <f>J51</f>
        <v>-100121500</v>
      </c>
      <c r="K50" s="37">
        <f t="shared" ref="K50:O50" si="16">K51</f>
        <v>-107179400</v>
      </c>
      <c r="L50" s="37">
        <f t="shared" si="16"/>
        <v>-111767000</v>
      </c>
      <c r="M50" s="37">
        <f t="shared" si="16"/>
        <v>0</v>
      </c>
      <c r="N50" s="37">
        <f t="shared" si="16"/>
        <v>0</v>
      </c>
      <c r="O50" s="37">
        <f t="shared" si="16"/>
        <v>0</v>
      </c>
    </row>
    <row r="51" spans="1:15" ht="174" customHeight="1" x14ac:dyDescent="0.25">
      <c r="A51" s="8"/>
      <c r="B51" s="25" t="s">
        <v>60</v>
      </c>
      <c r="C51" s="6" t="s">
        <v>64</v>
      </c>
      <c r="D51" s="6"/>
      <c r="E51" s="6" t="s">
        <v>16</v>
      </c>
      <c r="F51" s="14"/>
      <c r="G51" s="9"/>
      <c r="H51" s="9"/>
      <c r="I51" s="9"/>
      <c r="J51" s="37">
        <f>J52+J53+J54+J55+J58+J56+J57</f>
        <v>-100121500</v>
      </c>
      <c r="K51" s="37">
        <f t="shared" ref="K51:L51" si="17">K52+K53+K54+K55+K58+K56+K57</f>
        <v>-107179400</v>
      </c>
      <c r="L51" s="37">
        <f t="shared" si="17"/>
        <v>-111767000</v>
      </c>
      <c r="M51" s="37">
        <f>M52+M53+M54+M55+M58+M56+M57</f>
        <v>0</v>
      </c>
      <c r="N51" s="37">
        <f t="shared" ref="N51" si="18">N52+N53+N54+N55+N58+N56+N57</f>
        <v>0</v>
      </c>
      <c r="O51" s="37">
        <f t="shared" ref="O51" si="19">O52+O53+O54+O55+O58+O56+O57</f>
        <v>0</v>
      </c>
    </row>
    <row r="52" spans="1:15" ht="126" customHeight="1" x14ac:dyDescent="0.25">
      <c r="A52" s="34" t="s">
        <v>142</v>
      </c>
      <c r="B52" s="5"/>
      <c r="C52" s="6" t="s">
        <v>141</v>
      </c>
      <c r="D52" s="6" t="s">
        <v>35</v>
      </c>
      <c r="E52" s="6" t="s">
        <v>16</v>
      </c>
      <c r="F52" s="14">
        <v>100</v>
      </c>
      <c r="G52" s="9"/>
      <c r="H52" s="9"/>
      <c r="I52" s="9"/>
      <c r="J52" s="37">
        <v>-6902500</v>
      </c>
      <c r="K52" s="35">
        <v>-13808900</v>
      </c>
      <c r="L52" s="37">
        <v>-17963200</v>
      </c>
      <c r="M52" s="37">
        <v>0</v>
      </c>
      <c r="N52" s="37">
        <v>0</v>
      </c>
      <c r="O52" s="37">
        <v>0</v>
      </c>
    </row>
    <row r="53" spans="1:15" ht="128.25" customHeight="1" x14ac:dyDescent="0.25">
      <c r="A53" s="34" t="s">
        <v>144</v>
      </c>
      <c r="B53" s="5"/>
      <c r="C53" s="6" t="s">
        <v>143</v>
      </c>
      <c r="D53" s="6" t="s">
        <v>36</v>
      </c>
      <c r="E53" s="6" t="s">
        <v>16</v>
      </c>
      <c r="F53" s="14"/>
      <c r="G53" s="9"/>
      <c r="H53" s="9"/>
      <c r="I53" s="9"/>
      <c r="J53" s="37">
        <v>-595600</v>
      </c>
      <c r="K53" s="35">
        <v>-717900</v>
      </c>
      <c r="L53" s="37">
        <v>-1049100</v>
      </c>
      <c r="M53" s="37">
        <v>0</v>
      </c>
      <c r="N53" s="38">
        <v>0</v>
      </c>
      <c r="O53" s="38">
        <v>0</v>
      </c>
    </row>
    <row r="54" spans="1:15" ht="161.25" customHeight="1" x14ac:dyDescent="0.25">
      <c r="A54" s="34" t="s">
        <v>117</v>
      </c>
      <c r="B54" s="5"/>
      <c r="C54" s="6" t="s">
        <v>97</v>
      </c>
      <c r="D54" s="6" t="s">
        <v>96</v>
      </c>
      <c r="E54" s="6" t="s">
        <v>16</v>
      </c>
      <c r="F54" s="31"/>
      <c r="G54" s="9"/>
      <c r="H54" s="9"/>
      <c r="I54" s="9"/>
      <c r="J54" s="37">
        <v>-44515300</v>
      </c>
      <c r="K54" s="35">
        <v>-44515300</v>
      </c>
      <c r="L54" s="37">
        <v>-44607100</v>
      </c>
      <c r="M54" s="37">
        <v>0</v>
      </c>
      <c r="N54" s="38">
        <v>0</v>
      </c>
      <c r="O54" s="38">
        <v>0</v>
      </c>
    </row>
    <row r="55" spans="1:15" ht="190.5" customHeight="1" x14ac:dyDescent="0.25">
      <c r="A55" s="34" t="s">
        <v>118</v>
      </c>
      <c r="B55" s="5"/>
      <c r="C55" s="6" t="s">
        <v>98</v>
      </c>
      <c r="D55" s="6" t="s">
        <v>99</v>
      </c>
      <c r="E55" s="6" t="s">
        <v>16</v>
      </c>
      <c r="F55" s="31"/>
      <c r="G55" s="9"/>
      <c r="H55" s="9"/>
      <c r="I55" s="9"/>
      <c r="J55" s="37">
        <v>-7414800</v>
      </c>
      <c r="K55" s="35">
        <v>-7414800</v>
      </c>
      <c r="L55" s="37">
        <v>-7414800</v>
      </c>
      <c r="M55" s="37">
        <v>0</v>
      </c>
      <c r="N55" s="38">
        <v>0</v>
      </c>
      <c r="O55" s="38">
        <v>0</v>
      </c>
    </row>
    <row r="56" spans="1:15" ht="190.5" customHeight="1" x14ac:dyDescent="0.25">
      <c r="A56" s="34" t="s">
        <v>145</v>
      </c>
      <c r="B56" s="5"/>
      <c r="C56" s="6" t="s">
        <v>137</v>
      </c>
      <c r="D56" s="6"/>
      <c r="E56" s="6"/>
      <c r="F56" s="33"/>
      <c r="G56" s="9"/>
      <c r="H56" s="9"/>
      <c r="I56" s="9"/>
      <c r="J56" s="37">
        <v>-37351200</v>
      </c>
      <c r="K56" s="35">
        <v>-37351200</v>
      </c>
      <c r="L56" s="37">
        <v>-37351200</v>
      </c>
      <c r="M56" s="37">
        <v>0</v>
      </c>
      <c r="N56" s="38">
        <v>0</v>
      </c>
      <c r="O56" s="38">
        <v>0</v>
      </c>
    </row>
    <row r="57" spans="1:15" ht="154.5" customHeight="1" x14ac:dyDescent="0.25">
      <c r="A57" s="34" t="s">
        <v>147</v>
      </c>
      <c r="B57" s="5"/>
      <c r="C57" s="6" t="s">
        <v>146</v>
      </c>
      <c r="D57" s="6"/>
      <c r="E57" s="6"/>
      <c r="F57" s="33"/>
      <c r="G57" s="9"/>
      <c r="H57" s="9"/>
      <c r="I57" s="9"/>
      <c r="J57" s="37">
        <v>-3278300</v>
      </c>
      <c r="K57" s="35">
        <v>-3278300</v>
      </c>
      <c r="L57" s="37">
        <v>-3278300</v>
      </c>
      <c r="M57" s="37">
        <v>0</v>
      </c>
      <c r="N57" s="38">
        <v>0</v>
      </c>
      <c r="O57" s="38">
        <v>0</v>
      </c>
    </row>
    <row r="58" spans="1:15" ht="112.5" customHeight="1" x14ac:dyDescent="0.25">
      <c r="A58" s="34" t="s">
        <v>115</v>
      </c>
      <c r="B58" s="5"/>
      <c r="C58" s="6" t="s">
        <v>100</v>
      </c>
      <c r="D58" s="6" t="s">
        <v>101</v>
      </c>
      <c r="E58" s="6" t="s">
        <v>16</v>
      </c>
      <c r="F58" s="31"/>
      <c r="G58" s="9"/>
      <c r="H58" s="9"/>
      <c r="I58" s="9"/>
      <c r="J58" s="37">
        <v>-63800</v>
      </c>
      <c r="K58" s="35">
        <v>-93000</v>
      </c>
      <c r="L58" s="37">
        <v>-103300</v>
      </c>
      <c r="M58" s="37">
        <v>0</v>
      </c>
      <c r="N58" s="38">
        <v>0</v>
      </c>
      <c r="O58" s="38">
        <v>0</v>
      </c>
    </row>
    <row r="59" spans="1:15" x14ac:dyDescent="0.25">
      <c r="A59" s="8" t="s">
        <v>37</v>
      </c>
      <c r="B59" s="8"/>
      <c r="C59" s="8"/>
      <c r="D59" s="8"/>
      <c r="E59" s="8"/>
      <c r="F59" s="8"/>
      <c r="G59" s="8"/>
      <c r="H59" s="8"/>
      <c r="I59" s="8"/>
      <c r="J59" s="36">
        <f t="shared" ref="J59:O59" si="20">J12+J31</f>
        <v>27070444600</v>
      </c>
      <c r="K59" s="36">
        <f t="shared" si="20"/>
        <v>15490200500</v>
      </c>
      <c r="L59" s="36">
        <f t="shared" si="20"/>
        <v>27135510600</v>
      </c>
      <c r="M59" s="36">
        <f t="shared" si="20"/>
        <v>28615946800</v>
      </c>
      <c r="N59" s="36">
        <f t="shared" si="20"/>
        <v>30662486300</v>
      </c>
      <c r="O59" s="36">
        <f t="shared" si="20"/>
        <v>32338889800</v>
      </c>
    </row>
    <row r="60" spans="1:15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7"/>
      <c r="K60" s="27"/>
      <c r="L60" s="27"/>
      <c r="M60" s="27"/>
      <c r="N60" s="27"/>
      <c r="O60" s="27"/>
    </row>
    <row r="61" spans="1:15" ht="33.75" customHeight="1" x14ac:dyDescent="0.25">
      <c r="A61" s="41" t="s">
        <v>149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1:15" ht="27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ht="32.25" customHeight="1" x14ac:dyDescent="0.25">
      <c r="A63" s="47" t="s">
        <v>50</v>
      </c>
      <c r="B63" s="47"/>
      <c r="C63" s="23" t="s">
        <v>43</v>
      </c>
      <c r="D63" s="15" t="s">
        <v>45</v>
      </c>
      <c r="E63" s="48" t="s">
        <v>48</v>
      </c>
      <c r="F63" s="48"/>
      <c r="G63" s="48"/>
      <c r="H63" s="48"/>
      <c r="I63" s="48"/>
      <c r="J63" s="48"/>
    </row>
    <row r="64" spans="1:15" x14ac:dyDescent="0.25">
      <c r="A64" s="22"/>
      <c r="B64" s="22"/>
      <c r="C64" s="15" t="s">
        <v>44</v>
      </c>
      <c r="D64" s="15" t="s">
        <v>46</v>
      </c>
      <c r="E64" s="39" t="s">
        <v>47</v>
      </c>
      <c r="F64" s="39"/>
      <c r="G64" s="39"/>
      <c r="H64" s="39"/>
      <c r="I64" s="39"/>
      <c r="J64" s="39"/>
    </row>
    <row r="65" spans="1:16" s="2" customFormat="1" x14ac:dyDescent="0.25">
      <c r="A65" s="22"/>
      <c r="B65" s="22"/>
      <c r="C65" s="15"/>
      <c r="D65" s="15"/>
      <c r="E65" s="24"/>
      <c r="F65" s="24"/>
      <c r="G65" s="24"/>
      <c r="H65" s="24"/>
      <c r="I65" s="24"/>
      <c r="J65" s="24"/>
      <c r="P65" s="1"/>
    </row>
    <row r="66" spans="1:16" s="2" customFormat="1" x14ac:dyDescent="0.25">
      <c r="A66" s="22"/>
      <c r="B66" s="22"/>
      <c r="C66" s="15"/>
      <c r="D66" s="15"/>
      <c r="E66" s="24"/>
      <c r="F66" s="24"/>
      <c r="G66" s="24"/>
      <c r="H66" s="24"/>
      <c r="I66" s="24"/>
      <c r="J66" s="24"/>
      <c r="P66" s="1"/>
    </row>
    <row r="67" spans="1:16" s="2" customFormat="1" x14ac:dyDescent="0.25">
      <c r="A67" s="1" t="s">
        <v>42</v>
      </c>
      <c r="B67" s="1"/>
      <c r="C67" s="29" t="s">
        <v>86</v>
      </c>
      <c r="D67" s="15" t="s">
        <v>45</v>
      </c>
      <c r="E67" s="48" t="s">
        <v>49</v>
      </c>
      <c r="F67" s="48"/>
      <c r="G67" s="48"/>
      <c r="H67" s="48"/>
      <c r="I67" s="48"/>
      <c r="J67" s="48"/>
      <c r="P67" s="1"/>
    </row>
    <row r="68" spans="1:16" s="2" customFormat="1" x14ac:dyDescent="0.25">
      <c r="A68" s="1"/>
      <c r="B68" s="1"/>
      <c r="C68" s="15" t="s">
        <v>44</v>
      </c>
      <c r="D68" s="15" t="s">
        <v>46</v>
      </c>
      <c r="E68" s="39" t="s">
        <v>47</v>
      </c>
      <c r="F68" s="39"/>
      <c r="G68" s="39"/>
      <c r="H68" s="39"/>
      <c r="I68" s="39"/>
      <c r="J68" s="39"/>
      <c r="P68" s="1"/>
    </row>
    <row r="69" spans="1:16" s="2" customFormat="1" x14ac:dyDescent="0.25">
      <c r="A69" s="1"/>
      <c r="B69" s="1"/>
      <c r="C69" s="15"/>
      <c r="D69" s="15"/>
      <c r="E69" s="24"/>
      <c r="F69" s="24"/>
      <c r="G69" s="24"/>
      <c r="H69" s="24"/>
      <c r="I69" s="24"/>
      <c r="J69" s="24"/>
      <c r="P69" s="1"/>
    </row>
    <row r="70" spans="1:16" s="2" customFormat="1" x14ac:dyDescent="0.25">
      <c r="A70" s="40" t="s">
        <v>148</v>
      </c>
      <c r="B70" s="40"/>
      <c r="C70" s="1"/>
      <c r="D70" s="1"/>
      <c r="E70" s="1"/>
      <c r="F70" s="1"/>
      <c r="G70" s="1"/>
      <c r="H70" s="1"/>
      <c r="I70" s="1"/>
      <c r="P70" s="1"/>
    </row>
  </sheetData>
  <mergeCells count="19">
    <mergeCell ref="A2:O2"/>
    <mergeCell ref="A3:O3"/>
    <mergeCell ref="A5:C5"/>
    <mergeCell ref="A9:A10"/>
    <mergeCell ref="B9:B10"/>
    <mergeCell ref="C9:D9"/>
    <mergeCell ref="E9:E10"/>
    <mergeCell ref="F9:I9"/>
    <mergeCell ref="J9:J10"/>
    <mergeCell ref="K9:K10"/>
    <mergeCell ref="E68:J68"/>
    <mergeCell ref="A70:B70"/>
    <mergeCell ref="A61:O61"/>
    <mergeCell ref="L9:L10"/>
    <mergeCell ref="M9:O9"/>
    <mergeCell ref="A63:B63"/>
    <mergeCell ref="E63:J63"/>
    <mergeCell ref="E64:J64"/>
    <mergeCell ref="E67:J67"/>
  </mergeCells>
  <printOptions horizontalCentered="1"/>
  <pageMargins left="0" right="0" top="0.39370078740157483" bottom="0.19685039370078741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 Людмила Станиславовна</dc:creator>
  <cp:lastModifiedBy>Сёмина Татьяна Дмитриевна</cp:lastModifiedBy>
  <cp:lastPrinted>2021-10-12T09:09:36Z</cp:lastPrinted>
  <dcterms:created xsi:type="dcterms:W3CDTF">2017-10-31T15:07:42Z</dcterms:created>
  <dcterms:modified xsi:type="dcterms:W3CDTF">2022-10-12T09:04:01Z</dcterms:modified>
</cp:coreProperties>
</file>