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Лист1!$8:$10</definedName>
    <definedName name="_xlnm.Print_Area" localSheetId="0">Лист1!$A$1:$E$60</definedName>
  </definedNames>
  <calcPr calcId="125725"/>
</workbook>
</file>

<file path=xl/calcChain.xml><?xml version="1.0" encoding="utf-8"?>
<calcChain xmlns="http://schemas.openxmlformats.org/spreadsheetml/2006/main">
  <c r="C49" i="9"/>
  <c r="C45"/>
  <c r="C20" l="1"/>
  <c r="C58"/>
  <c r="E45" l="1"/>
  <c r="E49"/>
  <c r="D49"/>
  <c r="D45"/>
  <c r="E19" l="1"/>
  <c r="D19"/>
  <c r="C19"/>
  <c r="E57" l="1"/>
  <c r="D57"/>
  <c r="C57"/>
  <c r="E56" l="1"/>
  <c r="E55" s="1"/>
  <c r="E54" s="1"/>
  <c r="D56"/>
  <c r="D55" s="1"/>
  <c r="D54" s="1"/>
  <c r="C56"/>
  <c r="C55" s="1"/>
  <c r="E52"/>
  <c r="E51" s="1"/>
  <c r="D52"/>
  <c r="D51" s="1"/>
  <c r="C52"/>
  <c r="C51" s="1"/>
  <c r="E25"/>
  <c r="D25"/>
  <c r="C25"/>
  <c r="E24"/>
  <c r="D24"/>
  <c r="D23" s="1"/>
  <c r="C24"/>
  <c r="C23" s="1"/>
  <c r="E18"/>
  <c r="D18"/>
  <c r="C18"/>
  <c r="E14"/>
  <c r="D14"/>
  <c r="C14"/>
  <c r="E12"/>
  <c r="D12"/>
  <c r="C12"/>
  <c r="C54" l="1"/>
  <c r="C50" s="1"/>
  <c r="C44"/>
  <c r="C43" s="1"/>
  <c r="C42" s="1"/>
  <c r="E23"/>
  <c r="E22" s="1"/>
  <c r="C22"/>
  <c r="D11"/>
  <c r="D22"/>
  <c r="D50"/>
  <c r="E11"/>
  <c r="C11"/>
  <c r="E50"/>
  <c r="D17" l="1"/>
  <c r="D16" s="1"/>
  <c r="D44"/>
  <c r="D43" s="1"/>
  <c r="D42" s="1"/>
  <c r="E44"/>
  <c r="E43" s="1"/>
  <c r="E42" s="1"/>
  <c r="D48"/>
  <c r="D47" s="1"/>
  <c r="D46" s="1"/>
  <c r="C17"/>
  <c r="C16" s="1"/>
  <c r="E17"/>
  <c r="E16" s="1"/>
  <c r="D41" l="1"/>
  <c r="D60" s="1"/>
  <c r="E48"/>
  <c r="E47" s="1"/>
  <c r="E46" s="1"/>
  <c r="E41" s="1"/>
  <c r="E60" s="1"/>
  <c r="C48"/>
  <c r="C47" s="1"/>
  <c r="C46" s="1"/>
  <c r="C41" s="1"/>
  <c r="C60" s="1"/>
</calcChain>
</file>

<file path=xl/sharedStrings.xml><?xml version="1.0" encoding="utf-8"?>
<sst xmlns="http://schemas.openxmlformats.org/spreadsheetml/2006/main" count="98" uniqueCount="98">
  <si>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</si>
  <si>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</si>
  <si>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</si>
  <si>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</si>
  <si>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</si>
  <si>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</si>
  <si>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</si>
  <si>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</si>
  <si>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</si>
  <si>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</si>
  <si>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</si>
  <si>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</si>
  <si>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</si>
  <si>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</si>
  <si>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</si>
  <si>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</si>
  <si>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</si>
  <si>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</si>
  <si>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</si>
  <si>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</si>
  <si>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</si>
  <si>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</si>
  <si>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</si>
  <si>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</si>
  <si>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</si>
  <si>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</si>
  <si>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</si>
  <si>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</si>
  <si>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</si>
  <si>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</si>
  <si>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</si>
  <si>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</si>
  <si>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</si>
  <si>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</si>
  <si>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</si>
  <si>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</si>
  <si>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</si>
  <si>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</si>
  <si>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</si>
  <si>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</si>
  <si>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</si>
  <si>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</si>
  <si>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</si>
  <si>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</si>
  <si>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</si>
  <si>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</si>
  <si>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000 01 03 01 00 02 2200 810</t>
  </si>
  <si>
    <t>из них:</t>
  </si>
  <si>
    <t>2024 год</t>
  </si>
  <si>
    <t>000 01 03 01 00 02 2700 710</t>
  </si>
  <si>
    <t>000 01 03 01 00 02 2700 810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</si>
  <si>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</si>
  <si>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</si>
  <si>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</si>
  <si>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</si>
  <si>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</si>
  <si>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</si>
  <si>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</si>
  <si>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</si>
  <si>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</si>
  <si>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</si>
  <si>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</si>
  <si>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000 01 03 01 00 02 2100 710</t>
  </si>
  <si>
    <t>000 01 03 01 00 02 2100 810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</si>
  <si>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</si>
  <si>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</si>
  <si>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</si>
  <si>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</si>
  <si>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000 01 03 01 00 02 2900 810</t>
  </si>
  <si>
    <t>000 01 06 05 02 02 2900 640</t>
  </si>
  <si>
    <t>2025 год</t>
  </si>
  <si>
    <t>Сумма, рублей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</si>
  <si>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</si>
  <si>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</si>
  <si>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>ИСТОЧНИКИ ФИНАНСИРОВАНИЯ
дефицита областного бюджета на 2024 год и на плановый период 2025 и 2026 годов</t>
  </si>
  <si>
    <t>2026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</si>
  <si>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</si>
  <si>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</si>
  <si>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</si>
  <si>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</si>
  <si>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</si>
  <si>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</si>
  <si>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</si>
  <si>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</si>
  <si>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</si>
  <si>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</si>
  <si>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000 01 03 01 00 02 5700 810</t>
  </si>
  <si>
    <t>000 01 06 05 02 02 2200 640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</si>
  <si>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</si>
  <si>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</si>
  <si>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</si>
  <si>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</si>
  <si>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(иные бюджетные кредиты)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</si>
  <si>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(бюджетные кредиты, предоставленные бюджетам муниципальных образований для погашения долговых обязательств муниципального образования в виде обязательств по муниципальным ценным бумагам муниципального образования и кредитам, полученным муниципальным образованием от кредитных организаций, иностранных банков и международных финансовых организаций)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</si>
  <si>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</si>
  <si>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</si>
  <si>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              к областному закону</t>
  </si>
  <si>
    <t xml:space="preserve">               Приложение № 4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</si>
</sst>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_-* #,##0.00\ _₽_-;\-* #,##0.00\ _₽_-;_-* &quot;-&quot;?\ _₽_-;_-@_-"/>
  </numFmts>
  <fonts count="9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1">
    <xf numFmtId="0" fontId="0" fillId="0" borderId="0" xfId="0"/>
    <xf numFmtId="0" fontId="4" fillId="2" borderId="3" xfId="0" applyFont="1" applyFill="1" applyBorder="1" applyAlignment="1">
      <alignment horizontal="left" vertical="center" wrapText="1" indent="2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left" vertical="center" wrapText="1" indent="2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/>
    <xf numFmtId="0" fontId="5" fillId="2" borderId="0" xfId="1" applyFont="1" applyFill="1"/>
    <xf numFmtId="0" fontId="5" fillId="2" borderId="0" xfId="0" applyFont="1" applyFill="1" applyAlignment="1">
      <alignment horizontal="right"/>
    </xf>
    <xf numFmtId="0" fontId="4" fillId="2" borderId="0" xfId="0" applyFont="1" applyFill="1" applyBorder="1"/>
    <xf numFmtId="0" fontId="4" fillId="2" borderId="0" xfId="0" applyFont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/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164" fontId="4" fillId="2" borderId="0" xfId="0" applyNumberFormat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64" fontId="4" fillId="2" borderId="0" xfId="0" applyNumberFormat="1" applyFont="1" applyFill="1"/>
    <xf numFmtId="0" fontId="5" fillId="2" borderId="0" xfId="0" applyFont="1" applyFill="1" applyAlignment="1">
      <alignment horizont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165" fontId="4" fillId="0" borderId="23" xfId="0" applyNumberFormat="1" applyFont="1" applyFill="1" applyBorder="1" applyAlignment="1">
      <alignment vertical="center"/>
    </xf>
    <xf numFmtId="164" fontId="4" fillId="0" borderId="27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6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0" fontId="5" fillId="2" borderId="0" xfId="0" applyFont="1" applyFill="1" applyAlignment="1"/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view="pageBreakPreview" zoomScaleNormal="100" zoomScaleSheetLayoutView="100" workbookViewId="0">
      <selection activeCell="B19" sqref="B19"/>
    </sheetView>
  </sheetViews>
  <sheetFormatPr defaultColWidth="9.140625" defaultRowHeight="12.75"/>
  <cols>
    <col min="1" max="1" width="63.42578125" style="13" customWidth="1"/>
    <col min="2" max="2" width="24.7109375" style="13" customWidth="1"/>
    <col min="3" max="5" width="20.7109375" style="13" customWidth="1"/>
    <col min="6" max="6" width="0.140625" style="13" customWidth="1"/>
    <col min="7" max="7" width="0.42578125" style="13" customWidth="1"/>
    <col min="8" max="8" width="21.42578125" style="13" customWidth="1"/>
    <col min="9" max="16384" width="9.140625" style="13"/>
  </cols>
  <sheetData>
    <row r="1" spans="1:8" s="7" customFormat="1" ht="18.75" customHeight="1">
      <c r="C1" s="61"/>
      <c r="D1" s="67" t="s">
        <v>97</v>
      </c>
      <c r="E1" s="68"/>
    </row>
    <row r="2" spans="1:8" s="7" customFormat="1" ht="15.75" customHeight="1">
      <c r="C2" s="61"/>
      <c r="D2" s="67" t="s">
        <v>96</v>
      </c>
      <c r="E2" s="68"/>
    </row>
    <row r="3" spans="1:8" s="7" customFormat="1" ht="18.75" customHeight="1">
      <c r="C3" s="34"/>
      <c r="D3" s="67"/>
      <c r="E3" s="68"/>
    </row>
    <row r="4" spans="1:8" s="7" customFormat="1" ht="18.75" customHeight="1">
      <c r="C4" s="69"/>
      <c r="D4" s="69"/>
      <c r="E4" s="69"/>
    </row>
    <row r="5" spans="1:8" s="7" customFormat="1" ht="18.75" customHeight="1">
      <c r="C5" s="8"/>
      <c r="D5" s="8"/>
      <c r="E5" s="8"/>
    </row>
    <row r="6" spans="1:8" s="7" customFormat="1" ht="42.95" customHeight="1">
      <c r="A6" s="70" t="s">
        <v>74</v>
      </c>
      <c r="B6" s="70"/>
      <c r="C6" s="70"/>
      <c r="D6" s="70"/>
      <c r="E6" s="70"/>
      <c r="F6" s="9"/>
      <c r="G6" s="9"/>
      <c r="H6" s="9"/>
    </row>
    <row r="7" spans="1:8" s="7" customFormat="1" ht="8.25" customHeight="1">
      <c r="A7" s="10"/>
      <c r="B7" s="10"/>
      <c r="C7" s="10"/>
      <c r="D7" s="11"/>
      <c r="F7" s="9"/>
      <c r="G7" s="9"/>
      <c r="H7" s="9"/>
    </row>
    <row r="8" spans="1:8" ht="23.1" customHeight="1">
      <c r="A8" s="65" t="s">
        <v>0</v>
      </c>
      <c r="B8" s="65" t="s">
        <v>30</v>
      </c>
      <c r="C8" s="62" t="s">
        <v>71</v>
      </c>
      <c r="D8" s="63"/>
      <c r="E8" s="64"/>
      <c r="F8" s="12"/>
      <c r="G8" s="12"/>
      <c r="H8" s="12"/>
    </row>
    <row r="9" spans="1:8" ht="24.95" customHeight="1">
      <c r="A9" s="66"/>
      <c r="B9" s="66"/>
      <c r="C9" s="35" t="s">
        <v>48</v>
      </c>
      <c r="D9" s="36" t="s">
        <v>70</v>
      </c>
      <c r="E9" s="37" t="s">
        <v>75</v>
      </c>
      <c r="F9" s="12"/>
      <c r="G9" s="12"/>
      <c r="H9" s="12"/>
    </row>
    <row r="10" spans="1:8" s="16" customFormat="1" ht="11.25">
      <c r="A10" s="14">
        <v>1</v>
      </c>
      <c r="B10" s="14">
        <v>2</v>
      </c>
      <c r="C10" s="38">
        <v>3</v>
      </c>
      <c r="D10" s="39">
        <v>4</v>
      </c>
      <c r="E10" s="40">
        <v>5</v>
      </c>
      <c r="F10" s="15"/>
      <c r="G10" s="15"/>
      <c r="H10" s="15"/>
    </row>
    <row r="11" spans="1:8" ht="36" customHeight="1">
      <c r="A11" s="17" t="s">
        <v>1</v>
      </c>
      <c r="B11" s="18" t="s">
        <v>2</v>
      </c>
      <c r="C11" s="41">
        <f>C12+C14</f>
        <v>17337305061.210007</v>
      </c>
      <c r="D11" s="42">
        <f t="shared" ref="D11:E11" si="0">D12+D14</f>
        <v>19449008746.460007</v>
      </c>
      <c r="E11" s="43">
        <f t="shared" si="0"/>
        <v>14028519558.57</v>
      </c>
      <c r="F11" s="19"/>
      <c r="G11" s="19"/>
      <c r="H11" s="19"/>
    </row>
    <row r="12" spans="1:8" ht="31.5" customHeight="1">
      <c r="A12" s="20" t="s">
        <v>94</v>
      </c>
      <c r="B12" s="2" t="s">
        <v>3</v>
      </c>
      <c r="C12" s="44">
        <f>C13</f>
        <v>73034219061.210007</v>
      </c>
      <c r="D12" s="45">
        <f t="shared" ref="D12:E12" si="1">D13</f>
        <v>70845266746.460007</v>
      </c>
      <c r="E12" s="46">
        <f t="shared" si="1"/>
        <v>65545003558.57</v>
      </c>
      <c r="F12" s="19"/>
      <c r="G12" s="19"/>
      <c r="H12" s="19"/>
    </row>
    <row r="13" spans="1:8" ht="35.25" customHeight="1">
      <c r="A13" s="3" t="s">
        <v>59</v>
      </c>
      <c r="B13" s="2" t="s">
        <v>4</v>
      </c>
      <c r="C13" s="44">
        <v>73034219061.210007</v>
      </c>
      <c r="D13" s="45">
        <v>70845266746.460007</v>
      </c>
      <c r="E13" s="46">
        <v>65545003558.57</v>
      </c>
      <c r="F13" s="19"/>
      <c r="G13" s="19"/>
      <c r="H13" s="19"/>
    </row>
    <row r="14" spans="1:8" ht="33" customHeight="1">
      <c r="A14" s="20" t="s">
        <v>5</v>
      </c>
      <c r="B14" s="2" t="s">
        <v>6</v>
      </c>
      <c r="C14" s="44">
        <f>C15</f>
        <v>-55696914000</v>
      </c>
      <c r="D14" s="45">
        <f t="shared" ref="D14:E14" si="2">D15</f>
        <v>-51396258000</v>
      </c>
      <c r="E14" s="46">
        <f t="shared" si="2"/>
        <v>-51516484000</v>
      </c>
      <c r="F14" s="19"/>
      <c r="G14" s="19"/>
      <c r="H14" s="19"/>
    </row>
    <row r="15" spans="1:8" ht="34.5" customHeight="1">
      <c r="A15" s="21" t="s">
        <v>60</v>
      </c>
      <c r="B15" s="22" t="s">
        <v>7</v>
      </c>
      <c r="C15" s="47">
        <v>-55696914000</v>
      </c>
      <c r="D15" s="48">
        <v>-51396258000</v>
      </c>
      <c r="E15" s="49">
        <v>-51516484000</v>
      </c>
      <c r="F15" s="19"/>
      <c r="G15" s="19"/>
      <c r="H15" s="19"/>
    </row>
    <row r="16" spans="1:8" ht="32.25" customHeight="1">
      <c r="A16" s="23" t="s">
        <v>34</v>
      </c>
      <c r="B16" s="24" t="s">
        <v>8</v>
      </c>
      <c r="C16" s="41">
        <f t="shared" ref="C16:E16" si="3">C17</f>
        <v>-2601733945.0400009</v>
      </c>
      <c r="D16" s="42">
        <f t="shared" si="3"/>
        <v>-7103038697.2099991</v>
      </c>
      <c r="E16" s="43">
        <f t="shared" si="3"/>
        <v>-7780272554.3600006</v>
      </c>
      <c r="F16" s="19"/>
      <c r="G16" s="19"/>
      <c r="H16" s="19"/>
    </row>
    <row r="17" spans="1:8" ht="30.95" customHeight="1">
      <c r="A17" s="20" t="s">
        <v>35</v>
      </c>
      <c r="B17" s="2" t="s">
        <v>25</v>
      </c>
      <c r="C17" s="44">
        <f>C18+C22</f>
        <v>-2601733945.0400009</v>
      </c>
      <c r="D17" s="45">
        <f>D18+D22</f>
        <v>-7103038697.2099991</v>
      </c>
      <c r="E17" s="46">
        <f>E18+E22</f>
        <v>-7780272554.3600006</v>
      </c>
      <c r="F17" s="19"/>
      <c r="G17" s="19"/>
      <c r="H17" s="19"/>
    </row>
    <row r="18" spans="1:8" ht="37.5" customHeight="1">
      <c r="A18" s="20" t="s">
        <v>95</v>
      </c>
      <c r="B18" s="2" t="s">
        <v>26</v>
      </c>
      <c r="C18" s="44">
        <f t="shared" ref="C18:E18" si="4">C19</f>
        <v>11828318000</v>
      </c>
      <c r="D18" s="45">
        <f t="shared" si="4"/>
        <v>11996892000</v>
      </c>
      <c r="E18" s="46">
        <f t="shared" si="4"/>
        <v>10516484000</v>
      </c>
      <c r="F18" s="19"/>
      <c r="G18" s="19"/>
      <c r="H18" s="19"/>
    </row>
    <row r="19" spans="1:8" ht="44.1" customHeight="1">
      <c r="A19" s="3" t="s">
        <v>61</v>
      </c>
      <c r="B19" s="2" t="s">
        <v>27</v>
      </c>
      <c r="C19" s="44">
        <f>C20+C21</f>
        <v>11828318000</v>
      </c>
      <c r="D19" s="45">
        <f>D20+D21</f>
        <v>11996892000</v>
      </c>
      <c r="E19" s="46">
        <f>E20+E21</f>
        <v>10516484000</v>
      </c>
      <c r="F19" s="19"/>
      <c r="G19" s="19"/>
      <c r="H19" s="19"/>
    </row>
    <row r="20" spans="1:8" ht="63.95" customHeight="1">
      <c r="A20" s="1" t="s">
        <v>76</v>
      </c>
      <c r="B20" s="2" t="s">
        <v>62</v>
      </c>
      <c r="C20" s="44">
        <f>10696914000+59006000</f>
        <v>10755920000</v>
      </c>
      <c r="D20" s="45">
        <v>11396258000</v>
      </c>
      <c r="E20" s="46">
        <v>10516484000</v>
      </c>
      <c r="F20" s="19"/>
      <c r="G20" s="19"/>
      <c r="H20" s="19"/>
    </row>
    <row r="21" spans="1:8" ht="73.5" customHeight="1">
      <c r="A21" s="1" t="s">
        <v>88</v>
      </c>
      <c r="B21" s="2" t="s">
        <v>49</v>
      </c>
      <c r="C21" s="44">
        <v>1072398000</v>
      </c>
      <c r="D21" s="45">
        <v>600634000</v>
      </c>
      <c r="E21" s="46"/>
      <c r="F21" s="19"/>
      <c r="G21" s="19"/>
      <c r="H21" s="19"/>
    </row>
    <row r="22" spans="1:8" ht="42" customHeight="1">
      <c r="A22" s="20" t="s">
        <v>36</v>
      </c>
      <c r="B22" s="2" t="s">
        <v>28</v>
      </c>
      <c r="C22" s="44">
        <f>C23</f>
        <v>-14430051945.040001</v>
      </c>
      <c r="D22" s="45">
        <f t="shared" ref="D22:E22" si="5">D23</f>
        <v>-19099930697.209999</v>
      </c>
      <c r="E22" s="46">
        <f t="shared" si="5"/>
        <v>-18296756554.360001</v>
      </c>
      <c r="F22" s="19"/>
      <c r="G22" s="19"/>
      <c r="H22" s="19"/>
    </row>
    <row r="23" spans="1:8" ht="46.5" customHeight="1">
      <c r="A23" s="3" t="s">
        <v>37</v>
      </c>
      <c r="B23" s="2" t="s">
        <v>29</v>
      </c>
      <c r="C23" s="44">
        <f>C24+C25+C36+C37+C38+C39+C40</f>
        <v>-14430051945.040001</v>
      </c>
      <c r="D23" s="45">
        <f>D24+D25+D36+D37+D38+D39+D40</f>
        <v>-19099930697.209999</v>
      </c>
      <c r="E23" s="46">
        <f>E24+E25+E36+E37+E38+E39+E40</f>
        <v>-18296756554.360001</v>
      </c>
      <c r="F23" s="19"/>
      <c r="G23" s="19"/>
      <c r="H23" s="19"/>
    </row>
    <row r="24" spans="1:8" ht="61.5" customHeight="1">
      <c r="A24" s="1" t="s">
        <v>77</v>
      </c>
      <c r="B24" s="2" t="s">
        <v>63</v>
      </c>
      <c r="C24" s="44">
        <f t="shared" ref="C24:E24" si="6">-C20</f>
        <v>-10755920000</v>
      </c>
      <c r="D24" s="45">
        <f t="shared" si="6"/>
        <v>-11396258000</v>
      </c>
      <c r="E24" s="46">
        <f t="shared" si="6"/>
        <v>-10516484000</v>
      </c>
      <c r="F24" s="19"/>
      <c r="G24" s="19"/>
      <c r="H24" s="19"/>
    </row>
    <row r="25" spans="1:8" ht="53.1" customHeight="1">
      <c r="A25" s="1" t="s">
        <v>78</v>
      </c>
      <c r="B25" s="2" t="s">
        <v>46</v>
      </c>
      <c r="C25" s="44">
        <f>SUM(C27:C35)</f>
        <v>-898580174.61000001</v>
      </c>
      <c r="D25" s="45">
        <f t="shared" ref="D25:E25" si="7">SUM(D27:D35)</f>
        <v>-2744640421.5000005</v>
      </c>
      <c r="E25" s="46">
        <f t="shared" si="7"/>
        <v>-2744640421.5000005</v>
      </c>
      <c r="F25" s="19"/>
      <c r="G25" s="19"/>
      <c r="H25" s="19"/>
    </row>
    <row r="26" spans="1:8" ht="18" customHeight="1">
      <c r="A26" s="4" t="s">
        <v>47</v>
      </c>
      <c r="B26" s="2"/>
      <c r="C26" s="44"/>
      <c r="D26" s="45"/>
      <c r="E26" s="46"/>
      <c r="F26" s="19"/>
      <c r="G26" s="19"/>
      <c r="H26" s="19"/>
    </row>
    <row r="27" spans="1:8" ht="84" customHeight="1">
      <c r="A27" s="4" t="s">
        <v>79</v>
      </c>
      <c r="B27" s="2"/>
      <c r="C27" s="44">
        <v>-15000000</v>
      </c>
      <c r="D27" s="45">
        <v>-42000000</v>
      </c>
      <c r="E27" s="50">
        <v>-42000000</v>
      </c>
      <c r="F27" s="19"/>
      <c r="G27" s="19"/>
      <c r="H27" s="19"/>
    </row>
    <row r="28" spans="1:8" ht="84.75" customHeight="1">
      <c r="A28" s="4" t="s">
        <v>80</v>
      </c>
      <c r="B28" s="2"/>
      <c r="C28" s="44">
        <v>-253824200</v>
      </c>
      <c r="D28" s="45">
        <v>-710707760</v>
      </c>
      <c r="E28" s="50">
        <v>-710707760</v>
      </c>
      <c r="F28" s="19"/>
      <c r="G28" s="19"/>
      <c r="H28" s="19"/>
    </row>
    <row r="29" spans="1:8" ht="87" customHeight="1">
      <c r="A29" s="4" t="s">
        <v>81</v>
      </c>
      <c r="B29" s="2"/>
      <c r="C29" s="44">
        <v>-289969600</v>
      </c>
      <c r="D29" s="45">
        <v>-811914880</v>
      </c>
      <c r="E29" s="50">
        <v>-811914880</v>
      </c>
      <c r="F29" s="19"/>
      <c r="G29" s="19"/>
      <c r="H29" s="19"/>
    </row>
    <row r="30" spans="1:8" ht="87" customHeight="1">
      <c r="A30" s="4" t="s">
        <v>82</v>
      </c>
      <c r="B30" s="2"/>
      <c r="C30" s="44">
        <v>-18680350</v>
      </c>
      <c r="D30" s="45">
        <v>-52304980</v>
      </c>
      <c r="E30" s="50">
        <v>-52304980</v>
      </c>
      <c r="F30" s="19"/>
      <c r="G30" s="19"/>
      <c r="H30" s="19"/>
    </row>
    <row r="31" spans="1:8" ht="95.25" customHeight="1">
      <c r="A31" s="4" t="s">
        <v>83</v>
      </c>
      <c r="B31" s="2"/>
      <c r="C31" s="44">
        <v>-250000000</v>
      </c>
      <c r="D31" s="45">
        <v>-800000000</v>
      </c>
      <c r="E31" s="46">
        <v>-800000000</v>
      </c>
      <c r="F31" s="19"/>
      <c r="G31" s="19"/>
      <c r="H31" s="19"/>
    </row>
    <row r="32" spans="1:8" ht="87" customHeight="1">
      <c r="A32" s="4" t="s">
        <v>84</v>
      </c>
      <c r="B32" s="2"/>
      <c r="C32" s="44">
        <v>-71106024.609999999</v>
      </c>
      <c r="D32" s="45">
        <v>-71106024.609999999</v>
      </c>
      <c r="E32" s="46">
        <v>-71106024.609999999</v>
      </c>
      <c r="F32" s="19"/>
      <c r="G32" s="19"/>
      <c r="H32" s="19"/>
    </row>
    <row r="33" spans="1:8" ht="110.25" customHeight="1">
      <c r="A33" s="4" t="s">
        <v>64</v>
      </c>
      <c r="B33" s="2"/>
      <c r="C33" s="44">
        <v>0</v>
      </c>
      <c r="D33" s="45">
        <v>-201204824.84</v>
      </c>
      <c r="E33" s="46">
        <v>-201204824.84</v>
      </c>
      <c r="F33" s="19"/>
      <c r="G33" s="19"/>
      <c r="H33" s="19"/>
    </row>
    <row r="34" spans="1:8" ht="110.25" customHeight="1">
      <c r="A34" s="4" t="s">
        <v>65</v>
      </c>
      <c r="B34" s="2"/>
      <c r="C34" s="44">
        <v>0</v>
      </c>
      <c r="D34" s="45">
        <v>-45328869.859999999</v>
      </c>
      <c r="E34" s="50">
        <v>-45328869.859999999</v>
      </c>
      <c r="F34" s="19"/>
      <c r="G34" s="19"/>
      <c r="H34" s="19"/>
    </row>
    <row r="35" spans="1:8" ht="111" customHeight="1">
      <c r="A35" s="4" t="s">
        <v>66</v>
      </c>
      <c r="B35" s="2"/>
      <c r="C35" s="44">
        <v>0</v>
      </c>
      <c r="D35" s="45">
        <v>-10073082.189999999</v>
      </c>
      <c r="E35" s="50">
        <v>-10073082.189999999</v>
      </c>
      <c r="F35" s="19"/>
      <c r="G35" s="19"/>
      <c r="H35" s="19"/>
    </row>
    <row r="36" spans="1:8" ht="73.5" customHeight="1">
      <c r="A36" s="1" t="s">
        <v>89</v>
      </c>
      <c r="B36" s="2" t="s">
        <v>50</v>
      </c>
      <c r="C36" s="44">
        <v>-14428571.43</v>
      </c>
      <c r="D36" s="45">
        <v>-143453357.13999999</v>
      </c>
      <c r="E36" s="46">
        <v>-220053214.28999999</v>
      </c>
      <c r="F36" s="19"/>
      <c r="G36" s="19"/>
      <c r="H36" s="19"/>
    </row>
    <row r="37" spans="1:8" ht="123.75" customHeight="1">
      <c r="A37" s="1" t="s">
        <v>90</v>
      </c>
      <c r="B37" s="2" t="s">
        <v>67</v>
      </c>
      <c r="C37" s="44">
        <v>0</v>
      </c>
      <c r="D37" s="45">
        <v>-1986512000</v>
      </c>
      <c r="E37" s="46">
        <v>-1986512000</v>
      </c>
      <c r="F37" s="19"/>
      <c r="G37" s="19"/>
      <c r="H37" s="19"/>
    </row>
    <row r="38" spans="1:8" ht="135.75" customHeight="1">
      <c r="A38" s="1" t="s">
        <v>91</v>
      </c>
      <c r="B38" s="2" t="s">
        <v>68</v>
      </c>
      <c r="C38" s="44">
        <v>0</v>
      </c>
      <c r="D38" s="45">
        <v>-2649841500</v>
      </c>
      <c r="E38" s="46">
        <v>-2649841500</v>
      </c>
      <c r="F38" s="19"/>
      <c r="G38" s="19"/>
      <c r="H38" s="19"/>
    </row>
    <row r="39" spans="1:8" ht="132.75" customHeight="1">
      <c r="A39" s="1" t="s">
        <v>72</v>
      </c>
      <c r="B39" s="2" t="s">
        <v>73</v>
      </c>
      <c r="C39" s="45">
        <v>-2761123199</v>
      </c>
      <c r="D39" s="45"/>
      <c r="E39" s="46"/>
      <c r="F39" s="19"/>
      <c r="G39" s="19"/>
      <c r="H39" s="19"/>
    </row>
    <row r="40" spans="1:8" ht="49.5" customHeight="1">
      <c r="A40" s="1" t="s">
        <v>85</v>
      </c>
      <c r="B40" s="2" t="s">
        <v>86</v>
      </c>
      <c r="C40" s="51"/>
      <c r="D40" s="52">
        <v>-179225418.56999999</v>
      </c>
      <c r="E40" s="53">
        <v>-179225418.56999999</v>
      </c>
      <c r="F40" s="19"/>
      <c r="G40" s="19"/>
      <c r="H40" s="19"/>
    </row>
    <row r="41" spans="1:8" ht="19.5" customHeight="1">
      <c r="A41" s="23" t="s">
        <v>31</v>
      </c>
      <c r="B41" s="25" t="s">
        <v>9</v>
      </c>
      <c r="C41" s="41">
        <f>C42+C46</f>
        <v>0</v>
      </c>
      <c r="D41" s="42">
        <f t="shared" ref="D41:E41" si="8">D42+D46</f>
        <v>0</v>
      </c>
      <c r="E41" s="43">
        <f t="shared" si="8"/>
        <v>0</v>
      </c>
      <c r="F41" s="19"/>
      <c r="G41" s="19"/>
      <c r="H41" s="19"/>
    </row>
    <row r="42" spans="1:8" ht="20.25" customHeight="1">
      <c r="A42" s="20" t="s">
        <v>10</v>
      </c>
      <c r="B42" s="26" t="s">
        <v>11</v>
      </c>
      <c r="C42" s="44">
        <f>C43</f>
        <v>-213355661238.04001</v>
      </c>
      <c r="D42" s="45">
        <f t="shared" ref="D42:E44" si="9">D43</f>
        <v>-220201464857.81</v>
      </c>
      <c r="E42" s="46">
        <f t="shared" si="9"/>
        <v>-202863497899.47</v>
      </c>
      <c r="F42" s="19"/>
      <c r="G42" s="19"/>
      <c r="H42" s="19"/>
    </row>
    <row r="43" spans="1:8" ht="20.25" customHeight="1">
      <c r="A43" s="20" t="s">
        <v>12</v>
      </c>
      <c r="B43" s="2" t="s">
        <v>13</v>
      </c>
      <c r="C43" s="44">
        <f>C44</f>
        <v>-213355661238.04001</v>
      </c>
      <c r="D43" s="45">
        <f t="shared" si="9"/>
        <v>-220201464857.81</v>
      </c>
      <c r="E43" s="46">
        <f t="shared" si="9"/>
        <v>-202863497899.47</v>
      </c>
      <c r="F43" s="19"/>
      <c r="G43" s="19"/>
      <c r="H43" s="19"/>
    </row>
    <row r="44" spans="1:8" ht="19.5" customHeight="1">
      <c r="A44" s="20" t="s">
        <v>14</v>
      </c>
      <c r="B44" s="2" t="s">
        <v>15</v>
      </c>
      <c r="C44" s="44">
        <f>C45</f>
        <v>-213355661238.04001</v>
      </c>
      <c r="D44" s="45">
        <f t="shared" si="9"/>
        <v>-220201464857.81</v>
      </c>
      <c r="E44" s="46">
        <f t="shared" si="9"/>
        <v>-202863497899.47</v>
      </c>
      <c r="F44" s="19"/>
      <c r="G44" s="19"/>
      <c r="H44" s="19"/>
    </row>
    <row r="45" spans="1:8" ht="30" customHeight="1">
      <c r="A45" s="3" t="s">
        <v>32</v>
      </c>
      <c r="B45" s="2" t="s">
        <v>16</v>
      </c>
      <c r="C45" s="44">
        <f>-128362971510.33-59006000-C12-C18-C55</f>
        <v>-213355661238.04001</v>
      </c>
      <c r="D45" s="45">
        <f>-136755104044.85-D12-D18-D55</f>
        <v>-220201464857.81</v>
      </c>
      <c r="E45" s="46">
        <f>-126197808274.4-E12-E18-E55</f>
        <v>-202863497899.47</v>
      </c>
      <c r="F45" s="19"/>
      <c r="G45" s="19"/>
      <c r="H45" s="19"/>
    </row>
    <row r="46" spans="1:8" ht="18.75" customHeight="1">
      <c r="A46" s="20" t="s">
        <v>17</v>
      </c>
      <c r="B46" s="2" t="s">
        <v>18</v>
      </c>
      <c r="C46" s="44">
        <f>C47</f>
        <v>213355661238.04001</v>
      </c>
      <c r="D46" s="45">
        <f t="shared" ref="D46:E48" si="10">D47</f>
        <v>220201464857.81</v>
      </c>
      <c r="E46" s="46">
        <f t="shared" si="10"/>
        <v>202863497899.46997</v>
      </c>
      <c r="F46" s="19"/>
      <c r="G46" s="19"/>
      <c r="H46" s="19"/>
    </row>
    <row r="47" spans="1:8" ht="19.5" customHeight="1">
      <c r="A47" s="20" t="s">
        <v>19</v>
      </c>
      <c r="B47" s="2" t="s">
        <v>20</v>
      </c>
      <c r="C47" s="44">
        <f>C48</f>
        <v>213355661238.04001</v>
      </c>
      <c r="D47" s="45">
        <f t="shared" si="10"/>
        <v>220201464857.81</v>
      </c>
      <c r="E47" s="46">
        <f t="shared" si="10"/>
        <v>202863497899.46997</v>
      </c>
      <c r="F47" s="19"/>
      <c r="G47" s="19"/>
      <c r="H47" s="19"/>
    </row>
    <row r="48" spans="1:8" ht="20.25" customHeight="1">
      <c r="A48" s="20" t="s">
        <v>21</v>
      </c>
      <c r="B48" s="2" t="s">
        <v>22</v>
      </c>
      <c r="C48" s="44">
        <f>C49</f>
        <v>213355661238.04001</v>
      </c>
      <c r="D48" s="45">
        <f t="shared" si="10"/>
        <v>220201464857.81</v>
      </c>
      <c r="E48" s="46">
        <f t="shared" si="10"/>
        <v>202863497899.46997</v>
      </c>
      <c r="F48" s="19"/>
      <c r="G48" s="19"/>
      <c r="H48" s="19"/>
    </row>
    <row r="49" spans="1:8" ht="32.25" customHeight="1">
      <c r="A49" s="27" t="s">
        <v>33</v>
      </c>
      <c r="B49" s="6" t="s">
        <v>23</v>
      </c>
      <c r="C49" s="54">
        <f>143169689293+59006000-C14-C22</f>
        <v>213355661238.04001</v>
      </c>
      <c r="D49" s="52">
        <f>149705276160.6-D14-D22</f>
        <v>220201464857.81</v>
      </c>
      <c r="E49" s="53">
        <f>133050257345.11-E14-E22</f>
        <v>202863497899.46997</v>
      </c>
      <c r="F49" s="19"/>
      <c r="G49" s="19"/>
      <c r="H49" s="19"/>
    </row>
    <row r="50" spans="1:8" ht="29.25" customHeight="1">
      <c r="A50" s="23" t="s">
        <v>38</v>
      </c>
      <c r="B50" s="24" t="s">
        <v>39</v>
      </c>
      <c r="C50" s="41">
        <f>C51+C54</f>
        <v>71146666.5</v>
      </c>
      <c r="D50" s="42">
        <f t="shared" ref="D50:E50" si="11">D51+D54</f>
        <v>604202066.5</v>
      </c>
      <c r="E50" s="43">
        <f t="shared" si="11"/>
        <v>604202066.5</v>
      </c>
      <c r="F50" s="19"/>
      <c r="G50" s="19"/>
      <c r="H50" s="19"/>
    </row>
    <row r="51" spans="1:8" ht="26.1" hidden="1" customHeight="1">
      <c r="A51" s="28" t="s">
        <v>40</v>
      </c>
      <c r="B51" s="29" t="s">
        <v>41</v>
      </c>
      <c r="C51" s="44">
        <f>C52</f>
        <v>0</v>
      </c>
      <c r="D51" s="45">
        <f t="shared" ref="D51:E52" si="12">D52</f>
        <v>0</v>
      </c>
      <c r="E51" s="46">
        <f t="shared" si="12"/>
        <v>0</v>
      </c>
      <c r="F51" s="19"/>
      <c r="G51" s="19"/>
      <c r="H51" s="19"/>
    </row>
    <row r="52" spans="1:8" ht="26.1" hidden="1" customHeight="1">
      <c r="A52" s="20" t="s">
        <v>42</v>
      </c>
      <c r="B52" s="2" t="s">
        <v>43</v>
      </c>
      <c r="C52" s="44">
        <f>C53</f>
        <v>0</v>
      </c>
      <c r="D52" s="45">
        <f t="shared" si="12"/>
        <v>0</v>
      </c>
      <c r="E52" s="46">
        <f t="shared" si="12"/>
        <v>0</v>
      </c>
      <c r="F52" s="19"/>
      <c r="G52" s="19"/>
      <c r="H52" s="19"/>
    </row>
    <row r="53" spans="1:8" ht="26.1" hidden="1" customHeight="1">
      <c r="A53" s="3" t="s">
        <v>44</v>
      </c>
      <c r="B53" s="2" t="s">
        <v>45</v>
      </c>
      <c r="C53" s="44">
        <v>0</v>
      </c>
      <c r="D53" s="45">
        <v>0</v>
      </c>
      <c r="E53" s="46">
        <v>0</v>
      </c>
      <c r="F53" s="19"/>
      <c r="G53" s="19"/>
      <c r="H53" s="19"/>
    </row>
    <row r="54" spans="1:8" ht="32.1" customHeight="1">
      <c r="A54" s="30" t="s">
        <v>52</v>
      </c>
      <c r="B54" s="29" t="s">
        <v>51</v>
      </c>
      <c r="C54" s="55">
        <f>C55</f>
        <v>71146666.5</v>
      </c>
      <c r="D54" s="56">
        <f t="shared" ref="D54:E56" si="13">D55</f>
        <v>604202066.5</v>
      </c>
      <c r="E54" s="57">
        <f t="shared" si="13"/>
        <v>604202066.5</v>
      </c>
      <c r="F54" s="19"/>
      <c r="G54" s="19"/>
      <c r="H54" s="19"/>
    </row>
    <row r="55" spans="1:8" ht="31.5" customHeight="1">
      <c r="A55" s="3" t="s">
        <v>54</v>
      </c>
      <c r="B55" s="2" t="s">
        <v>53</v>
      </c>
      <c r="C55" s="44">
        <f>C56</f>
        <v>71146666.5</v>
      </c>
      <c r="D55" s="45">
        <f t="shared" si="13"/>
        <v>604202066.5</v>
      </c>
      <c r="E55" s="46">
        <f t="shared" si="13"/>
        <v>604202066.5</v>
      </c>
      <c r="F55" s="19"/>
      <c r="G55" s="19"/>
      <c r="H55" s="19"/>
    </row>
    <row r="56" spans="1:8" ht="43.5" customHeight="1">
      <c r="A56" s="3" t="s">
        <v>56</v>
      </c>
      <c r="B56" s="2" t="s">
        <v>55</v>
      </c>
      <c r="C56" s="44">
        <f>C57</f>
        <v>71146666.5</v>
      </c>
      <c r="D56" s="45">
        <f t="shared" si="13"/>
        <v>604202066.5</v>
      </c>
      <c r="E56" s="46">
        <f t="shared" si="13"/>
        <v>604202066.5</v>
      </c>
      <c r="F56" s="19"/>
      <c r="G56" s="19"/>
      <c r="H56" s="19"/>
    </row>
    <row r="57" spans="1:8" ht="48" customHeight="1">
      <c r="A57" s="3" t="s">
        <v>58</v>
      </c>
      <c r="B57" s="2" t="s">
        <v>57</v>
      </c>
      <c r="C57" s="44">
        <f>C58+C59</f>
        <v>71146666.5</v>
      </c>
      <c r="D57" s="45">
        <f t="shared" ref="D57:E57" si="14">D58+D59</f>
        <v>604202066.5</v>
      </c>
      <c r="E57" s="46">
        <f t="shared" si="14"/>
        <v>604202066.5</v>
      </c>
      <c r="F57" s="19"/>
      <c r="G57" s="19"/>
      <c r="H57" s="19"/>
    </row>
    <row r="58" spans="1:8" ht="58.5" customHeight="1">
      <c r="A58" s="1" t="s">
        <v>92</v>
      </c>
      <c r="B58" s="2" t="s">
        <v>87</v>
      </c>
      <c r="C58" s="44">
        <f>71146666.5</f>
        <v>71146666.5</v>
      </c>
      <c r="D58" s="45">
        <v>71146666.5</v>
      </c>
      <c r="E58" s="46">
        <v>71146666.5</v>
      </c>
      <c r="F58" s="19"/>
      <c r="G58" s="19"/>
      <c r="H58" s="19"/>
    </row>
    <row r="59" spans="1:8" ht="123.6" customHeight="1">
      <c r="A59" s="5" t="s">
        <v>93</v>
      </c>
      <c r="B59" s="6" t="s">
        <v>69</v>
      </c>
      <c r="C59" s="54"/>
      <c r="D59" s="52">
        <v>533055400</v>
      </c>
      <c r="E59" s="53">
        <v>533055400</v>
      </c>
      <c r="F59" s="19"/>
      <c r="G59" s="19"/>
      <c r="H59" s="19"/>
    </row>
    <row r="60" spans="1:8" ht="27" customHeight="1">
      <c r="A60" s="31" t="s">
        <v>24</v>
      </c>
      <c r="B60" s="32"/>
      <c r="C60" s="58">
        <f>C11+C16+C41+C50</f>
        <v>14806717782.670006</v>
      </c>
      <c r="D60" s="59">
        <f>D11+D16+D41+D50</f>
        <v>12950172115.750008</v>
      </c>
      <c r="E60" s="60">
        <f>E11+E16+E41+E50</f>
        <v>6852449070.7099991</v>
      </c>
      <c r="F60" s="19"/>
      <c r="G60" s="19"/>
      <c r="H60" s="19"/>
    </row>
    <row r="61" spans="1:8">
      <c r="C61" s="33"/>
      <c r="D61" s="33"/>
      <c r="E61" s="33"/>
      <c r="F61" s="12"/>
      <c r="G61" s="12"/>
      <c r="H61" s="12"/>
    </row>
    <row r="62" spans="1:8">
      <c r="F62" s="12"/>
      <c r="G62" s="12"/>
      <c r="H62" s="12"/>
    </row>
    <row r="63" spans="1:8">
      <c r="F63" s="12"/>
      <c r="G63" s="12"/>
      <c r="H63" s="12"/>
    </row>
    <row r="64" spans="1:8">
      <c r="F64" s="12"/>
      <c r="G64" s="12"/>
      <c r="H64" s="12"/>
    </row>
    <row r="65" spans="6:8">
      <c r="F65" s="12"/>
      <c r="G65" s="12"/>
      <c r="H65" s="12"/>
    </row>
    <row r="66" spans="6:8">
      <c r="F66" s="12"/>
      <c r="G66" s="12"/>
      <c r="H66" s="12"/>
    </row>
    <row r="67" spans="6:8">
      <c r="F67" s="12"/>
      <c r="G67" s="12"/>
      <c r="H67" s="12"/>
    </row>
    <row r="68" spans="6:8">
      <c r="F68" s="12"/>
      <c r="G68" s="12"/>
      <c r="H68" s="12"/>
    </row>
    <row r="69" spans="6:8">
      <c r="F69" s="12"/>
      <c r="G69" s="12"/>
      <c r="H69" s="12"/>
    </row>
    <row r="70" spans="6:8">
      <c r="F70" s="12"/>
      <c r="G70" s="12"/>
      <c r="H70" s="12"/>
    </row>
    <row r="71" spans="6:8">
      <c r="F71" s="12"/>
      <c r="G71" s="12"/>
      <c r="H71" s="12"/>
    </row>
    <row r="72" spans="6:8">
      <c r="F72" s="12"/>
      <c r="G72" s="12"/>
      <c r="H72" s="12"/>
    </row>
    <row r="73" spans="6:8">
      <c r="F73" s="12"/>
      <c r="G73" s="12"/>
      <c r="H73" s="12"/>
    </row>
    <row r="74" spans="6:8">
      <c r="F74" s="12"/>
      <c r="G74" s="12"/>
      <c r="H74" s="12"/>
    </row>
    <row r="75" spans="6:8">
      <c r="F75" s="12"/>
      <c r="G75" s="12"/>
      <c r="H75" s="12"/>
    </row>
  </sheetData>
  <mergeCells count="8">
    <mergeCell ref="C8:E8"/>
    <mergeCell ref="B8:B9"/>
    <mergeCell ref="A8:A9"/>
    <mergeCell ref="D1:E1"/>
    <mergeCell ref="D2:E2"/>
    <mergeCell ref="D3:E3"/>
    <mergeCell ref="C4:E4"/>
    <mergeCell ref="A6:E6"/>
  </mergeCells>
  <phoneticPr fontId="1" type="noConversion"/>
  <pageMargins left="0.74803149606299213" right="0.51181102362204722" top="0.94488188976377963" bottom="0.6692913385826772" header="0.62992125984251968" footer="0.39370078740157483"/>
  <pageSetup paperSize="9" scale="89" fitToHeight="6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2023-10-06T07:56:39Z</cp:lastPrinted>
  <dcterms:created xsi:type="dcterms:W3CDTF">1996-10-08T23:32:33Z</dcterms:created>
  <dcterms:modified xsi:type="dcterms:W3CDTF">2023-10-12T07:11:58Z</dcterms:modified>
</cp:coreProperties>
</file>