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Лист1!$15:$17</definedName>
    <definedName name="_xlnm.Print_Area" localSheetId="0">Лист1!$A$1:$M$68</definedName>
  </definedNames>
  <calcPr calcId="125725"/>
</workbook>
</file>

<file path=xl/calcChain.xml><?xml version="1.0" encoding="utf-8"?>
<calcChain xmlns="http://schemas.openxmlformats.org/spreadsheetml/2006/main">
  <c r="G56" i="9"/>
  <c r="G52"/>
  <c r="L45"/>
  <c r="K45"/>
  <c r="J45"/>
  <c r="I45"/>
  <c r="H45"/>
  <c r="G45"/>
  <c r="F45"/>
  <c r="E45"/>
  <c r="D45"/>
  <c r="F30"/>
  <c r="L27"/>
  <c r="K27"/>
  <c r="J27"/>
  <c r="J28"/>
  <c r="C28"/>
  <c r="C45" s="1"/>
  <c r="H30" l="1"/>
  <c r="L20"/>
  <c r="L19" s="1"/>
  <c r="K20"/>
  <c r="K19" s="1"/>
  <c r="J20"/>
  <c r="J19" s="1"/>
  <c r="L22"/>
  <c r="L21" s="1"/>
  <c r="K22"/>
  <c r="K21" s="1"/>
  <c r="J22"/>
  <c r="J21" s="1"/>
  <c r="L26"/>
  <c r="L25" s="1"/>
  <c r="L33"/>
  <c r="K33"/>
  <c r="J33"/>
  <c r="L34"/>
  <c r="K34"/>
  <c r="J34"/>
  <c r="L35"/>
  <c r="K35"/>
  <c r="J35"/>
  <c r="L36"/>
  <c r="K36"/>
  <c r="J36"/>
  <c r="L37"/>
  <c r="K37"/>
  <c r="J37"/>
  <c r="L38"/>
  <c r="K38"/>
  <c r="J38"/>
  <c r="L39"/>
  <c r="K39"/>
  <c r="J39"/>
  <c r="L40"/>
  <c r="K40"/>
  <c r="J40"/>
  <c r="L41"/>
  <c r="K41"/>
  <c r="J41"/>
  <c r="L42"/>
  <c r="K42"/>
  <c r="J42"/>
  <c r="L43"/>
  <c r="K43"/>
  <c r="J43"/>
  <c r="L44"/>
  <c r="K44"/>
  <c r="J44"/>
  <c r="L46"/>
  <c r="K46"/>
  <c r="J46"/>
  <c r="L47"/>
  <c r="K47"/>
  <c r="J47"/>
  <c r="L65"/>
  <c r="K65"/>
  <c r="L66"/>
  <c r="K66"/>
  <c r="J66"/>
  <c r="G31"/>
  <c r="G30" s="1"/>
  <c r="H31"/>
  <c r="I31"/>
  <c r="I30" s="1"/>
  <c r="L59"/>
  <c r="L58" s="1"/>
  <c r="K59"/>
  <c r="K58" s="1"/>
  <c r="J59"/>
  <c r="J58" s="1"/>
  <c r="K26"/>
  <c r="K25" s="1"/>
  <c r="I64"/>
  <c r="I63" s="1"/>
  <c r="I62" s="1"/>
  <c r="I61" s="1"/>
  <c r="H64"/>
  <c r="H63" s="1"/>
  <c r="H62" s="1"/>
  <c r="H61" s="1"/>
  <c r="G64"/>
  <c r="G63" s="1"/>
  <c r="G62" s="1"/>
  <c r="G61" s="1"/>
  <c r="I59"/>
  <c r="I58" s="1"/>
  <c r="H59"/>
  <c r="H58" s="1"/>
  <c r="G59"/>
  <c r="G58" s="1"/>
  <c r="I26"/>
  <c r="I25" s="1"/>
  <c r="H25"/>
  <c r="G25"/>
  <c r="I21"/>
  <c r="H21"/>
  <c r="G21"/>
  <c r="I19"/>
  <c r="H19"/>
  <c r="G19"/>
  <c r="K52" l="1"/>
  <c r="K51" s="1"/>
  <c r="K50" s="1"/>
  <c r="K49" s="1"/>
  <c r="G57"/>
  <c r="J51"/>
  <c r="J50" s="1"/>
  <c r="J49" s="1"/>
  <c r="J52"/>
  <c r="I51"/>
  <c r="I50" s="1"/>
  <c r="I49" s="1"/>
  <c r="G29"/>
  <c r="G24" s="1"/>
  <c r="G23" s="1"/>
  <c r="J31"/>
  <c r="L64"/>
  <c r="L63" s="1"/>
  <c r="L62" s="1"/>
  <c r="L61" s="1"/>
  <c r="J26"/>
  <c r="J25" s="1"/>
  <c r="J18"/>
  <c r="L18"/>
  <c r="K18"/>
  <c r="K31"/>
  <c r="L31"/>
  <c r="L30" s="1"/>
  <c r="K64"/>
  <c r="K63" s="1"/>
  <c r="K62" s="1"/>
  <c r="K61" s="1"/>
  <c r="K57" s="1"/>
  <c r="L57"/>
  <c r="I29"/>
  <c r="I24" s="1"/>
  <c r="I23" s="1"/>
  <c r="H57"/>
  <c r="I57"/>
  <c r="I18"/>
  <c r="H18"/>
  <c r="G18"/>
  <c r="C65"/>
  <c r="J65" s="1"/>
  <c r="J64" s="1"/>
  <c r="J63" s="1"/>
  <c r="J62" s="1"/>
  <c r="J61" s="1"/>
  <c r="J57" s="1"/>
  <c r="K30" l="1"/>
  <c r="K29" s="1"/>
  <c r="K24" s="1"/>
  <c r="K23" s="1"/>
  <c r="L29"/>
  <c r="L24" s="1"/>
  <c r="L23" s="1"/>
  <c r="J29"/>
  <c r="J30"/>
  <c r="G51"/>
  <c r="G50" s="1"/>
  <c r="G49" s="1"/>
  <c r="H51"/>
  <c r="H50" s="1"/>
  <c r="H49" s="1"/>
  <c r="L52"/>
  <c r="L51" s="1"/>
  <c r="L50" s="1"/>
  <c r="L49" s="1"/>
  <c r="H29"/>
  <c r="H24" s="1"/>
  <c r="H23" s="1"/>
  <c r="G55"/>
  <c r="G54" s="1"/>
  <c r="G53" s="1"/>
  <c r="G48" s="1"/>
  <c r="G67" s="1"/>
  <c r="J56"/>
  <c r="J55" s="1"/>
  <c r="J54" s="1"/>
  <c r="J53" s="1"/>
  <c r="J48" s="1"/>
  <c r="J24"/>
  <c r="J23" s="1"/>
  <c r="E26"/>
  <c r="J67" l="1"/>
  <c r="L56"/>
  <c r="L55" s="1"/>
  <c r="L54" s="1"/>
  <c r="L53" s="1"/>
  <c r="L48" s="1"/>
  <c r="L67" s="1"/>
  <c r="I55"/>
  <c r="I54" s="1"/>
  <c r="I53" s="1"/>
  <c r="I48" s="1"/>
  <c r="I67" s="1"/>
  <c r="K56"/>
  <c r="K55" s="1"/>
  <c r="K54" s="1"/>
  <c r="K53" s="1"/>
  <c r="K48" s="1"/>
  <c r="K67" s="1"/>
  <c r="H55"/>
  <c r="H54" s="1"/>
  <c r="H53" s="1"/>
  <c r="H48" s="1"/>
  <c r="H67" s="1"/>
  <c r="E64"/>
  <c r="D64"/>
  <c r="C64"/>
  <c r="E63" l="1"/>
  <c r="E62" s="1"/>
  <c r="E61" s="1"/>
  <c r="D63"/>
  <c r="D62" s="1"/>
  <c r="D61" s="1"/>
  <c r="C63"/>
  <c r="C62" s="1"/>
  <c r="E59"/>
  <c r="E58" s="1"/>
  <c r="D59"/>
  <c r="D58" s="1"/>
  <c r="C59"/>
  <c r="C58" s="1"/>
  <c r="E31"/>
  <c r="E30" s="1"/>
  <c r="D31"/>
  <c r="D30" s="1"/>
  <c r="C31"/>
  <c r="C30" s="1"/>
  <c r="E25"/>
  <c r="D25"/>
  <c r="C25"/>
  <c r="E21"/>
  <c r="D21"/>
  <c r="C21"/>
  <c r="E19"/>
  <c r="D19"/>
  <c r="C19"/>
  <c r="C29" l="1"/>
  <c r="D29"/>
  <c r="C61"/>
  <c r="C57" s="1"/>
  <c r="C51"/>
  <c r="C50" s="1"/>
  <c r="C49" s="1"/>
  <c r="E29"/>
  <c r="D18"/>
  <c r="D57"/>
  <c r="E18"/>
  <c r="C18"/>
  <c r="E57"/>
  <c r="D24" l="1"/>
  <c r="D23" s="1"/>
  <c r="D51"/>
  <c r="D50" s="1"/>
  <c r="D49" s="1"/>
  <c r="E51"/>
  <c r="E50" s="1"/>
  <c r="E49" s="1"/>
  <c r="D55"/>
  <c r="D54" s="1"/>
  <c r="D53" s="1"/>
  <c r="C24"/>
  <c r="C23" s="1"/>
  <c r="E24"/>
  <c r="E23" s="1"/>
  <c r="D48" l="1"/>
  <c r="D67" s="1"/>
  <c r="E55"/>
  <c r="E54" s="1"/>
  <c r="E53" s="1"/>
  <c r="E48" s="1"/>
  <c r="E67" s="1"/>
  <c r="C55"/>
  <c r="C54" s="1"/>
  <c r="C53" s="1"/>
  <c r="C48" s="1"/>
  <c r="C67" s="1"/>
</calcChain>
</file>

<file path=xl/sharedStrings.xml><?xml version="1.0" encoding="utf-8"?>
<sst xmlns="http://schemas.openxmlformats.org/spreadsheetml/2006/main" count="111" uniqueCount="105">
  <si>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</si>
  <si>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</si>
  <si>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</si>
  <si>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</si>
  <si>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</si>
  <si>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</si>
  <si>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</si>
  <si>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</si>
  <si>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</si>
  <si>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</si>
  <si>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</si>
  <si>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</si>
  <si>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</si>
  <si>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</si>
  <si>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</si>
  <si>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</si>
  <si>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</si>
  <si>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</si>
  <si>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</si>
  <si>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</si>
  <si>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</si>
  <si>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</si>
  <si>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</si>
  <si>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</si>
  <si>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</si>
  <si>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</si>
  <si>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</si>
  <si>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</si>
  <si>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</si>
  <si>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</si>
  <si>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</si>
  <si>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</si>
  <si>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</si>
  <si>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</si>
  <si>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</si>
  <si>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</si>
  <si>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</si>
  <si>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</si>
  <si>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</si>
  <si>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</si>
  <si>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</si>
  <si>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</si>
  <si>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</si>
  <si>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</si>
  <si>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</si>
  <si>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</si>
  <si>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</si>
  <si>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</si>
  <si>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</si>
  <si>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</si>
  <si>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</si>
  <si>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</si>
  <si>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</si>
  <si>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</si>
  <si>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</si>
  <si>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</si>
  <si>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</si>
  <si>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</si>
  <si>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</si>
  <si>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</si>
  <si>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</si>
  <si>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</si>
  <si>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</si>
  <si>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</si>
  <si>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</si>
  <si>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</si>
  <si>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</si>
  <si>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</si>
  <si>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</si>
  <si>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</si>
  <si>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</si>
  <si>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</si>
  <si>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</si>
  <si>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</si>
  <si>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</si>
  <si>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</si>
  <si>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</si>
  <si>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</si>
  <si>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</si>
  <si>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</si>
  <si>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</si>
  <si>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</si>
  <si>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</si>
  <si>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</si>
  <si>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</si>
  <si>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</si>
  <si>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</si>
  <si>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</si>
  <si>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</si>
  <si>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</si>
  <si>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</si>
  <si>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</si>
  <si>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Утверждено, рублей</t>
  </si>
  <si>
    <t>Предлагаемые изменения, рублей</t>
  </si>
  <si>
    <t>000 01 03 01 00 02 5200 710</t>
  </si>
  <si>
    <t>000 01 03 01 00 02 5200 810</t>
  </si>
  <si>
    <t>ИСТОЧНИКИ ФИНАНСИРОВАНИЯ
дефицита областного бюджета на 2024 год и на плановый период 2025 и 2026 годов</t>
  </si>
  <si>
    <t>»</t>
  </si>
  <si>
    <t xml:space="preserve">      к областному закону</t>
  </si>
  <si>
    <t xml:space="preserve">       от 15 декабря 2023 г. </t>
  </si>
  <si>
    <t xml:space="preserve">        № 39-4-ОЗ</t>
  </si>
  <si>
    <t xml:space="preserve">       «Приложение № 4</t>
  </si>
  <si>
    <t xml:space="preserve">       к областному закону</t>
  </si>
  <si>
    <t xml:space="preserve">       Приложение № 2</t>
  </si>
  <si>
    <t>Сумма, рублей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</si>
</sst>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0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4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4" fillId="2" borderId="27" xfId="0" applyNumberFormat="1" applyFont="1" applyFill="1" applyBorder="1"/>
    <xf numFmtId="164" fontId="4" fillId="0" borderId="28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/>
    </xf>
    <xf numFmtId="164" fontId="9" fillId="0" borderId="13" xfId="0" applyNumberFormat="1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164" fontId="8" fillId="0" borderId="31" xfId="0" applyNumberFormat="1" applyFont="1" applyFill="1" applyBorder="1" applyAlignment="1">
      <alignment vertical="center"/>
    </xf>
    <xf numFmtId="164" fontId="4" fillId="2" borderId="32" xfId="0" applyNumberFormat="1" applyFont="1" applyFill="1" applyBorder="1"/>
    <xf numFmtId="0" fontId="4" fillId="0" borderId="9" xfId="0" applyFont="1" applyFill="1" applyBorder="1" applyAlignment="1">
      <alignment horizontal="left" vertical="center" wrapText="1" indent="2"/>
    </xf>
    <xf numFmtId="0" fontId="4" fillId="2" borderId="9" xfId="0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vertical="center"/>
    </xf>
    <xf numFmtId="164" fontId="9" fillId="0" borderId="33" xfId="0" applyNumberFormat="1" applyFont="1" applyFill="1" applyBorder="1" applyAlignment="1">
      <alignment vertical="center"/>
    </xf>
    <xf numFmtId="164" fontId="4" fillId="2" borderId="35" xfId="0" applyNumberFormat="1" applyFont="1" applyFill="1" applyBorder="1"/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tabSelected="1" view="pageBreakPreview" zoomScaleNormal="100" zoomScaleSheetLayoutView="100" workbookViewId="0">
      <selection activeCell="A10" sqref="A10"/>
    </sheetView>
  </sheetViews>
  <sheetFormatPr defaultColWidth="9.140625" defaultRowHeight="12.75"/>
  <cols>
    <col min="1" max="1" width="63.42578125" style="10" customWidth="1"/>
    <col min="2" max="2" width="24.7109375" style="10" customWidth="1"/>
    <col min="3" max="4" width="20.7109375" style="10" hidden="1" customWidth="1"/>
    <col min="5" max="5" width="19.7109375" style="10" hidden="1" customWidth="1"/>
    <col min="6" max="6" width="0.140625" style="10" hidden="1" customWidth="1"/>
    <col min="7" max="9" width="20.7109375" style="10" hidden="1" customWidth="1"/>
    <col min="10" max="11" width="20.7109375" style="10" customWidth="1"/>
    <col min="12" max="12" width="22.140625" style="10" customWidth="1"/>
    <col min="13" max="13" width="1.7109375" style="10" customWidth="1"/>
    <col min="14" max="16384" width="9.140625" style="10"/>
  </cols>
  <sheetData>
    <row r="1" spans="1:12" ht="15.75">
      <c r="K1" s="73" t="s">
        <v>103</v>
      </c>
      <c r="L1" s="73"/>
    </row>
    <row r="2" spans="1:12" ht="15.75">
      <c r="K2" s="73" t="s">
        <v>102</v>
      </c>
      <c r="L2" s="73"/>
    </row>
    <row r="3" spans="1:12" ht="15.75">
      <c r="K3" s="72"/>
    </row>
    <row r="4" spans="1:12" ht="15.75">
      <c r="K4" s="72"/>
    </row>
    <row r="5" spans="1:12" ht="15.75" customHeight="1">
      <c r="K5" s="72"/>
    </row>
    <row r="6" spans="1:12" ht="12.75" customHeight="1"/>
    <row r="7" spans="1:12" s="5" customFormat="1" ht="18.75" customHeight="1">
      <c r="C7" s="57"/>
      <c r="G7" s="57"/>
      <c r="H7" s="64"/>
      <c r="I7" s="65"/>
      <c r="J7" s="57"/>
      <c r="K7" s="73" t="s">
        <v>101</v>
      </c>
      <c r="L7" s="73"/>
    </row>
    <row r="8" spans="1:12" s="5" customFormat="1" ht="15.75" customHeight="1">
      <c r="C8" s="57"/>
      <c r="G8" s="57"/>
      <c r="H8" s="64"/>
      <c r="I8" s="65"/>
      <c r="J8" s="57"/>
      <c r="K8" s="73" t="s">
        <v>98</v>
      </c>
      <c r="L8" s="73"/>
    </row>
    <row r="9" spans="1:12" s="5" customFormat="1" ht="18.75" customHeight="1">
      <c r="C9" s="30"/>
      <c r="G9" s="30"/>
      <c r="H9" s="73"/>
      <c r="I9" s="73"/>
      <c r="J9" s="30"/>
      <c r="K9" s="73" t="s">
        <v>99</v>
      </c>
      <c r="L9" s="73"/>
    </row>
    <row r="10" spans="1:12" s="5" customFormat="1" ht="18.75" customHeight="1">
      <c r="C10" s="31"/>
      <c r="G10" s="31"/>
      <c r="H10" s="31"/>
      <c r="I10" s="31"/>
      <c r="J10" s="31"/>
      <c r="K10" s="80" t="s">
        <v>100</v>
      </c>
      <c r="L10" s="80"/>
    </row>
    <row r="11" spans="1:12" s="5" customFormat="1" ht="18.75" customHeight="1">
      <c r="C11" s="31"/>
      <c r="D11" s="31"/>
      <c r="E11" s="31"/>
      <c r="G11" s="31"/>
      <c r="H11" s="31"/>
      <c r="I11" s="31"/>
      <c r="J11" s="31"/>
      <c r="K11" s="31"/>
      <c r="L11" s="31"/>
    </row>
    <row r="12" spans="1:12" s="5" customFormat="1" ht="18.75" customHeight="1">
      <c r="C12" s="31"/>
      <c r="D12" s="31"/>
      <c r="E12" s="31"/>
      <c r="G12" s="31"/>
      <c r="H12" s="31"/>
      <c r="I12" s="31"/>
      <c r="J12" s="31"/>
      <c r="K12" s="31"/>
      <c r="L12" s="31"/>
    </row>
    <row r="13" spans="1:12" s="5" customFormat="1" ht="51.75" customHeight="1">
      <c r="A13" s="77" t="s">
        <v>96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s="5" customFormat="1" ht="8.25" customHeight="1">
      <c r="A14" s="7"/>
      <c r="B14" s="7"/>
      <c r="C14" s="7"/>
      <c r="D14" s="8"/>
      <c r="F14" s="6"/>
      <c r="G14" s="7"/>
      <c r="H14" s="8"/>
      <c r="J14" s="7"/>
      <c r="K14" s="8"/>
    </row>
    <row r="15" spans="1:12" ht="23.1" customHeight="1">
      <c r="A15" s="78" t="s">
        <v>0</v>
      </c>
      <c r="B15" s="78" t="s">
        <v>30</v>
      </c>
      <c r="C15" s="74" t="s">
        <v>92</v>
      </c>
      <c r="D15" s="75"/>
      <c r="E15" s="76"/>
      <c r="F15" s="9"/>
      <c r="G15" s="74" t="s">
        <v>93</v>
      </c>
      <c r="H15" s="75"/>
      <c r="I15" s="76"/>
      <c r="J15" s="74" t="s">
        <v>104</v>
      </c>
      <c r="K15" s="75"/>
      <c r="L15" s="76"/>
    </row>
    <row r="16" spans="1:12" ht="24.95" customHeight="1">
      <c r="A16" s="79"/>
      <c r="B16" s="79"/>
      <c r="C16" s="32" t="s">
        <v>48</v>
      </c>
      <c r="D16" s="33" t="s">
        <v>68</v>
      </c>
      <c r="E16" s="34" t="s">
        <v>71</v>
      </c>
      <c r="F16" s="9"/>
      <c r="G16" s="32" t="s">
        <v>48</v>
      </c>
      <c r="H16" s="33" t="s">
        <v>68</v>
      </c>
      <c r="I16" s="34" t="s">
        <v>71</v>
      </c>
      <c r="J16" s="32" t="s">
        <v>48</v>
      </c>
      <c r="K16" s="33" t="s">
        <v>68</v>
      </c>
      <c r="L16" s="34" t="s">
        <v>71</v>
      </c>
    </row>
    <row r="17" spans="1:12" s="13" customFormat="1" ht="11.25">
      <c r="A17" s="11">
        <v>1</v>
      </c>
      <c r="B17" s="11">
        <v>2</v>
      </c>
      <c r="C17" s="35">
        <v>3</v>
      </c>
      <c r="D17" s="36">
        <v>4</v>
      </c>
      <c r="E17" s="37">
        <v>5</v>
      </c>
      <c r="F17" s="12"/>
      <c r="G17" s="35">
        <v>6</v>
      </c>
      <c r="H17" s="36">
        <v>7</v>
      </c>
      <c r="I17" s="37">
        <v>8</v>
      </c>
      <c r="J17" s="35">
        <v>3</v>
      </c>
      <c r="K17" s="36">
        <v>4</v>
      </c>
      <c r="L17" s="37">
        <v>5</v>
      </c>
    </row>
    <row r="18" spans="1:12" ht="36" customHeight="1">
      <c r="A18" s="14" t="s">
        <v>1</v>
      </c>
      <c r="B18" s="15" t="s">
        <v>2</v>
      </c>
      <c r="C18" s="38">
        <f>C19+C21</f>
        <v>17914779211.210007</v>
      </c>
      <c r="D18" s="39">
        <f t="shared" ref="D18:E18" si="0">D19+D21</f>
        <v>20026482896.460007</v>
      </c>
      <c r="E18" s="40">
        <f t="shared" si="0"/>
        <v>14198073078.889999</v>
      </c>
      <c r="F18" s="16"/>
      <c r="G18" s="38">
        <f>G19+G21</f>
        <v>0</v>
      </c>
      <c r="H18" s="39">
        <f t="shared" ref="H18:I18" si="1">H19+H21</f>
        <v>0</v>
      </c>
      <c r="I18" s="40">
        <f t="shared" si="1"/>
        <v>0</v>
      </c>
      <c r="J18" s="38">
        <f>J19+J21</f>
        <v>17914779211.210007</v>
      </c>
      <c r="K18" s="39">
        <f t="shared" ref="K18:L18" si="2">K19+K21</f>
        <v>20026482896.460007</v>
      </c>
      <c r="L18" s="40">
        <f t="shared" si="2"/>
        <v>14198073078.889999</v>
      </c>
    </row>
    <row r="19" spans="1:12" ht="31.5" customHeight="1">
      <c r="A19" s="17" t="s">
        <v>84</v>
      </c>
      <c r="B19" s="1" t="s">
        <v>3</v>
      </c>
      <c r="C19" s="41">
        <f>C20</f>
        <v>73611693211.210007</v>
      </c>
      <c r="D19" s="42">
        <f t="shared" ref="D19:E19" si="3">D20</f>
        <v>71422740896.460007</v>
      </c>
      <c r="E19" s="43">
        <f t="shared" si="3"/>
        <v>65720477721.779999</v>
      </c>
      <c r="F19" s="16"/>
      <c r="G19" s="41">
        <f>G20</f>
        <v>0</v>
      </c>
      <c r="H19" s="42">
        <f t="shared" ref="H19:I19" si="4">H20</f>
        <v>0</v>
      </c>
      <c r="I19" s="43">
        <f t="shared" si="4"/>
        <v>0</v>
      </c>
      <c r="J19" s="41">
        <f>J20</f>
        <v>73611693211.210007</v>
      </c>
      <c r="K19" s="42">
        <f t="shared" ref="K19:L19" si="5">K20</f>
        <v>71422740896.460007</v>
      </c>
      <c r="L19" s="43">
        <f t="shared" si="5"/>
        <v>65720477721.779999</v>
      </c>
    </row>
    <row r="20" spans="1:12" ht="35.25" customHeight="1">
      <c r="A20" s="2" t="s">
        <v>59</v>
      </c>
      <c r="B20" s="1" t="s">
        <v>4</v>
      </c>
      <c r="C20" s="41">
        <v>73611693211.210007</v>
      </c>
      <c r="D20" s="42">
        <v>71422740896.460007</v>
      </c>
      <c r="E20" s="43">
        <v>65720477721.779999</v>
      </c>
      <c r="F20" s="16"/>
      <c r="G20" s="41"/>
      <c r="H20" s="42"/>
      <c r="I20" s="43"/>
      <c r="J20" s="41">
        <f>C20+G20</f>
        <v>73611693211.210007</v>
      </c>
      <c r="K20" s="42">
        <f>D20+H20</f>
        <v>71422740896.460007</v>
      </c>
      <c r="L20" s="43">
        <f>E20+I20</f>
        <v>65720477721.779999</v>
      </c>
    </row>
    <row r="21" spans="1:12" ht="33" customHeight="1">
      <c r="A21" s="17" t="s">
        <v>5</v>
      </c>
      <c r="B21" s="1" t="s">
        <v>6</v>
      </c>
      <c r="C21" s="41">
        <f>C22</f>
        <v>-55696914000</v>
      </c>
      <c r="D21" s="42">
        <f t="shared" ref="D21:E21" si="6">D22</f>
        <v>-51396258000</v>
      </c>
      <c r="E21" s="43">
        <f t="shared" si="6"/>
        <v>-51522404642.889999</v>
      </c>
      <c r="F21" s="16"/>
      <c r="G21" s="41">
        <f>G22</f>
        <v>0</v>
      </c>
      <c r="H21" s="42">
        <f t="shared" ref="H21:I21" si="7">H22</f>
        <v>0</v>
      </c>
      <c r="I21" s="43">
        <f t="shared" si="7"/>
        <v>0</v>
      </c>
      <c r="J21" s="41">
        <f>J22</f>
        <v>-55696914000</v>
      </c>
      <c r="K21" s="42">
        <f t="shared" ref="K21:L21" si="8">K22</f>
        <v>-51396258000</v>
      </c>
      <c r="L21" s="43">
        <f t="shared" si="8"/>
        <v>-51522404642.889999</v>
      </c>
    </row>
    <row r="22" spans="1:12" ht="34.5" customHeight="1">
      <c r="A22" s="18" t="s">
        <v>60</v>
      </c>
      <c r="B22" s="19" t="s">
        <v>7</v>
      </c>
      <c r="C22" s="44">
        <v>-55696914000</v>
      </c>
      <c r="D22" s="45">
        <v>-51396258000</v>
      </c>
      <c r="E22" s="46">
        <v>-51522404642.889999</v>
      </c>
      <c r="F22" s="16"/>
      <c r="G22" s="44">
        <v>0</v>
      </c>
      <c r="H22" s="45">
        <v>0</v>
      </c>
      <c r="I22" s="46"/>
      <c r="J22" s="41">
        <f>C22+G22</f>
        <v>-55696914000</v>
      </c>
      <c r="K22" s="42">
        <f>D22+H22</f>
        <v>-51396258000</v>
      </c>
      <c r="L22" s="43">
        <f>E22+I22</f>
        <v>-51522404642.889999</v>
      </c>
    </row>
    <row r="23" spans="1:12" ht="32.25" customHeight="1">
      <c r="A23" s="20" t="s">
        <v>34</v>
      </c>
      <c r="B23" s="21" t="s">
        <v>8</v>
      </c>
      <c r="C23" s="38">
        <f t="shared" ref="C23:L23" si="9">C24</f>
        <v>-3154097095.0400009</v>
      </c>
      <c r="D23" s="39">
        <f t="shared" si="9"/>
        <v>-7597623847.1899986</v>
      </c>
      <c r="E23" s="40">
        <f t="shared" si="9"/>
        <v>-8351826061.4699974</v>
      </c>
      <c r="F23" s="16"/>
      <c r="G23" s="38">
        <f t="shared" si="9"/>
        <v>0</v>
      </c>
      <c r="H23" s="39">
        <f t="shared" si="9"/>
        <v>0</v>
      </c>
      <c r="I23" s="40">
        <f t="shared" si="9"/>
        <v>0</v>
      </c>
      <c r="J23" s="38">
        <f t="shared" si="9"/>
        <v>-3154097095.0400009</v>
      </c>
      <c r="K23" s="39">
        <f t="shared" si="9"/>
        <v>-7597623847.1899986</v>
      </c>
      <c r="L23" s="40">
        <f t="shared" si="9"/>
        <v>-8351826061.4699974</v>
      </c>
    </row>
    <row r="24" spans="1:12" ht="30.95" customHeight="1">
      <c r="A24" s="17" t="s">
        <v>35</v>
      </c>
      <c r="B24" s="1" t="s">
        <v>25</v>
      </c>
      <c r="C24" s="41">
        <f>C25+C29</f>
        <v>-3154097095.0400009</v>
      </c>
      <c r="D24" s="42">
        <f>D25+D29</f>
        <v>-7597623847.1899986</v>
      </c>
      <c r="E24" s="43">
        <f>E25+E29</f>
        <v>-8351826061.4699974</v>
      </c>
      <c r="F24" s="16"/>
      <c r="G24" s="41">
        <f t="shared" ref="G24:L24" si="10">G25+G29</f>
        <v>0</v>
      </c>
      <c r="H24" s="42">
        <f t="shared" si="10"/>
        <v>0</v>
      </c>
      <c r="I24" s="43">
        <f t="shared" si="10"/>
        <v>0</v>
      </c>
      <c r="J24" s="41">
        <f t="shared" si="10"/>
        <v>-3154097095.0400009</v>
      </c>
      <c r="K24" s="42">
        <f t="shared" si="10"/>
        <v>-7597623847.1899986</v>
      </c>
      <c r="L24" s="43">
        <f t="shared" si="10"/>
        <v>-8351826061.4699974</v>
      </c>
    </row>
    <row r="25" spans="1:12" ht="37.5" customHeight="1">
      <c r="A25" s="17" t="s">
        <v>85</v>
      </c>
      <c r="B25" s="1" t="s">
        <v>26</v>
      </c>
      <c r="C25" s="41">
        <f t="shared" ref="C25:L25" si="11">C26</f>
        <v>11745429000</v>
      </c>
      <c r="D25" s="42">
        <f t="shared" si="11"/>
        <v>12079781000</v>
      </c>
      <c r="E25" s="43">
        <f t="shared" si="11"/>
        <v>10516484000</v>
      </c>
      <c r="F25" s="16"/>
      <c r="G25" s="41">
        <f t="shared" si="11"/>
        <v>0</v>
      </c>
      <c r="H25" s="42">
        <f t="shared" si="11"/>
        <v>0</v>
      </c>
      <c r="I25" s="43">
        <f t="shared" si="11"/>
        <v>0</v>
      </c>
      <c r="J25" s="41">
        <f t="shared" si="11"/>
        <v>11745429000</v>
      </c>
      <c r="K25" s="42">
        <f t="shared" si="11"/>
        <v>12079781000</v>
      </c>
      <c r="L25" s="43">
        <f t="shared" si="11"/>
        <v>10516484000</v>
      </c>
    </row>
    <row r="26" spans="1:12" ht="44.1" customHeight="1">
      <c r="A26" s="2" t="s">
        <v>61</v>
      </c>
      <c r="B26" s="1" t="s">
        <v>27</v>
      </c>
      <c r="C26" s="41">
        <v>11745429000</v>
      </c>
      <c r="D26" s="42">
        <v>12079781000</v>
      </c>
      <c r="E26" s="43">
        <f>E27+E28</f>
        <v>10516484000</v>
      </c>
      <c r="F26" s="16"/>
      <c r="G26" s="41"/>
      <c r="H26" s="42"/>
      <c r="I26" s="43">
        <f t="shared" ref="I26:L26" si="12">I27+I28</f>
        <v>0</v>
      </c>
      <c r="J26" s="41">
        <f t="shared" si="12"/>
        <v>11745429000</v>
      </c>
      <c r="K26" s="42">
        <f t="shared" si="12"/>
        <v>12079781000</v>
      </c>
      <c r="L26" s="43">
        <f t="shared" si="12"/>
        <v>10516484000</v>
      </c>
    </row>
    <row r="27" spans="1:12" ht="73.5" customHeight="1">
      <c r="A27" s="62" t="s">
        <v>78</v>
      </c>
      <c r="B27" s="1" t="s">
        <v>49</v>
      </c>
      <c r="C27" s="41">
        <v>989509000</v>
      </c>
      <c r="D27" s="42">
        <v>683523000</v>
      </c>
      <c r="E27" s="43"/>
      <c r="F27" s="16"/>
      <c r="G27" s="41"/>
      <c r="H27" s="42"/>
      <c r="I27" s="43"/>
      <c r="J27" s="41">
        <f>C27+G27</f>
        <v>989509000</v>
      </c>
      <c r="K27" s="42">
        <f>D27+H27</f>
        <v>683523000</v>
      </c>
      <c r="L27" s="68">
        <f>E27+I27</f>
        <v>0</v>
      </c>
    </row>
    <row r="28" spans="1:12" ht="63.95" customHeight="1">
      <c r="A28" s="62" t="s">
        <v>72</v>
      </c>
      <c r="B28" s="59" t="s">
        <v>94</v>
      </c>
      <c r="C28" s="41">
        <f>10696914000+59006000</f>
        <v>10755920000</v>
      </c>
      <c r="D28" s="42">
        <v>11396258000</v>
      </c>
      <c r="E28" s="43">
        <v>10516484000</v>
      </c>
      <c r="F28" s="16"/>
      <c r="G28" s="41"/>
      <c r="H28" s="42"/>
      <c r="I28" s="43"/>
      <c r="J28" s="41">
        <f>10696914000+59006000</f>
        <v>10755920000</v>
      </c>
      <c r="K28" s="42">
        <v>11396258000</v>
      </c>
      <c r="L28" s="43">
        <v>10516484000</v>
      </c>
    </row>
    <row r="29" spans="1:12" ht="42" customHeight="1">
      <c r="A29" s="17" t="s">
        <v>36</v>
      </c>
      <c r="B29" s="1" t="s">
        <v>28</v>
      </c>
      <c r="C29" s="41">
        <f>C30</f>
        <v>-14899526095.040001</v>
      </c>
      <c r="D29" s="42">
        <f t="shared" ref="D29:E29" si="13">D30</f>
        <v>-19677404847.189999</v>
      </c>
      <c r="E29" s="43">
        <f t="shared" si="13"/>
        <v>-18868310061.469997</v>
      </c>
      <c r="F29" s="16"/>
      <c r="G29" s="41">
        <f>G30</f>
        <v>0</v>
      </c>
      <c r="H29" s="42">
        <f t="shared" ref="H29:I29" si="14">H30</f>
        <v>0</v>
      </c>
      <c r="I29" s="43">
        <f t="shared" si="14"/>
        <v>0</v>
      </c>
      <c r="J29" s="41">
        <f>J30</f>
        <v>-14899526095.040001</v>
      </c>
      <c r="K29" s="42">
        <f t="shared" ref="K29:L29" si="15">K30</f>
        <v>-19677404847.189999</v>
      </c>
      <c r="L29" s="43">
        <f t="shared" si="15"/>
        <v>-18868310061.469997</v>
      </c>
    </row>
    <row r="30" spans="1:12" s="61" customFormat="1" ht="46.5" customHeight="1">
      <c r="A30" s="58" t="s">
        <v>37</v>
      </c>
      <c r="B30" s="59" t="s">
        <v>29</v>
      </c>
      <c r="C30" s="41">
        <f>C45+C31+C42+C43+C44+C46+C47</f>
        <v>-14899526095.040001</v>
      </c>
      <c r="D30" s="42">
        <f t="shared" ref="D30:L30" si="16">D45+D31+D42+D43+D44+D46+D47</f>
        <v>-19677404847.189999</v>
      </c>
      <c r="E30" s="43">
        <f t="shared" si="16"/>
        <v>-18868310061.469997</v>
      </c>
      <c r="F30" s="41">
        <f t="shared" si="16"/>
        <v>0</v>
      </c>
      <c r="G30" s="41">
        <f t="shared" si="16"/>
        <v>0</v>
      </c>
      <c r="H30" s="42">
        <f t="shared" si="16"/>
        <v>0</v>
      </c>
      <c r="I30" s="43">
        <f t="shared" si="16"/>
        <v>0</v>
      </c>
      <c r="J30" s="41">
        <f t="shared" si="16"/>
        <v>-14899526095.040001</v>
      </c>
      <c r="K30" s="42">
        <f t="shared" si="16"/>
        <v>-19677404847.189999</v>
      </c>
      <c r="L30" s="43">
        <f t="shared" si="16"/>
        <v>-18868310061.469997</v>
      </c>
    </row>
    <row r="31" spans="1:12" s="61" customFormat="1" ht="53.1" customHeight="1">
      <c r="A31" s="62" t="s">
        <v>74</v>
      </c>
      <c r="B31" s="59" t="s">
        <v>46</v>
      </c>
      <c r="C31" s="41">
        <f>SUM(C33:C41)</f>
        <v>-1476054324.6099999</v>
      </c>
      <c r="D31" s="42">
        <f t="shared" ref="D31:E31" si="17">SUM(D33:D41)</f>
        <v>-3322114571.5000005</v>
      </c>
      <c r="E31" s="43">
        <f t="shared" si="17"/>
        <v>-3322114571.5000005</v>
      </c>
      <c r="F31" s="60"/>
      <c r="G31" s="41">
        <f>SUM(G33:G41)</f>
        <v>0</v>
      </c>
      <c r="H31" s="42">
        <f t="shared" ref="H31:I31" si="18">SUM(H33:H41)</f>
        <v>0</v>
      </c>
      <c r="I31" s="43">
        <f t="shared" si="18"/>
        <v>0</v>
      </c>
      <c r="J31" s="41">
        <f>SUM(J33:J41)</f>
        <v>-1476054324.6099999</v>
      </c>
      <c r="K31" s="42">
        <f t="shared" ref="K31:L31" si="19">SUM(K33:K41)</f>
        <v>-3322114571.5000005</v>
      </c>
      <c r="L31" s="43">
        <f t="shared" si="19"/>
        <v>-3322114571.5000005</v>
      </c>
    </row>
    <row r="32" spans="1:12" ht="18" customHeight="1">
      <c r="A32" s="3" t="s">
        <v>47</v>
      </c>
      <c r="B32" s="1"/>
      <c r="C32" s="41"/>
      <c r="D32" s="42"/>
      <c r="E32" s="43"/>
      <c r="F32" s="16"/>
      <c r="G32" s="41"/>
      <c r="H32" s="42"/>
      <c r="I32" s="43"/>
      <c r="J32" s="41"/>
      <c r="K32" s="42"/>
      <c r="L32" s="43"/>
    </row>
    <row r="33" spans="1:12" ht="84" customHeight="1">
      <c r="A33" s="3" t="s">
        <v>86</v>
      </c>
      <c r="B33" s="1"/>
      <c r="C33" s="41">
        <v>-30000000</v>
      </c>
      <c r="D33" s="42">
        <v>-57000000</v>
      </c>
      <c r="E33" s="47">
        <v>-57000000</v>
      </c>
      <c r="F33" s="16"/>
      <c r="G33" s="41"/>
      <c r="H33" s="42"/>
      <c r="I33" s="43"/>
      <c r="J33" s="41">
        <f t="shared" ref="J33:J47" si="20">C33+G33</f>
        <v>-30000000</v>
      </c>
      <c r="K33" s="42">
        <f t="shared" ref="K33:K47" si="21">D33+H33</f>
        <v>-57000000</v>
      </c>
      <c r="L33" s="43">
        <f t="shared" ref="L33:L47" si="22">E33+I33</f>
        <v>-57000000</v>
      </c>
    </row>
    <row r="34" spans="1:12" ht="84.75" customHeight="1">
      <c r="A34" s="3" t="s">
        <v>87</v>
      </c>
      <c r="B34" s="1"/>
      <c r="C34" s="41">
        <v>-507648400</v>
      </c>
      <c r="D34" s="42">
        <v>-964531960</v>
      </c>
      <c r="E34" s="47">
        <v>-964531960</v>
      </c>
      <c r="F34" s="16"/>
      <c r="G34" s="41"/>
      <c r="H34" s="42"/>
      <c r="I34" s="43"/>
      <c r="J34" s="41">
        <f t="shared" si="20"/>
        <v>-507648400</v>
      </c>
      <c r="K34" s="42">
        <f t="shared" si="21"/>
        <v>-964531960</v>
      </c>
      <c r="L34" s="43">
        <f t="shared" si="22"/>
        <v>-964531960</v>
      </c>
    </row>
    <row r="35" spans="1:12" ht="87" customHeight="1">
      <c r="A35" s="3" t="s">
        <v>88</v>
      </c>
      <c r="B35" s="1"/>
      <c r="C35" s="41">
        <v>-579939200</v>
      </c>
      <c r="D35" s="42">
        <v>-1101884480</v>
      </c>
      <c r="E35" s="47">
        <v>-1101884480</v>
      </c>
      <c r="F35" s="16"/>
      <c r="G35" s="41"/>
      <c r="H35" s="42"/>
      <c r="I35" s="43"/>
      <c r="J35" s="41">
        <f t="shared" si="20"/>
        <v>-579939200</v>
      </c>
      <c r="K35" s="42">
        <f t="shared" si="21"/>
        <v>-1101884480</v>
      </c>
      <c r="L35" s="43">
        <f t="shared" si="22"/>
        <v>-1101884480</v>
      </c>
    </row>
    <row r="36" spans="1:12" ht="87" customHeight="1">
      <c r="A36" s="3" t="s">
        <v>89</v>
      </c>
      <c r="B36" s="1"/>
      <c r="C36" s="41">
        <v>-37360700</v>
      </c>
      <c r="D36" s="42">
        <v>-70985330</v>
      </c>
      <c r="E36" s="47">
        <v>-70985330</v>
      </c>
      <c r="F36" s="16"/>
      <c r="G36" s="41"/>
      <c r="H36" s="42"/>
      <c r="I36" s="43"/>
      <c r="J36" s="41">
        <f t="shared" si="20"/>
        <v>-37360700</v>
      </c>
      <c r="K36" s="42">
        <f t="shared" si="21"/>
        <v>-70985330</v>
      </c>
      <c r="L36" s="43">
        <f t="shared" si="22"/>
        <v>-70985330</v>
      </c>
    </row>
    <row r="37" spans="1:12" ht="95.25" customHeight="1">
      <c r="A37" s="3" t="s">
        <v>90</v>
      </c>
      <c r="B37" s="1"/>
      <c r="C37" s="41">
        <v>-250000000</v>
      </c>
      <c r="D37" s="42">
        <v>-800000000</v>
      </c>
      <c r="E37" s="43">
        <v>-800000000</v>
      </c>
      <c r="F37" s="16"/>
      <c r="G37" s="41"/>
      <c r="H37" s="42"/>
      <c r="I37" s="43"/>
      <c r="J37" s="41">
        <f t="shared" si="20"/>
        <v>-250000000</v>
      </c>
      <c r="K37" s="42">
        <f t="shared" si="21"/>
        <v>-800000000</v>
      </c>
      <c r="L37" s="43">
        <f t="shared" si="22"/>
        <v>-800000000</v>
      </c>
    </row>
    <row r="38" spans="1:12" ht="87" customHeight="1">
      <c r="A38" s="3" t="s">
        <v>91</v>
      </c>
      <c r="B38" s="1"/>
      <c r="C38" s="41">
        <v>-71106024.609999999</v>
      </c>
      <c r="D38" s="42">
        <v>-71106024.609999999</v>
      </c>
      <c r="E38" s="43">
        <v>-71106024.609999999</v>
      </c>
      <c r="F38" s="16"/>
      <c r="G38" s="41"/>
      <c r="H38" s="42"/>
      <c r="I38" s="43"/>
      <c r="J38" s="41">
        <f t="shared" si="20"/>
        <v>-71106024.609999999</v>
      </c>
      <c r="K38" s="42">
        <f t="shared" si="21"/>
        <v>-71106024.609999999</v>
      </c>
      <c r="L38" s="43">
        <f t="shared" si="22"/>
        <v>-71106024.609999999</v>
      </c>
    </row>
    <row r="39" spans="1:12" ht="110.25" customHeight="1">
      <c r="A39" s="3" t="s">
        <v>62</v>
      </c>
      <c r="B39" s="1"/>
      <c r="C39" s="41"/>
      <c r="D39" s="42">
        <v>-201204824.84</v>
      </c>
      <c r="E39" s="43">
        <v>-201204824.84</v>
      </c>
      <c r="F39" s="16"/>
      <c r="G39" s="41"/>
      <c r="H39" s="42"/>
      <c r="I39" s="43"/>
      <c r="J39" s="69">
        <f t="shared" si="20"/>
        <v>0</v>
      </c>
      <c r="K39" s="42">
        <f t="shared" si="21"/>
        <v>-201204824.84</v>
      </c>
      <c r="L39" s="43">
        <f t="shared" si="22"/>
        <v>-201204824.84</v>
      </c>
    </row>
    <row r="40" spans="1:12" ht="110.25" customHeight="1">
      <c r="A40" s="3" t="s">
        <v>63</v>
      </c>
      <c r="B40" s="1"/>
      <c r="C40" s="41"/>
      <c r="D40" s="42">
        <v>-45328869.859999999</v>
      </c>
      <c r="E40" s="47">
        <v>-45328869.859999999</v>
      </c>
      <c r="F40" s="16"/>
      <c r="G40" s="41"/>
      <c r="H40" s="42"/>
      <c r="I40" s="47"/>
      <c r="J40" s="69">
        <f t="shared" si="20"/>
        <v>0</v>
      </c>
      <c r="K40" s="42">
        <f t="shared" si="21"/>
        <v>-45328869.859999999</v>
      </c>
      <c r="L40" s="43">
        <f t="shared" si="22"/>
        <v>-45328869.859999999</v>
      </c>
    </row>
    <row r="41" spans="1:12" ht="111" customHeight="1">
      <c r="A41" s="3" t="s">
        <v>64</v>
      </c>
      <c r="B41" s="1"/>
      <c r="C41" s="41"/>
      <c r="D41" s="42">
        <v>-10073082.189999999</v>
      </c>
      <c r="E41" s="47">
        <v>-10073082.189999999</v>
      </c>
      <c r="F41" s="16"/>
      <c r="G41" s="41"/>
      <c r="H41" s="42"/>
      <c r="I41" s="47"/>
      <c r="J41" s="69">
        <f t="shared" si="20"/>
        <v>0</v>
      </c>
      <c r="K41" s="42">
        <f t="shared" si="21"/>
        <v>-10073082.189999999</v>
      </c>
      <c r="L41" s="43">
        <f t="shared" si="22"/>
        <v>-10073082.189999999</v>
      </c>
    </row>
    <row r="42" spans="1:12" ht="73.5" customHeight="1">
      <c r="A42" s="62" t="s">
        <v>79</v>
      </c>
      <c r="B42" s="1" t="s">
        <v>50</v>
      </c>
      <c r="C42" s="41">
        <v>-14428571.43</v>
      </c>
      <c r="D42" s="42">
        <v>-143453357.13999999</v>
      </c>
      <c r="E42" s="43">
        <v>-214132571.41999999</v>
      </c>
      <c r="F42" s="16"/>
      <c r="G42" s="41"/>
      <c r="H42" s="42"/>
      <c r="I42" s="43"/>
      <c r="J42" s="41">
        <f t="shared" si="20"/>
        <v>-14428571.43</v>
      </c>
      <c r="K42" s="42">
        <f t="shared" si="21"/>
        <v>-143453357.13999999</v>
      </c>
      <c r="L42" s="43">
        <f t="shared" si="22"/>
        <v>-214132571.41999999</v>
      </c>
    </row>
    <row r="43" spans="1:12" ht="123.75" customHeight="1">
      <c r="A43" s="62" t="s">
        <v>80</v>
      </c>
      <c r="B43" s="1" t="s">
        <v>65</v>
      </c>
      <c r="C43" s="41"/>
      <c r="D43" s="42">
        <v>-1986512000</v>
      </c>
      <c r="E43" s="43">
        <v>-1986512000</v>
      </c>
      <c r="F43" s="16"/>
      <c r="G43" s="41"/>
      <c r="H43" s="42"/>
      <c r="I43" s="43"/>
      <c r="J43" s="69">
        <f t="shared" si="20"/>
        <v>0</v>
      </c>
      <c r="K43" s="42">
        <f t="shared" si="21"/>
        <v>-1986512000</v>
      </c>
      <c r="L43" s="43">
        <f t="shared" si="22"/>
        <v>-1986512000</v>
      </c>
    </row>
    <row r="44" spans="1:12" ht="135.75" customHeight="1">
      <c r="A44" s="62" t="s">
        <v>81</v>
      </c>
      <c r="B44" s="1" t="s">
        <v>66</v>
      </c>
      <c r="C44" s="41"/>
      <c r="D44" s="42">
        <v>-2649841500</v>
      </c>
      <c r="E44" s="43">
        <v>-2649841500</v>
      </c>
      <c r="F44" s="16"/>
      <c r="G44" s="41"/>
      <c r="H44" s="42"/>
      <c r="I44" s="43"/>
      <c r="J44" s="69">
        <f t="shared" si="20"/>
        <v>0</v>
      </c>
      <c r="K44" s="42">
        <f t="shared" si="21"/>
        <v>-2649841500</v>
      </c>
      <c r="L44" s="43">
        <f t="shared" si="22"/>
        <v>-2649841500</v>
      </c>
    </row>
    <row r="45" spans="1:12" s="61" customFormat="1" ht="61.5" customHeight="1">
      <c r="A45" s="62" t="s">
        <v>73</v>
      </c>
      <c r="B45" s="59" t="s">
        <v>95</v>
      </c>
      <c r="C45" s="41">
        <f>-C28</f>
        <v>-10755920000</v>
      </c>
      <c r="D45" s="42">
        <f t="shared" ref="D45:L45" si="23">-D28</f>
        <v>-11396258000</v>
      </c>
      <c r="E45" s="43">
        <f t="shared" si="23"/>
        <v>-10516484000</v>
      </c>
      <c r="F45" s="41">
        <f t="shared" si="23"/>
        <v>0</v>
      </c>
      <c r="G45" s="41">
        <f t="shared" si="23"/>
        <v>0</v>
      </c>
      <c r="H45" s="42">
        <f t="shared" si="23"/>
        <v>0</v>
      </c>
      <c r="I45" s="43">
        <f t="shared" si="23"/>
        <v>0</v>
      </c>
      <c r="J45" s="41">
        <f t="shared" si="23"/>
        <v>-10755920000</v>
      </c>
      <c r="K45" s="42">
        <f t="shared" si="23"/>
        <v>-11396258000</v>
      </c>
      <c r="L45" s="43">
        <f t="shared" si="23"/>
        <v>-10516484000</v>
      </c>
    </row>
    <row r="46" spans="1:12" ht="132.75" customHeight="1">
      <c r="A46" s="62" t="s">
        <v>69</v>
      </c>
      <c r="B46" s="1" t="s">
        <v>70</v>
      </c>
      <c r="C46" s="41">
        <v>-2653123199</v>
      </c>
      <c r="D46" s="42"/>
      <c r="E46" s="43"/>
      <c r="F46" s="16"/>
      <c r="G46" s="41"/>
      <c r="H46" s="42"/>
      <c r="I46" s="43"/>
      <c r="J46" s="41">
        <f t="shared" si="20"/>
        <v>-2653123199</v>
      </c>
      <c r="K46" s="70">
        <f t="shared" si="21"/>
        <v>0</v>
      </c>
      <c r="L46" s="68">
        <f t="shared" si="22"/>
        <v>0</v>
      </c>
    </row>
    <row r="47" spans="1:12" ht="49.5" customHeight="1">
      <c r="A47" s="63" t="s">
        <v>75</v>
      </c>
      <c r="B47" s="4" t="s">
        <v>76</v>
      </c>
      <c r="C47" s="50"/>
      <c r="D47" s="48">
        <v>-179225418.54999998</v>
      </c>
      <c r="E47" s="49">
        <v>-179225418.54999998</v>
      </c>
      <c r="F47" s="84"/>
      <c r="G47" s="50"/>
      <c r="H47" s="48"/>
      <c r="I47" s="49"/>
      <c r="J47" s="71">
        <f t="shared" si="20"/>
        <v>0</v>
      </c>
      <c r="K47" s="48">
        <f t="shared" si="21"/>
        <v>-179225418.54999998</v>
      </c>
      <c r="L47" s="49">
        <f t="shared" si="22"/>
        <v>-179225418.54999998</v>
      </c>
    </row>
    <row r="48" spans="1:12" ht="19.5" customHeight="1">
      <c r="A48" s="14" t="s">
        <v>31</v>
      </c>
      <c r="B48" s="15" t="s">
        <v>9</v>
      </c>
      <c r="C48" s="81">
        <f>C49+C53</f>
        <v>802942593.92001343</v>
      </c>
      <c r="D48" s="82">
        <f t="shared" ref="D48:E48" si="24">D49+D53</f>
        <v>0</v>
      </c>
      <c r="E48" s="83">
        <f t="shared" si="24"/>
        <v>0</v>
      </c>
      <c r="F48" s="16"/>
      <c r="G48" s="81">
        <f>G49+G53</f>
        <v>0</v>
      </c>
      <c r="H48" s="82">
        <f t="shared" ref="H48:I48" si="25">H49+H53</f>
        <v>0</v>
      </c>
      <c r="I48" s="83">
        <f t="shared" si="25"/>
        <v>0</v>
      </c>
      <c r="J48" s="81">
        <f>J49+J53</f>
        <v>802942593.92001343</v>
      </c>
      <c r="K48" s="82">
        <f t="shared" ref="K48:L48" si="26">K49+K53</f>
        <v>0</v>
      </c>
      <c r="L48" s="83">
        <f t="shared" si="26"/>
        <v>0</v>
      </c>
    </row>
    <row r="49" spans="1:12" ht="20.25" customHeight="1">
      <c r="A49" s="17" t="s">
        <v>10</v>
      </c>
      <c r="B49" s="22" t="s">
        <v>11</v>
      </c>
      <c r="C49" s="41">
        <f>C50</f>
        <v>-214628932081.56</v>
      </c>
      <c r="D49" s="42">
        <f t="shared" ref="D49:E51" si="27">D50</f>
        <v>-208865388857.81</v>
      </c>
      <c r="E49" s="43">
        <f t="shared" si="27"/>
        <v>-206273718447.06</v>
      </c>
      <c r="F49" s="16"/>
      <c r="G49" s="41">
        <f>G50</f>
        <v>1011769140.58</v>
      </c>
      <c r="H49" s="42">
        <f t="shared" ref="H49:I51" si="28">H50</f>
        <v>53399900</v>
      </c>
      <c r="I49" s="43">
        <f t="shared" si="28"/>
        <v>357321400</v>
      </c>
      <c r="J49" s="41">
        <f>J50</f>
        <v>-213617162940.98001</v>
      </c>
      <c r="K49" s="42">
        <f t="shared" ref="K49:L51" si="29">K50</f>
        <v>-208811988957.81</v>
      </c>
      <c r="L49" s="43">
        <f t="shared" si="29"/>
        <v>-205916397047.06</v>
      </c>
    </row>
    <row r="50" spans="1:12" ht="20.25" customHeight="1">
      <c r="A50" s="17" t="s">
        <v>12</v>
      </c>
      <c r="B50" s="1" t="s">
        <v>13</v>
      </c>
      <c r="C50" s="41">
        <f>C51</f>
        <v>-214628932081.56</v>
      </c>
      <c r="D50" s="42">
        <f t="shared" si="27"/>
        <v>-208865388857.81</v>
      </c>
      <c r="E50" s="43">
        <f t="shared" si="27"/>
        <v>-206273718447.06</v>
      </c>
      <c r="F50" s="16"/>
      <c r="G50" s="41">
        <f>G51</f>
        <v>1011769140.58</v>
      </c>
      <c r="H50" s="42">
        <f t="shared" si="28"/>
        <v>53399900</v>
      </c>
      <c r="I50" s="43">
        <f t="shared" si="28"/>
        <v>357321400</v>
      </c>
      <c r="J50" s="41">
        <f>J51</f>
        <v>-213617162940.98001</v>
      </c>
      <c r="K50" s="42">
        <f t="shared" si="29"/>
        <v>-208811988957.81</v>
      </c>
      <c r="L50" s="43">
        <f t="shared" si="29"/>
        <v>-205916397047.06</v>
      </c>
    </row>
    <row r="51" spans="1:12" ht="19.5" customHeight="1">
      <c r="A51" s="17" t="s">
        <v>14</v>
      </c>
      <c r="B51" s="1" t="s">
        <v>15</v>
      </c>
      <c r="C51" s="41">
        <f>C52</f>
        <v>-214628932081.56</v>
      </c>
      <c r="D51" s="42">
        <f t="shared" si="27"/>
        <v>-208865388857.81</v>
      </c>
      <c r="E51" s="43">
        <f t="shared" si="27"/>
        <v>-206273718447.06</v>
      </c>
      <c r="F51" s="16"/>
      <c r="G51" s="41">
        <f>G52</f>
        <v>1011769140.58</v>
      </c>
      <c r="H51" s="42">
        <f t="shared" si="28"/>
        <v>53399900</v>
      </c>
      <c r="I51" s="43">
        <f t="shared" si="28"/>
        <v>357321400</v>
      </c>
      <c r="J51" s="41">
        <f>J52</f>
        <v>-213617162940.98001</v>
      </c>
      <c r="K51" s="42">
        <f t="shared" si="29"/>
        <v>-208811988957.81</v>
      </c>
      <c r="L51" s="43">
        <f t="shared" si="29"/>
        <v>-205916397047.06</v>
      </c>
    </row>
    <row r="52" spans="1:12" ht="30" customHeight="1">
      <c r="A52" s="2" t="s">
        <v>32</v>
      </c>
      <c r="B52" s="1" t="s">
        <v>16</v>
      </c>
      <c r="C52" s="41">
        <v>-214628932081.56</v>
      </c>
      <c r="D52" s="42">
        <v>-208865388857.81</v>
      </c>
      <c r="E52" s="43">
        <v>-206273718447.06</v>
      </c>
      <c r="F52" s="16"/>
      <c r="G52" s="41">
        <f>1011769140.58-G19-G26-G62</f>
        <v>1011769140.58</v>
      </c>
      <c r="H52" s="42">
        <v>53399900</v>
      </c>
      <c r="I52" s="43">
        <v>357321400</v>
      </c>
      <c r="J52" s="41">
        <f>C52+G52</f>
        <v>-213617162940.98001</v>
      </c>
      <c r="K52" s="42">
        <f>D52+H52</f>
        <v>-208811988957.81</v>
      </c>
      <c r="L52" s="43">
        <f>E52+I52</f>
        <v>-205916397047.06</v>
      </c>
    </row>
    <row r="53" spans="1:12" ht="18.75" customHeight="1">
      <c r="A53" s="17" t="s">
        <v>17</v>
      </c>
      <c r="B53" s="1" t="s">
        <v>18</v>
      </c>
      <c r="C53" s="41">
        <f>C54</f>
        <v>215431874675.48001</v>
      </c>
      <c r="D53" s="42">
        <f t="shared" ref="D53:E55" si="30">D54</f>
        <v>208865388857.81</v>
      </c>
      <c r="E53" s="43">
        <f t="shared" si="30"/>
        <v>206273718447.06</v>
      </c>
      <c r="F53" s="16"/>
      <c r="G53" s="41">
        <f>G54</f>
        <v>-1011769140.58</v>
      </c>
      <c r="H53" s="42">
        <f t="shared" ref="H53:I55" si="31">H54</f>
        <v>-53399900</v>
      </c>
      <c r="I53" s="43">
        <f t="shared" si="31"/>
        <v>-357321400</v>
      </c>
      <c r="J53" s="41">
        <f>J54</f>
        <v>214420105534.90002</v>
      </c>
      <c r="K53" s="42">
        <f t="shared" ref="K53:L55" si="32">K54</f>
        <v>208811988957.81</v>
      </c>
      <c r="L53" s="43">
        <f t="shared" si="32"/>
        <v>205916397047.06</v>
      </c>
    </row>
    <row r="54" spans="1:12" ht="19.5" customHeight="1">
      <c r="A54" s="17" t="s">
        <v>19</v>
      </c>
      <c r="B54" s="1" t="s">
        <v>20</v>
      </c>
      <c r="C54" s="41">
        <f>C55</f>
        <v>215431874675.48001</v>
      </c>
      <c r="D54" s="42">
        <f t="shared" si="30"/>
        <v>208865388857.81</v>
      </c>
      <c r="E54" s="43">
        <f t="shared" si="30"/>
        <v>206273718447.06</v>
      </c>
      <c r="F54" s="16"/>
      <c r="G54" s="41">
        <f>G55</f>
        <v>-1011769140.58</v>
      </c>
      <c r="H54" s="42">
        <f t="shared" si="31"/>
        <v>-53399900</v>
      </c>
      <c r="I54" s="43">
        <f t="shared" si="31"/>
        <v>-357321400</v>
      </c>
      <c r="J54" s="41">
        <f>J55</f>
        <v>214420105534.90002</v>
      </c>
      <c r="K54" s="42">
        <f t="shared" si="32"/>
        <v>208811988957.81</v>
      </c>
      <c r="L54" s="43">
        <f t="shared" si="32"/>
        <v>205916397047.06</v>
      </c>
    </row>
    <row r="55" spans="1:12" ht="20.25" customHeight="1">
      <c r="A55" s="17" t="s">
        <v>21</v>
      </c>
      <c r="B55" s="1" t="s">
        <v>22</v>
      </c>
      <c r="C55" s="41">
        <f>C56</f>
        <v>215431874675.48001</v>
      </c>
      <c r="D55" s="42">
        <f t="shared" si="30"/>
        <v>208865388857.81</v>
      </c>
      <c r="E55" s="43">
        <f t="shared" si="30"/>
        <v>206273718447.06</v>
      </c>
      <c r="F55" s="16"/>
      <c r="G55" s="41">
        <f>G56</f>
        <v>-1011769140.58</v>
      </c>
      <c r="H55" s="42">
        <f t="shared" si="31"/>
        <v>-53399900</v>
      </c>
      <c r="I55" s="43">
        <f t="shared" si="31"/>
        <v>-357321400</v>
      </c>
      <c r="J55" s="41">
        <f>J56</f>
        <v>214420105534.90002</v>
      </c>
      <c r="K55" s="42">
        <f t="shared" si="32"/>
        <v>208811988957.81</v>
      </c>
      <c r="L55" s="43">
        <f t="shared" si="32"/>
        <v>205916397047.06</v>
      </c>
    </row>
    <row r="56" spans="1:12" ht="32.25" customHeight="1">
      <c r="A56" s="23" t="s">
        <v>33</v>
      </c>
      <c r="B56" s="4" t="s">
        <v>23</v>
      </c>
      <c r="C56" s="50">
        <v>215431874675.48001</v>
      </c>
      <c r="D56" s="48">
        <v>208865388857.81</v>
      </c>
      <c r="E56" s="49">
        <v>206273718447.06</v>
      </c>
      <c r="F56" s="16"/>
      <c r="G56" s="50">
        <f>-1011769140.58-G30-G21</f>
        <v>-1011769140.58</v>
      </c>
      <c r="H56" s="48">
        <v>-53399900</v>
      </c>
      <c r="I56" s="49">
        <v>-357321400</v>
      </c>
      <c r="J56" s="50">
        <f>C56+G56</f>
        <v>214420105534.90002</v>
      </c>
      <c r="K56" s="48">
        <f>D56+H56</f>
        <v>208811988957.81</v>
      </c>
      <c r="L56" s="49">
        <f>E56+I56</f>
        <v>205916397047.06</v>
      </c>
    </row>
    <row r="57" spans="1:12" ht="29.25" customHeight="1">
      <c r="A57" s="20" t="s">
        <v>38</v>
      </c>
      <c r="B57" s="21" t="s">
        <v>39</v>
      </c>
      <c r="C57" s="38">
        <f>C58+C61</f>
        <v>71146666.5</v>
      </c>
      <c r="D57" s="39">
        <f t="shared" ref="D57:E57" si="33">D58+D61</f>
        <v>604202066.5</v>
      </c>
      <c r="E57" s="40">
        <f t="shared" si="33"/>
        <v>604202066.5</v>
      </c>
      <c r="F57" s="16"/>
      <c r="G57" s="38">
        <f>G58+G61</f>
        <v>0</v>
      </c>
      <c r="H57" s="39">
        <f t="shared" ref="H57:I57" si="34">H58+H61</f>
        <v>0</v>
      </c>
      <c r="I57" s="40">
        <f t="shared" si="34"/>
        <v>0</v>
      </c>
      <c r="J57" s="38">
        <f>J58+J61</f>
        <v>71146666.5</v>
      </c>
      <c r="K57" s="39">
        <f t="shared" ref="K57:L57" si="35">K58+K61</f>
        <v>604202066.5</v>
      </c>
      <c r="L57" s="40">
        <f t="shared" si="35"/>
        <v>604202066.5</v>
      </c>
    </row>
    <row r="58" spans="1:12" ht="26.1" hidden="1" customHeight="1">
      <c r="A58" s="24" t="s">
        <v>40</v>
      </c>
      <c r="B58" s="25" t="s">
        <v>41</v>
      </c>
      <c r="C58" s="41">
        <f>C59</f>
        <v>0</v>
      </c>
      <c r="D58" s="42">
        <f t="shared" ref="D58:E59" si="36">D59</f>
        <v>0</v>
      </c>
      <c r="E58" s="43">
        <f t="shared" si="36"/>
        <v>0</v>
      </c>
      <c r="F58" s="16"/>
      <c r="G58" s="41">
        <f>G59</f>
        <v>0</v>
      </c>
      <c r="H58" s="42">
        <f t="shared" ref="H58:I59" si="37">H59</f>
        <v>0</v>
      </c>
      <c r="I58" s="43">
        <f t="shared" si="37"/>
        <v>0</v>
      </c>
      <c r="J58" s="41">
        <f>J59</f>
        <v>0</v>
      </c>
      <c r="K58" s="42">
        <f t="shared" ref="K58:L59" si="38">K59</f>
        <v>0</v>
      </c>
      <c r="L58" s="43">
        <f t="shared" si="38"/>
        <v>0</v>
      </c>
    </row>
    <row r="59" spans="1:12" ht="26.1" hidden="1" customHeight="1">
      <c r="A59" s="17" t="s">
        <v>42</v>
      </c>
      <c r="B59" s="1" t="s">
        <v>43</v>
      </c>
      <c r="C59" s="41">
        <f>C60</f>
        <v>0</v>
      </c>
      <c r="D59" s="42">
        <f t="shared" si="36"/>
        <v>0</v>
      </c>
      <c r="E59" s="43">
        <f t="shared" si="36"/>
        <v>0</v>
      </c>
      <c r="F59" s="16"/>
      <c r="G59" s="41">
        <f>G60</f>
        <v>0</v>
      </c>
      <c r="H59" s="42">
        <f t="shared" si="37"/>
        <v>0</v>
      </c>
      <c r="I59" s="43">
        <f t="shared" si="37"/>
        <v>0</v>
      </c>
      <c r="J59" s="41">
        <f>J60</f>
        <v>0</v>
      </c>
      <c r="K59" s="42">
        <f t="shared" si="38"/>
        <v>0</v>
      </c>
      <c r="L59" s="43">
        <f t="shared" si="38"/>
        <v>0</v>
      </c>
    </row>
    <row r="60" spans="1:12" ht="26.1" hidden="1" customHeight="1">
      <c r="A60" s="2" t="s">
        <v>44</v>
      </c>
      <c r="B60" s="1" t="s">
        <v>45</v>
      </c>
      <c r="C60" s="41">
        <v>0</v>
      </c>
      <c r="D60" s="42">
        <v>0</v>
      </c>
      <c r="E60" s="43">
        <v>0</v>
      </c>
      <c r="F60" s="16"/>
      <c r="G60" s="41">
        <v>0</v>
      </c>
      <c r="H60" s="42">
        <v>0</v>
      </c>
      <c r="I60" s="43">
        <v>0</v>
      </c>
      <c r="J60" s="41">
        <v>0</v>
      </c>
      <c r="K60" s="42">
        <v>0</v>
      </c>
      <c r="L60" s="43">
        <v>0</v>
      </c>
    </row>
    <row r="61" spans="1:12" ht="32.1" customHeight="1">
      <c r="A61" s="26" t="s">
        <v>52</v>
      </c>
      <c r="B61" s="25" t="s">
        <v>51</v>
      </c>
      <c r="C61" s="51">
        <f>C62</f>
        <v>71146666.5</v>
      </c>
      <c r="D61" s="52">
        <f t="shared" ref="D61:E63" si="39">D62</f>
        <v>604202066.5</v>
      </c>
      <c r="E61" s="53">
        <f t="shared" si="39"/>
        <v>604202066.5</v>
      </c>
      <c r="F61" s="16"/>
      <c r="G61" s="51">
        <f>G62</f>
        <v>0</v>
      </c>
      <c r="H61" s="52">
        <f t="shared" ref="H61:I63" si="40">H62</f>
        <v>0</v>
      </c>
      <c r="I61" s="53">
        <f t="shared" si="40"/>
        <v>0</v>
      </c>
      <c r="J61" s="51">
        <f>J62</f>
        <v>71146666.5</v>
      </c>
      <c r="K61" s="52">
        <f t="shared" ref="K61:L63" si="41">K62</f>
        <v>604202066.5</v>
      </c>
      <c r="L61" s="53">
        <f t="shared" si="41"/>
        <v>604202066.5</v>
      </c>
    </row>
    <row r="62" spans="1:12" ht="31.5" customHeight="1">
      <c r="A62" s="2" t="s">
        <v>54</v>
      </c>
      <c r="B62" s="1" t="s">
        <v>53</v>
      </c>
      <c r="C62" s="41">
        <f>C63</f>
        <v>71146666.5</v>
      </c>
      <c r="D62" s="42">
        <f t="shared" si="39"/>
        <v>604202066.5</v>
      </c>
      <c r="E62" s="43">
        <f t="shared" si="39"/>
        <v>604202066.5</v>
      </c>
      <c r="F62" s="16"/>
      <c r="G62" s="41">
        <f>G63</f>
        <v>0</v>
      </c>
      <c r="H62" s="42">
        <f t="shared" si="40"/>
        <v>0</v>
      </c>
      <c r="I62" s="43">
        <f t="shared" si="40"/>
        <v>0</v>
      </c>
      <c r="J62" s="41">
        <f>J63</f>
        <v>71146666.5</v>
      </c>
      <c r="K62" s="42">
        <f t="shared" si="41"/>
        <v>604202066.5</v>
      </c>
      <c r="L62" s="43">
        <f t="shared" si="41"/>
        <v>604202066.5</v>
      </c>
    </row>
    <row r="63" spans="1:12" ht="43.5" customHeight="1">
      <c r="A63" s="2" t="s">
        <v>56</v>
      </c>
      <c r="B63" s="1" t="s">
        <v>55</v>
      </c>
      <c r="C63" s="41">
        <f>C64</f>
        <v>71146666.5</v>
      </c>
      <c r="D63" s="42">
        <f t="shared" si="39"/>
        <v>604202066.5</v>
      </c>
      <c r="E63" s="43">
        <f t="shared" si="39"/>
        <v>604202066.5</v>
      </c>
      <c r="F63" s="16"/>
      <c r="G63" s="41">
        <f>G64</f>
        <v>0</v>
      </c>
      <c r="H63" s="42">
        <f t="shared" si="40"/>
        <v>0</v>
      </c>
      <c r="I63" s="43">
        <f t="shared" si="40"/>
        <v>0</v>
      </c>
      <c r="J63" s="41">
        <f>J64</f>
        <v>71146666.5</v>
      </c>
      <c r="K63" s="42">
        <f t="shared" si="41"/>
        <v>604202066.5</v>
      </c>
      <c r="L63" s="43">
        <f t="shared" si="41"/>
        <v>604202066.5</v>
      </c>
    </row>
    <row r="64" spans="1:12" ht="48" customHeight="1">
      <c r="A64" s="2" t="s">
        <v>58</v>
      </c>
      <c r="B64" s="1" t="s">
        <v>57</v>
      </c>
      <c r="C64" s="41">
        <f>C65+C66</f>
        <v>71146666.5</v>
      </c>
      <c r="D64" s="42">
        <f t="shared" ref="D64:E64" si="42">D65+D66</f>
        <v>604202066.5</v>
      </c>
      <c r="E64" s="43">
        <f t="shared" si="42"/>
        <v>604202066.5</v>
      </c>
      <c r="F64" s="16"/>
      <c r="G64" s="41">
        <f>G65+G66</f>
        <v>0</v>
      </c>
      <c r="H64" s="42">
        <f t="shared" ref="H64:I64" si="43">H65+H66</f>
        <v>0</v>
      </c>
      <c r="I64" s="43">
        <f t="shared" si="43"/>
        <v>0</v>
      </c>
      <c r="J64" s="41">
        <f>J65+J66</f>
        <v>71146666.5</v>
      </c>
      <c r="K64" s="42">
        <f t="shared" ref="K64:L64" si="44">K65+K66</f>
        <v>604202066.5</v>
      </c>
      <c r="L64" s="43">
        <f t="shared" si="44"/>
        <v>604202066.5</v>
      </c>
    </row>
    <row r="65" spans="1:13" ht="58.5" customHeight="1">
      <c r="A65" s="62" t="s">
        <v>82</v>
      </c>
      <c r="B65" s="1" t="s">
        <v>77</v>
      </c>
      <c r="C65" s="41">
        <f>71146666.5</f>
        <v>71146666.5</v>
      </c>
      <c r="D65" s="42">
        <v>71146666.5</v>
      </c>
      <c r="E65" s="43">
        <v>71146666.5</v>
      </c>
      <c r="F65" s="90"/>
      <c r="G65" s="41"/>
      <c r="H65" s="42"/>
      <c r="I65" s="43"/>
      <c r="J65" s="41">
        <f t="shared" ref="J65:L66" si="45">C65+G65</f>
        <v>71146666.5</v>
      </c>
      <c r="K65" s="42">
        <f t="shared" si="45"/>
        <v>71146666.5</v>
      </c>
      <c r="L65" s="43">
        <f t="shared" si="45"/>
        <v>71146666.5</v>
      </c>
    </row>
    <row r="66" spans="1:13" ht="123.6" customHeight="1">
      <c r="A66" s="85" t="s">
        <v>83</v>
      </c>
      <c r="B66" s="86" t="s">
        <v>67</v>
      </c>
      <c r="C66" s="87"/>
      <c r="D66" s="88">
        <v>533055400</v>
      </c>
      <c r="E66" s="67">
        <v>533055400</v>
      </c>
      <c r="F66" s="66"/>
      <c r="G66" s="87"/>
      <c r="H66" s="88"/>
      <c r="I66" s="67"/>
      <c r="J66" s="89">
        <f t="shared" si="45"/>
        <v>0</v>
      </c>
      <c r="K66" s="88">
        <f t="shared" si="45"/>
        <v>533055400</v>
      </c>
      <c r="L66" s="67">
        <f t="shared" si="45"/>
        <v>533055400</v>
      </c>
    </row>
    <row r="67" spans="1:13" ht="27" customHeight="1">
      <c r="A67" s="27" t="s">
        <v>24</v>
      </c>
      <c r="B67" s="28"/>
      <c r="C67" s="54">
        <f>C18+C23+C48+C57</f>
        <v>15634771376.590019</v>
      </c>
      <c r="D67" s="55">
        <f>D18+D23+D48+D57</f>
        <v>13033061115.770008</v>
      </c>
      <c r="E67" s="56">
        <f>E18+E23+E48+E57</f>
        <v>6450449083.920002</v>
      </c>
      <c r="F67" s="16"/>
      <c r="G67" s="54">
        <f t="shared" ref="G67:L67" si="46">G18+G23+G48+G57</f>
        <v>0</v>
      </c>
      <c r="H67" s="55">
        <f t="shared" si="46"/>
        <v>0</v>
      </c>
      <c r="I67" s="56">
        <f t="shared" si="46"/>
        <v>0</v>
      </c>
      <c r="J67" s="54">
        <f t="shared" si="46"/>
        <v>15634771376.590019</v>
      </c>
      <c r="K67" s="55">
        <f t="shared" si="46"/>
        <v>13033061115.770008</v>
      </c>
      <c r="L67" s="56">
        <f t="shared" si="46"/>
        <v>6450449083.920002</v>
      </c>
      <c r="M67" s="10" t="s">
        <v>97</v>
      </c>
    </row>
    <row r="68" spans="1:13">
      <c r="C68" s="29"/>
      <c r="D68" s="29"/>
      <c r="E68" s="29"/>
      <c r="F68" s="9"/>
      <c r="G68" s="29"/>
      <c r="H68" s="29"/>
      <c r="I68" s="29"/>
      <c r="J68" s="29"/>
      <c r="K68" s="29"/>
      <c r="L68" s="29"/>
    </row>
    <row r="69" spans="1:13">
      <c r="F69" s="9"/>
    </row>
    <row r="70" spans="1:13">
      <c r="F70" s="9"/>
    </row>
    <row r="71" spans="1:13">
      <c r="F71" s="9"/>
    </row>
    <row r="72" spans="1:13">
      <c r="F72" s="9"/>
    </row>
    <row r="73" spans="1:13">
      <c r="F73" s="9"/>
    </row>
    <row r="74" spans="1:13">
      <c r="F74" s="9"/>
    </row>
    <row r="75" spans="1:13">
      <c r="F75" s="9"/>
    </row>
    <row r="76" spans="1:13">
      <c r="F76" s="9"/>
    </row>
    <row r="77" spans="1:13">
      <c r="F77" s="9"/>
    </row>
    <row r="78" spans="1:13">
      <c r="F78" s="9"/>
    </row>
    <row r="79" spans="1:13">
      <c r="F79" s="9"/>
    </row>
    <row r="80" spans="1:13">
      <c r="F80" s="9"/>
    </row>
    <row r="81" spans="6:6">
      <c r="F81" s="9"/>
    </row>
    <row r="82" spans="6:6">
      <c r="F82" s="9"/>
    </row>
  </sheetData>
  <mergeCells count="13">
    <mergeCell ref="K1:L1"/>
    <mergeCell ref="K2:L2"/>
    <mergeCell ref="K7:L7"/>
    <mergeCell ref="K8:L8"/>
    <mergeCell ref="K10:L10"/>
    <mergeCell ref="H9:I9"/>
    <mergeCell ref="G15:I15"/>
    <mergeCell ref="K9:L9"/>
    <mergeCell ref="J15:L15"/>
    <mergeCell ref="A13:L13"/>
    <mergeCell ref="C15:E15"/>
    <mergeCell ref="B15:B16"/>
    <mergeCell ref="A15:A16"/>
  </mergeCells>
  <phoneticPr fontId="1" type="noConversion"/>
  <pageMargins left="0.74803149606299213" right="0.43307086614173229" top="0.94488188976377963" bottom="0.55118110236220474" header="0.62992125984251968" footer="0.39370078740157483"/>
  <pageSetup paperSize="9" scale="88" fitToHeight="3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2024-04-05T09:35:35Z</cp:lastPrinted>
  <dcterms:created xsi:type="dcterms:W3CDTF">1996-10-08T23:32:33Z</dcterms:created>
  <dcterms:modified xsi:type="dcterms:W3CDTF">2024-04-05T09:36:07Z</dcterms:modified>
</cp:coreProperties>
</file>