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Лист1!$15:$17</definedName>
  </definedNames>
  <calcPr calcId="125725"/>
</workbook>
</file>

<file path=xl/calcChain.xml><?xml version="1.0" encoding="utf-8"?>
<calcChain xmlns="http://schemas.openxmlformats.org/spreadsheetml/2006/main">
  <c r="K33" i="2"/>
  <c r="K31" s="1"/>
  <c r="J33"/>
  <c r="J31" s="1"/>
  <c r="I33"/>
  <c r="I31" s="1"/>
  <c r="K27"/>
  <c r="J27"/>
  <c r="I27"/>
  <c r="I23"/>
  <c r="K23"/>
  <c r="J23"/>
  <c r="K26" l="1"/>
  <c r="K18" s="1"/>
  <c r="I26"/>
  <c r="I18" s="1"/>
  <c r="J26"/>
  <c r="J18" s="1"/>
  <c r="N48" l="1"/>
  <c r="P48" l="1"/>
  <c r="P47"/>
  <c r="P46"/>
  <c r="P45"/>
  <c r="P44"/>
  <c r="P43"/>
  <c r="P42"/>
  <c r="P41"/>
  <c r="P40"/>
  <c r="P39"/>
  <c r="P38"/>
  <c r="P37"/>
  <c r="P36"/>
  <c r="P35"/>
  <c r="N47"/>
  <c r="N46"/>
  <c r="N45"/>
  <c r="N44"/>
  <c r="N43"/>
  <c r="N42"/>
  <c r="N41"/>
  <c r="N40"/>
  <c r="N39"/>
  <c r="N38"/>
  <c r="N37"/>
  <c r="N36"/>
  <c r="N35"/>
  <c r="N29"/>
  <c r="L48"/>
  <c r="L46"/>
  <c r="L45"/>
  <c r="L44"/>
  <c r="L43"/>
  <c r="L42"/>
  <c r="L41"/>
  <c r="L40"/>
  <c r="L39"/>
  <c r="L38"/>
  <c r="L37"/>
  <c r="L36"/>
  <c r="L29"/>
  <c r="L35"/>
  <c r="P25"/>
  <c r="N24"/>
  <c r="N25"/>
  <c r="P24"/>
  <c r="L24"/>
  <c r="L25"/>
  <c r="N23" l="1"/>
  <c r="P23"/>
  <c r="P33"/>
  <c r="P28"/>
  <c r="N28"/>
  <c r="L33"/>
  <c r="L23"/>
  <c r="N33"/>
  <c r="P32" l="1"/>
  <c r="P31" s="1"/>
  <c r="P27"/>
  <c r="N32"/>
  <c r="N31" s="1"/>
  <c r="N27"/>
  <c r="N26" l="1"/>
  <c r="N18" s="1"/>
  <c r="P26"/>
  <c r="P18" s="1"/>
  <c r="L28"/>
  <c r="L47"/>
  <c r="L32" l="1"/>
  <c r="L31" s="1"/>
  <c r="L27"/>
  <c r="L26" l="1"/>
  <c r="L18" s="1"/>
</calcChain>
</file>

<file path=xl/sharedStrings.xml><?xml version="1.0" encoding="utf-8"?>
<sst xmlns="http://schemas.openxmlformats.org/spreadsheetml/2006/main" count="82" uniqueCount="46">
  <si>
    <t>Привлечение</t>
  </si>
  <si>
    <t>Погашение</t>
  </si>
  <si>
    <t>в том числе: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</si>
  <si>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</si>
  <si>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</si>
  <si>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</si>
  <si>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2024 год</t>
  </si>
  <si>
    <t>2025 год</t>
  </si>
  <si>
    <t>Государственные ценные бумаги Архангельской области</t>
  </si>
  <si>
    <t>2026 год</t>
  </si>
  <si>
    <t>Бюджетные кредиты из других бюджетов бюджетной системы Российской Федерации</t>
  </si>
  <si>
    <t>Сумма, рублей</t>
  </si>
  <si>
    <t>из них:</t>
  </si>
  <si>
    <t>2027 год</t>
  </si>
  <si>
    <t>2028 год</t>
  </si>
  <si>
    <t>2039 год</t>
  </si>
  <si>
    <t>2040 год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</si>
  <si>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</si>
  <si>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</si>
  <si>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</si>
  <si>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2029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</si>
  <si>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</si>
  <si>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</si>
  <si>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</si>
  <si>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</si>
  <si>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</si>
  <si>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Кредиты международных финансовых организаций и иностранных банков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</si>
  <si>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</si>
  <si>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</si>
  <si>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</si>
  <si>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</si>
  <si>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</si>
  <si>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</si>
  <si>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</si>
  <si>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</si>
  <si>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</si>
  <si>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</si>
  <si>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ПРОГРАММА
государственных внутренних заимствований Архангельской области
 на 2024 год и на плановый период 2025 и 2026 годов</t>
  </si>
  <si>
    <t>«Приложение № 21</t>
  </si>
  <si>
    <t xml:space="preserve"> к областному закону</t>
  </si>
  <si>
    <t>№ 39-4-ОЗ</t>
  </si>
  <si>
    <t xml:space="preserve">Таблица № 1 </t>
  </si>
  <si>
    <t xml:space="preserve">от 15 декабря 2023 г. </t>
  </si>
  <si>
    <t>»</t>
  </si>
  <si>
    <t>к областному закону</t>
  </si>
  <si>
    <t>Приложение № 10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</si>
</sst>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  <numFmt numFmtId="166" formatCode="_-* #,##0.00_р_._-;\-* #,##0.00_р_._-;_-* &quot;-&quot;?_р_._-;_-@_-"/>
  </numFmts>
  <fonts count="1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.5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Fill="1"/>
    <xf numFmtId="0" fontId="2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7" fillId="0" borderId="3" xfId="0" applyFont="1" applyFill="1" applyBorder="1" applyAlignment="1">
      <alignment horizontal="left" vertical="center" wrapText="1"/>
    </xf>
    <xf numFmtId="43" fontId="7" fillId="2" borderId="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165" fontId="6" fillId="2" borderId="12" xfId="0" applyNumberFormat="1" applyFont="1" applyFill="1" applyBorder="1" applyAlignment="1">
      <alignment horizontal="center" vertical="center"/>
    </xf>
    <xf numFmtId="165" fontId="7" fillId="2" borderId="12" xfId="0" quotePrefix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2" xfId="0" applyFont="1" applyFill="1" applyBorder="1" applyAlignment="1">
      <alignment horizontal="left" vertical="center" wrapText="1" indent="2"/>
    </xf>
    <xf numFmtId="165" fontId="6" fillId="2" borderId="9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165" fontId="7" fillId="2" borderId="9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2"/>
    </xf>
    <xf numFmtId="165" fontId="7" fillId="2" borderId="9" xfId="0" applyNumberFormat="1" applyFont="1" applyFill="1" applyBorder="1" applyAlignment="1">
      <alignment horizontal="right" vertical="center"/>
    </xf>
    <xf numFmtId="165" fontId="6" fillId="2" borderId="9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indent="3"/>
    </xf>
    <xf numFmtId="165" fontId="6" fillId="2" borderId="9" xfId="0" applyNumberFormat="1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indent="4"/>
    </xf>
    <xf numFmtId="166" fontId="6" fillId="2" borderId="9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3"/>
    </xf>
    <xf numFmtId="164" fontId="6" fillId="0" borderId="16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3" fontId="7" fillId="2" borderId="22" xfId="0" applyNumberFormat="1" applyFont="1" applyFill="1" applyBorder="1" applyAlignment="1">
      <alignment horizontal="center" vertical="center"/>
    </xf>
    <xf numFmtId="165" fontId="6" fillId="2" borderId="23" xfId="0" applyNumberFormat="1" applyFont="1" applyFill="1" applyBorder="1" applyAlignment="1">
      <alignment horizontal="center" vertical="center"/>
    </xf>
    <xf numFmtId="165" fontId="7" fillId="2" borderId="23" xfId="0" quotePrefix="1" applyNumberFormat="1" applyFont="1" applyFill="1" applyBorder="1" applyAlignment="1">
      <alignment horizontal="center" vertical="center"/>
    </xf>
    <xf numFmtId="165" fontId="6" fillId="2" borderId="24" xfId="0" quotePrefix="1" applyNumberFormat="1" applyFont="1" applyFill="1" applyBorder="1" applyAlignment="1">
      <alignment horizontal="center" vertical="center"/>
    </xf>
    <xf numFmtId="165" fontId="6" fillId="2" borderId="24" xfId="0" applyNumberFormat="1" applyFont="1" applyFill="1" applyBorder="1" applyAlignment="1">
      <alignment horizontal="center" vertical="center"/>
    </xf>
    <xf numFmtId="165" fontId="7" fillId="2" borderId="24" xfId="0" applyNumberFormat="1" applyFont="1" applyFill="1" applyBorder="1" applyAlignment="1">
      <alignment horizontal="right" vertical="center"/>
    </xf>
    <xf numFmtId="165" fontId="6" fillId="2" borderId="24" xfId="0" applyNumberFormat="1" applyFont="1" applyFill="1" applyBorder="1" applyAlignment="1">
      <alignment horizontal="right" vertical="center"/>
    </xf>
    <xf numFmtId="164" fontId="6" fillId="2" borderId="2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vertical="center"/>
    </xf>
    <xf numFmtId="4" fontId="6" fillId="0" borderId="19" xfId="0" applyNumberFormat="1" applyFont="1" applyFill="1" applyBorder="1" applyAlignment="1">
      <alignment vertical="center"/>
    </xf>
    <xf numFmtId="4" fontId="6" fillId="0" borderId="16" xfId="0" applyNumberFormat="1" applyFont="1" applyFill="1" applyBorder="1" applyAlignment="1">
      <alignment vertical="center"/>
    </xf>
    <xf numFmtId="4" fontId="6" fillId="2" borderId="19" xfId="0" applyNumberFormat="1" applyFont="1" applyFill="1" applyBorder="1" applyAlignment="1">
      <alignment vertical="center"/>
    </xf>
    <xf numFmtId="4" fontId="6" fillId="2" borderId="16" xfId="0" applyNumberFormat="1" applyFont="1" applyFill="1" applyBorder="1" applyAlignment="1">
      <alignment vertical="center"/>
    </xf>
    <xf numFmtId="43" fontId="7" fillId="2" borderId="28" xfId="0" applyNumberFormat="1" applyFont="1" applyFill="1" applyBorder="1" applyAlignment="1">
      <alignment horizontal="center" vertical="center"/>
    </xf>
    <xf numFmtId="165" fontId="7" fillId="2" borderId="19" xfId="0" applyNumberFormat="1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right" vertical="center"/>
    </xf>
    <xf numFmtId="43" fontId="7" fillId="2" borderId="29" xfId="0" applyNumberFormat="1" applyFont="1" applyFill="1" applyBorder="1" applyAlignment="1">
      <alignment horizontal="center" vertical="center"/>
    </xf>
    <xf numFmtId="165" fontId="7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7" fillId="0" borderId="15" xfId="0" quotePrefix="1" applyNumberFormat="1" applyFont="1" applyFill="1" applyBorder="1" applyAlignment="1">
      <alignment horizontal="center" vertical="center"/>
    </xf>
    <xf numFmtId="0" fontId="6" fillId="0" borderId="15" xfId="0" quotePrefix="1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5" fontId="7" fillId="0" borderId="19" xfId="0" applyNumberFormat="1" applyFont="1" applyFill="1" applyBorder="1" applyAlignment="1">
      <alignment horizontal="center" vertical="center"/>
    </xf>
    <xf numFmtId="165" fontId="7" fillId="0" borderId="16" xfId="0" applyNumberFormat="1" applyFont="1" applyFill="1" applyBorder="1" applyAlignment="1">
      <alignment horizontal="center" vertical="center"/>
    </xf>
    <xf numFmtId="165" fontId="7" fillId="0" borderId="24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165" fontId="6" fillId="0" borderId="24" xfId="0" applyNumberFormat="1" applyFont="1" applyFill="1" applyBorder="1" applyAlignment="1">
      <alignment horizontal="center" vertical="center"/>
    </xf>
    <xf numFmtId="166" fontId="6" fillId="0" borderId="24" xfId="0" applyNumberFormat="1" applyFont="1" applyFill="1" applyBorder="1" applyAlignment="1">
      <alignment vertical="center"/>
    </xf>
    <xf numFmtId="165" fontId="6" fillId="0" borderId="24" xfId="0" applyNumberFormat="1" applyFont="1" applyFill="1" applyBorder="1" applyAlignment="1">
      <alignment vertical="center"/>
    </xf>
    <xf numFmtId="165" fontId="6" fillId="0" borderId="19" xfId="0" applyNumberFormat="1" applyFont="1" applyFill="1" applyBorder="1" applyAlignment="1">
      <alignment vertical="center"/>
    </xf>
    <xf numFmtId="165" fontId="6" fillId="0" borderId="16" xfId="0" applyNumberFormat="1" applyFont="1" applyFill="1" applyBorder="1" applyAlignment="1">
      <alignment vertical="center"/>
    </xf>
    <xf numFmtId="43" fontId="3" fillId="0" borderId="0" xfId="0" applyNumberFormat="1" applyFont="1" applyFill="1" applyAlignment="1">
      <alignment horizontal="center" wrapText="1"/>
    </xf>
    <xf numFmtId="43" fontId="3" fillId="0" borderId="0" xfId="1" applyNumberFormat="1" applyFont="1" applyFill="1" applyAlignment="1">
      <alignment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43" fontId="7" fillId="0" borderId="8" xfId="0" applyNumberFormat="1" applyFont="1" applyFill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/>
    </xf>
    <xf numFmtId="165" fontId="7" fillId="0" borderId="9" xfId="0" applyNumberFormat="1" applyFont="1" applyFill="1" applyBorder="1" applyAlignment="1">
      <alignment horizontal="right" vertical="center"/>
    </xf>
    <xf numFmtId="166" fontId="2" fillId="0" borderId="30" xfId="0" applyNumberFormat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65" fontId="6" fillId="0" borderId="9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9" fillId="0" borderId="0" xfId="0" applyFont="1"/>
    <xf numFmtId="0" fontId="6" fillId="2" borderId="32" xfId="0" applyFont="1" applyFill="1" applyBorder="1" applyAlignment="1">
      <alignment horizontal="left" vertical="center" wrapText="1" indent="2"/>
    </xf>
    <xf numFmtId="165" fontId="6" fillId="2" borderId="33" xfId="0" quotePrefix="1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165" fontId="6" fillId="2" borderId="10" xfId="0" quotePrefix="1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27" xfId="0" applyNumberFormat="1" applyFont="1" applyFill="1" applyBorder="1" applyAlignment="1">
      <alignment vertical="center"/>
    </xf>
    <xf numFmtId="4" fontId="6" fillId="0" borderId="17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5" fontId="10" fillId="0" borderId="24" xfId="0" applyNumberFormat="1" applyFont="1" applyFill="1" applyBorder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 vertical="center"/>
    </xf>
    <xf numFmtId="165" fontId="10" fillId="0" borderId="24" xfId="0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view="pageBreakPreview" topLeftCell="B1" zoomScale="90" zoomScaleNormal="100" zoomScaleSheetLayoutView="90" workbookViewId="0">
      <selection activeCell="L43" sqref="L41:L43"/>
    </sheetView>
  </sheetViews>
  <sheetFormatPr defaultColWidth="9.140625" defaultRowHeight="12.75"/>
  <cols>
    <col min="1" max="1" width="6.140625" style="1" hidden="1" customWidth="1"/>
    <col min="2" max="2" width="70" style="1" customWidth="1"/>
    <col min="3" max="3" width="21.28515625" style="1" hidden="1" customWidth="1"/>
    <col min="4" max="4" width="12.140625" style="1" hidden="1" customWidth="1"/>
    <col min="5" max="5" width="21.85546875" style="1" hidden="1" customWidth="1"/>
    <col min="6" max="6" width="12.140625" style="1" hidden="1" customWidth="1"/>
    <col min="7" max="7" width="20.5703125" style="1" hidden="1" customWidth="1"/>
    <col min="8" max="8" width="11.140625" style="1" hidden="1" customWidth="1"/>
    <col min="9" max="10" width="19.28515625" style="1" hidden="1" customWidth="1"/>
    <col min="11" max="11" width="17.42578125" style="1" hidden="1" customWidth="1"/>
    <col min="12" max="12" width="21.28515625" style="1" customWidth="1"/>
    <col min="13" max="13" width="12.140625" style="1" customWidth="1"/>
    <col min="14" max="14" width="21" style="1" customWidth="1"/>
    <col min="15" max="15" width="12.140625" style="1" customWidth="1"/>
    <col min="16" max="16" width="20.5703125" style="1" customWidth="1"/>
    <col min="17" max="17" width="11.140625" style="1" customWidth="1"/>
    <col min="18" max="18" width="2" style="1" customWidth="1"/>
    <col min="19" max="16384" width="9.140625" style="1"/>
  </cols>
  <sheetData>
    <row r="1" spans="2:17" s="9" customFormat="1" ht="15.75">
      <c r="G1" s="107"/>
      <c r="H1" s="107"/>
      <c r="I1" s="87"/>
      <c r="J1" s="87"/>
      <c r="K1" s="87"/>
      <c r="O1" s="107" t="s">
        <v>45</v>
      </c>
      <c r="P1" s="107"/>
      <c r="Q1" s="107"/>
    </row>
    <row r="2" spans="2:17" s="9" customFormat="1" ht="15.75">
      <c r="G2" s="46"/>
      <c r="O2" s="107" t="s">
        <v>44</v>
      </c>
      <c r="P2" s="107"/>
      <c r="Q2" s="107"/>
    </row>
    <row r="3" spans="2:17" s="9" customFormat="1" ht="15.75"/>
    <row r="4" spans="2:17" s="9" customFormat="1" ht="15.75"/>
    <row r="5" spans="2:17" s="9" customFormat="1" ht="15.75"/>
    <row r="6" spans="2:17" s="9" customFormat="1" ht="15.75">
      <c r="O6" s="107" t="s">
        <v>38</v>
      </c>
      <c r="P6" s="107"/>
      <c r="Q6" s="107"/>
    </row>
    <row r="7" spans="2:17" s="9" customFormat="1" ht="15.75">
      <c r="O7" s="107" t="s">
        <v>39</v>
      </c>
      <c r="P7" s="107"/>
      <c r="Q7" s="107"/>
    </row>
    <row r="8" spans="2:17" s="9" customFormat="1" ht="15.75">
      <c r="O8" s="107" t="s">
        <v>42</v>
      </c>
      <c r="P8" s="107"/>
      <c r="Q8" s="107"/>
    </row>
    <row r="9" spans="2:17" s="9" customFormat="1" ht="15.75">
      <c r="O9" s="107" t="s">
        <v>40</v>
      </c>
      <c r="P9" s="107"/>
      <c r="Q9" s="107"/>
    </row>
    <row r="10" spans="2:17" s="9" customFormat="1" ht="15.75">
      <c r="O10" s="95"/>
      <c r="P10" s="96"/>
      <c r="Q10" s="98"/>
    </row>
    <row r="11" spans="2:17" s="9" customFormat="1" ht="15.75">
      <c r="O11" s="113" t="s">
        <v>41</v>
      </c>
      <c r="P11" s="113"/>
      <c r="Q11" s="113"/>
    </row>
    <row r="12" spans="2:17" s="9" customFormat="1" ht="15.75"/>
    <row r="13" spans="2:17" s="9" customFormat="1" ht="55.5" customHeight="1">
      <c r="B13" s="110" t="s">
        <v>37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spans="2:17" s="9" customFormat="1" ht="26.25" customHeight="1">
      <c r="B14" s="94"/>
      <c r="C14" s="84"/>
      <c r="D14" s="10"/>
      <c r="E14" s="85"/>
      <c r="F14" s="11"/>
      <c r="G14" s="85"/>
      <c r="H14" s="11"/>
      <c r="I14" s="11"/>
      <c r="J14" s="11"/>
      <c r="K14" s="11"/>
      <c r="L14" s="84"/>
      <c r="M14" s="10"/>
      <c r="N14" s="85"/>
      <c r="O14" s="11"/>
      <c r="P14" s="85"/>
      <c r="Q14" s="11"/>
    </row>
    <row r="15" spans="2:17" ht="21.75" customHeight="1">
      <c r="B15" s="111"/>
      <c r="C15" s="108" t="s">
        <v>6</v>
      </c>
      <c r="D15" s="109"/>
      <c r="E15" s="108" t="s">
        <v>7</v>
      </c>
      <c r="F15" s="109"/>
      <c r="G15" s="108" t="s">
        <v>9</v>
      </c>
      <c r="H15" s="109"/>
      <c r="I15" s="65" t="s">
        <v>6</v>
      </c>
      <c r="J15" s="66" t="s">
        <v>7</v>
      </c>
      <c r="K15" s="67" t="s">
        <v>9</v>
      </c>
      <c r="L15" s="108" t="s">
        <v>6</v>
      </c>
      <c r="M15" s="109"/>
      <c r="N15" s="108" t="s">
        <v>7</v>
      </c>
      <c r="O15" s="109"/>
      <c r="P15" s="108" t="s">
        <v>9</v>
      </c>
      <c r="Q15" s="109"/>
    </row>
    <row r="16" spans="2:17" ht="43.5" customHeight="1">
      <c r="B16" s="112"/>
      <c r="C16" s="64" t="s">
        <v>11</v>
      </c>
      <c r="D16" s="63" t="s">
        <v>3</v>
      </c>
      <c r="E16" s="2" t="s">
        <v>11</v>
      </c>
      <c r="F16" s="63" t="s">
        <v>3</v>
      </c>
      <c r="G16" s="2" t="s">
        <v>11</v>
      </c>
      <c r="H16" s="63" t="s">
        <v>3</v>
      </c>
      <c r="I16" s="43" t="s">
        <v>11</v>
      </c>
      <c r="J16" s="44" t="s">
        <v>11</v>
      </c>
      <c r="K16" s="45" t="s">
        <v>11</v>
      </c>
      <c r="L16" s="88" t="s">
        <v>11</v>
      </c>
      <c r="M16" s="86" t="s">
        <v>3</v>
      </c>
      <c r="N16" s="2" t="s">
        <v>11</v>
      </c>
      <c r="O16" s="86" t="s">
        <v>3</v>
      </c>
      <c r="P16" s="2" t="s">
        <v>11</v>
      </c>
      <c r="Q16" s="86" t="s">
        <v>3</v>
      </c>
    </row>
    <row r="17" spans="1:17" s="7" customFormat="1" ht="12.75" customHeight="1">
      <c r="A17" s="3"/>
      <c r="B17" s="4">
        <v>1</v>
      </c>
      <c r="C17" s="34">
        <v>2</v>
      </c>
      <c r="D17" s="6">
        <v>3</v>
      </c>
      <c r="E17" s="5">
        <v>4</v>
      </c>
      <c r="F17" s="6">
        <v>5</v>
      </c>
      <c r="G17" s="5">
        <v>6</v>
      </c>
      <c r="H17" s="6">
        <v>7</v>
      </c>
      <c r="I17" s="47">
        <v>8</v>
      </c>
      <c r="J17" s="48">
        <v>9</v>
      </c>
      <c r="K17" s="49">
        <v>10</v>
      </c>
      <c r="L17" s="34">
        <v>2</v>
      </c>
      <c r="M17" s="6">
        <v>3</v>
      </c>
      <c r="N17" s="5">
        <v>4</v>
      </c>
      <c r="O17" s="6">
        <v>5</v>
      </c>
      <c r="P17" s="5">
        <v>6</v>
      </c>
      <c r="Q17" s="6">
        <v>7</v>
      </c>
    </row>
    <row r="18" spans="1:17" s="12" customFormat="1" ht="33" customHeight="1">
      <c r="B18" s="13" t="s">
        <v>5</v>
      </c>
      <c r="C18" s="35">
        <v>17634771116.170006</v>
      </c>
      <c r="D18" s="68"/>
      <c r="E18" s="14">
        <v>10368859049.270008</v>
      </c>
      <c r="F18" s="68"/>
      <c r="G18" s="14">
        <v>5031247017.420002</v>
      </c>
      <c r="H18" s="68"/>
      <c r="I18" s="90">
        <f>I23+I26</f>
        <v>2552053449.75</v>
      </c>
      <c r="J18" s="55">
        <f>J23+J26</f>
        <v>-2552053449.75</v>
      </c>
      <c r="K18" s="59">
        <f>K23+K26</f>
        <v>0</v>
      </c>
      <c r="L18" s="35">
        <f>L23+L26</f>
        <v>20186824565.920006</v>
      </c>
      <c r="M18" s="68"/>
      <c r="N18" s="14">
        <f>N23+N26</f>
        <v>7816805599.5200081</v>
      </c>
      <c r="O18" s="68"/>
      <c r="P18" s="14">
        <f>P23+P26</f>
        <v>5031247017.420002</v>
      </c>
      <c r="Q18" s="68"/>
    </row>
    <row r="19" spans="1:17" s="12" customFormat="1" ht="17.25" customHeight="1">
      <c r="B19" s="15" t="s">
        <v>2</v>
      </c>
      <c r="C19" s="36"/>
      <c r="D19" s="69"/>
      <c r="E19" s="16"/>
      <c r="F19" s="69"/>
      <c r="G19" s="16"/>
      <c r="H19" s="69"/>
      <c r="I19" s="89"/>
      <c r="J19" s="51"/>
      <c r="K19" s="52"/>
      <c r="L19" s="36"/>
      <c r="M19" s="69"/>
      <c r="N19" s="16"/>
      <c r="O19" s="69"/>
      <c r="P19" s="16"/>
      <c r="Q19" s="69"/>
    </row>
    <row r="20" spans="1:17" s="18" customFormat="1" ht="23.25" customHeight="1">
      <c r="B20" s="21" t="s">
        <v>8</v>
      </c>
      <c r="C20" s="37"/>
      <c r="D20" s="68"/>
      <c r="E20" s="17"/>
      <c r="F20" s="68"/>
      <c r="G20" s="17"/>
      <c r="H20" s="68"/>
      <c r="I20" s="91"/>
      <c r="J20" s="53"/>
      <c r="K20" s="54"/>
      <c r="L20" s="37"/>
      <c r="M20" s="68"/>
      <c r="N20" s="17"/>
      <c r="O20" s="68"/>
      <c r="P20" s="17"/>
      <c r="Q20" s="68"/>
    </row>
    <row r="21" spans="1:17" s="18" customFormat="1" ht="20.25" customHeight="1">
      <c r="B21" s="23" t="s">
        <v>0</v>
      </c>
      <c r="C21" s="38"/>
      <c r="D21" s="69"/>
      <c r="E21" s="20"/>
      <c r="F21" s="69"/>
      <c r="G21" s="20"/>
      <c r="H21" s="69"/>
      <c r="I21" s="91"/>
      <c r="J21" s="53"/>
      <c r="K21" s="54"/>
      <c r="L21" s="38"/>
      <c r="M21" s="69"/>
      <c r="N21" s="20"/>
      <c r="O21" s="69"/>
      <c r="P21" s="20"/>
      <c r="Q21" s="69"/>
    </row>
    <row r="22" spans="1:17" s="18" customFormat="1" ht="23.25" customHeight="1">
      <c r="B22" s="23" t="s">
        <v>1</v>
      </c>
      <c r="C22" s="38"/>
      <c r="D22" s="69"/>
      <c r="E22" s="20"/>
      <c r="F22" s="69"/>
      <c r="G22" s="20"/>
      <c r="H22" s="69"/>
      <c r="I22" s="91"/>
      <c r="J22" s="53"/>
      <c r="K22" s="54"/>
      <c r="L22" s="38"/>
      <c r="M22" s="69"/>
      <c r="N22" s="20"/>
      <c r="O22" s="69"/>
      <c r="P22" s="20"/>
      <c r="Q22" s="69"/>
    </row>
    <row r="23" spans="1:17" s="12" customFormat="1" ht="23.25" customHeight="1">
      <c r="B23" s="21" t="s">
        <v>4</v>
      </c>
      <c r="C23" s="76">
        <v>20788868211.210007</v>
      </c>
      <c r="D23" s="70"/>
      <c r="E23" s="72">
        <v>17966482896.460007</v>
      </c>
      <c r="F23" s="70"/>
      <c r="G23" s="72">
        <v>13383073078.889999</v>
      </c>
      <c r="H23" s="70"/>
      <c r="I23" s="92">
        <f t="shared" ref="I23:K23" si="0">I24+I25</f>
        <v>1953000000</v>
      </c>
      <c r="J23" s="74">
        <f t="shared" si="0"/>
        <v>-2552053449.75</v>
      </c>
      <c r="K23" s="75">
        <f t="shared" si="0"/>
        <v>0</v>
      </c>
      <c r="L23" s="76">
        <f>L24+L25</f>
        <v>22741868211.210007</v>
      </c>
      <c r="M23" s="70"/>
      <c r="N23" s="72">
        <f>N24+N25</f>
        <v>15414429446.710007</v>
      </c>
      <c r="O23" s="70"/>
      <c r="P23" s="72">
        <f>P24+P25</f>
        <v>13383073078.889999</v>
      </c>
      <c r="Q23" s="70"/>
    </row>
    <row r="24" spans="1:17" s="12" customFormat="1" ht="23.25" customHeight="1">
      <c r="B24" s="23" t="s">
        <v>0</v>
      </c>
      <c r="C24" s="79">
        <v>96485782211.210007</v>
      </c>
      <c r="D24" s="33" t="s">
        <v>13</v>
      </c>
      <c r="E24" s="79">
        <v>69362740896.460007</v>
      </c>
      <c r="F24" s="33" t="s">
        <v>14</v>
      </c>
      <c r="G24" s="79">
        <v>64905477721.779999</v>
      </c>
      <c r="H24" s="33" t="s">
        <v>20</v>
      </c>
      <c r="I24" s="93">
        <v>1953000000</v>
      </c>
      <c r="J24" s="77">
        <v>-2552053449.75</v>
      </c>
      <c r="K24" s="78"/>
      <c r="L24" s="79">
        <f>C24+I24</f>
        <v>98438782211.210007</v>
      </c>
      <c r="M24" s="33" t="s">
        <v>13</v>
      </c>
      <c r="N24" s="79">
        <f>E24+J24</f>
        <v>66810687446.710007</v>
      </c>
      <c r="O24" s="33" t="s">
        <v>14</v>
      </c>
      <c r="P24" s="79">
        <f>G24+K24</f>
        <v>64905477721.779999</v>
      </c>
      <c r="Q24" s="33" t="s">
        <v>20</v>
      </c>
    </row>
    <row r="25" spans="1:17" s="12" customFormat="1" ht="23.25" customHeight="1">
      <c r="B25" s="23" t="s">
        <v>1</v>
      </c>
      <c r="C25" s="79">
        <v>-75696914000</v>
      </c>
      <c r="D25" s="33"/>
      <c r="E25" s="79">
        <v>-51396258000</v>
      </c>
      <c r="F25" s="33"/>
      <c r="G25" s="79">
        <v>-51522404642.889999</v>
      </c>
      <c r="H25" s="33"/>
      <c r="I25" s="89"/>
      <c r="J25" s="77"/>
      <c r="K25" s="78"/>
      <c r="L25" s="79">
        <f>C25+I25</f>
        <v>-75696914000</v>
      </c>
      <c r="M25" s="33"/>
      <c r="N25" s="79">
        <f>E25+J25</f>
        <v>-51396258000</v>
      </c>
      <c r="O25" s="33"/>
      <c r="P25" s="79">
        <f>G25+K25</f>
        <v>-51522404642.889999</v>
      </c>
      <c r="Q25" s="33"/>
    </row>
    <row r="26" spans="1:17" s="12" customFormat="1" ht="34.5" customHeight="1">
      <c r="B26" s="21" t="s">
        <v>10</v>
      </c>
      <c r="C26" s="40">
        <v>-3154097095.0400009</v>
      </c>
      <c r="D26" s="68"/>
      <c r="E26" s="22">
        <v>-7597623847.1899986</v>
      </c>
      <c r="F26" s="68"/>
      <c r="G26" s="22">
        <v>-8351826061.4699974</v>
      </c>
      <c r="H26" s="68"/>
      <c r="I26" s="24">
        <f t="shared" ref="I26:K26" si="1">I27+I31</f>
        <v>599053449.75</v>
      </c>
      <c r="J26" s="56">
        <f t="shared" si="1"/>
        <v>0</v>
      </c>
      <c r="K26" s="60">
        <f t="shared" si="1"/>
        <v>0</v>
      </c>
      <c r="L26" s="40">
        <f>L27+L31</f>
        <v>-2555043645.2900009</v>
      </c>
      <c r="M26" s="68"/>
      <c r="N26" s="22">
        <f>N27+N31</f>
        <v>-7597623847.1899986</v>
      </c>
      <c r="O26" s="68"/>
      <c r="P26" s="22">
        <f>P27+P31</f>
        <v>-8351826061.4699974</v>
      </c>
      <c r="Q26" s="68"/>
    </row>
    <row r="27" spans="1:17" s="12" customFormat="1" ht="23.25" customHeight="1">
      <c r="B27" s="23" t="s">
        <v>0</v>
      </c>
      <c r="C27" s="39">
        <v>11745429000</v>
      </c>
      <c r="D27" s="69"/>
      <c r="E27" s="25">
        <v>12079781000</v>
      </c>
      <c r="F27" s="69"/>
      <c r="G27" s="25">
        <v>10516484000</v>
      </c>
      <c r="H27" s="69"/>
      <c r="I27" s="27">
        <f t="shared" ref="I27:K27" si="2">I28+I30+I29</f>
        <v>0</v>
      </c>
      <c r="J27" s="57">
        <f t="shared" si="2"/>
        <v>0</v>
      </c>
      <c r="K27" s="61">
        <f t="shared" si="2"/>
        <v>0</v>
      </c>
      <c r="L27" s="39">
        <f>L28+L30+L29</f>
        <v>11745429000</v>
      </c>
      <c r="M27" s="69"/>
      <c r="N27" s="25">
        <f>N28+N30+N29</f>
        <v>12079781000</v>
      </c>
      <c r="O27" s="69"/>
      <c r="P27" s="25">
        <f>P28+P30+P29</f>
        <v>10516484000</v>
      </c>
      <c r="Q27" s="69"/>
    </row>
    <row r="28" spans="1:17" s="12" customFormat="1" ht="60.95" customHeight="1">
      <c r="B28" s="32" t="s">
        <v>21</v>
      </c>
      <c r="C28" s="79">
        <v>10755920000</v>
      </c>
      <c r="D28" s="33" t="s">
        <v>6</v>
      </c>
      <c r="E28" s="73">
        <v>11396258000</v>
      </c>
      <c r="F28" s="33" t="s">
        <v>7</v>
      </c>
      <c r="G28" s="73">
        <v>10516484000</v>
      </c>
      <c r="H28" s="33" t="s">
        <v>9</v>
      </c>
      <c r="I28" s="89"/>
      <c r="J28" s="51"/>
      <c r="K28" s="52"/>
      <c r="L28" s="79">
        <f>C28+I28</f>
        <v>10755920000</v>
      </c>
      <c r="M28" s="33" t="s">
        <v>6</v>
      </c>
      <c r="N28" s="73">
        <f>E28+J28</f>
        <v>11396258000</v>
      </c>
      <c r="O28" s="33" t="s">
        <v>7</v>
      </c>
      <c r="P28" s="73">
        <f>G28+K28</f>
        <v>10516484000</v>
      </c>
      <c r="Q28" s="33" t="s">
        <v>9</v>
      </c>
    </row>
    <row r="29" spans="1:17" s="12" customFormat="1" ht="75.599999999999994" customHeight="1">
      <c r="B29" s="26" t="s">
        <v>27</v>
      </c>
      <c r="C29" s="80">
        <v>989509000</v>
      </c>
      <c r="D29" s="71" t="s">
        <v>15</v>
      </c>
      <c r="E29" s="73">
        <v>683523000</v>
      </c>
      <c r="F29" s="71" t="s">
        <v>16</v>
      </c>
      <c r="G29" s="73"/>
      <c r="H29" s="71"/>
      <c r="I29" s="50"/>
      <c r="J29" s="51"/>
      <c r="K29" s="52"/>
      <c r="L29" s="80">
        <f>C29+I29</f>
        <v>989509000</v>
      </c>
      <c r="M29" s="71" t="s">
        <v>15</v>
      </c>
      <c r="N29" s="73">
        <f>E29+J29</f>
        <v>683523000</v>
      </c>
      <c r="O29" s="71" t="s">
        <v>16</v>
      </c>
      <c r="P29" s="73"/>
      <c r="Q29" s="71"/>
    </row>
    <row r="30" spans="1:17" s="12" customFormat="1" ht="78" hidden="1" customHeight="1">
      <c r="B30" s="19"/>
      <c r="C30" s="39"/>
      <c r="D30" s="33"/>
      <c r="E30" s="25"/>
      <c r="F30" s="69"/>
      <c r="G30" s="25"/>
      <c r="H30" s="69"/>
      <c r="I30" s="50"/>
      <c r="J30" s="51"/>
      <c r="K30" s="52"/>
      <c r="L30" s="39"/>
      <c r="M30" s="33"/>
      <c r="N30" s="25"/>
      <c r="O30" s="69"/>
      <c r="P30" s="25"/>
      <c r="Q30" s="69"/>
    </row>
    <row r="31" spans="1:17" s="12" customFormat="1" ht="22.5" customHeight="1">
      <c r="B31" s="19" t="s">
        <v>1</v>
      </c>
      <c r="C31" s="41">
        <v>-14899526095.040001</v>
      </c>
      <c r="D31" s="33"/>
      <c r="E31" s="27">
        <v>-19677404847.189999</v>
      </c>
      <c r="F31" s="33"/>
      <c r="G31" s="27">
        <v>-18868310061.469997</v>
      </c>
      <c r="H31" s="33"/>
      <c r="I31" s="27">
        <f>I32+I33+I44+I45+I46+I47+I48</f>
        <v>599053449.75</v>
      </c>
      <c r="J31" s="58">
        <f>J32+J33+J44+J45+J46+J47+J48</f>
        <v>0</v>
      </c>
      <c r="K31" s="62">
        <f>K32+K33+K44+K45+K46+K47+K48</f>
        <v>0</v>
      </c>
      <c r="L31" s="41">
        <f>L32+L33+L44+L45+L46+L47+L48</f>
        <v>-14300472645.290001</v>
      </c>
      <c r="M31" s="33"/>
      <c r="N31" s="27">
        <f>N32+N33+N44+N45+N46+N47+N48</f>
        <v>-19677404847.189999</v>
      </c>
      <c r="O31" s="33"/>
      <c r="P31" s="27">
        <f>P32+P33+P44+P45+P46+P47+P48</f>
        <v>-18868310061.469997</v>
      </c>
      <c r="Q31" s="33"/>
    </row>
    <row r="32" spans="1:17" s="12" customFormat="1" ht="54.95" customHeight="1">
      <c r="B32" s="26" t="s">
        <v>22</v>
      </c>
      <c r="C32" s="42">
        <v>-10755920000</v>
      </c>
      <c r="D32" s="33"/>
      <c r="E32" s="28">
        <v>-11396258000</v>
      </c>
      <c r="F32" s="33"/>
      <c r="G32" s="28">
        <v>-10516484000</v>
      </c>
      <c r="H32" s="33"/>
      <c r="I32" s="50"/>
      <c r="J32" s="51"/>
      <c r="K32" s="52"/>
      <c r="L32" s="42">
        <f>-L28</f>
        <v>-10755920000</v>
      </c>
      <c r="M32" s="33"/>
      <c r="N32" s="28">
        <f>-N28</f>
        <v>-11396258000</v>
      </c>
      <c r="O32" s="33"/>
      <c r="P32" s="28">
        <f>-P28</f>
        <v>-10516484000</v>
      </c>
      <c r="Q32" s="33"/>
    </row>
    <row r="33" spans="2:17" s="12" customFormat="1" ht="61.5" customHeight="1">
      <c r="B33" s="26" t="s">
        <v>23</v>
      </c>
      <c r="C33" s="39">
        <v>-1476054324.6099999</v>
      </c>
      <c r="D33" s="33"/>
      <c r="E33" s="25">
        <v>-3322114571.5000005</v>
      </c>
      <c r="F33" s="33"/>
      <c r="G33" s="25">
        <v>-3322114571.5000005</v>
      </c>
      <c r="H33" s="33"/>
      <c r="I33" s="27">
        <f>I35+I36+I37+I38+I39+I40+I41+I42+I43</f>
        <v>599053449.75</v>
      </c>
      <c r="J33" s="57">
        <f t="shared" ref="J33:K33" si="3">J35+J36+J37+J38+J39+J40+J41+J42+J43</f>
        <v>0</v>
      </c>
      <c r="K33" s="61">
        <f t="shared" si="3"/>
        <v>0</v>
      </c>
      <c r="L33" s="39">
        <f>L35+L36+L37+L38+L39+L40+L41+L42+L43</f>
        <v>-877000874.86000013</v>
      </c>
      <c r="M33" s="33"/>
      <c r="N33" s="25">
        <f>N35+N36+N37+N38+N39+N40+N41+N42+N43</f>
        <v>-3322114571.5000005</v>
      </c>
      <c r="O33" s="33"/>
      <c r="P33" s="25">
        <f>P35+P36+P37+P38+P39+P40+P41+P42+P43</f>
        <v>-3322114571.5000005</v>
      </c>
      <c r="Q33" s="33"/>
    </row>
    <row r="34" spans="2:17" s="12" customFormat="1" ht="15" customHeight="1">
      <c r="B34" s="29" t="s">
        <v>12</v>
      </c>
      <c r="C34" s="39"/>
      <c r="D34" s="33"/>
      <c r="E34" s="25"/>
      <c r="F34" s="33"/>
      <c r="G34" s="25"/>
      <c r="H34" s="33"/>
      <c r="I34" s="89"/>
      <c r="J34" s="51"/>
      <c r="K34" s="52"/>
      <c r="L34" s="39"/>
      <c r="M34" s="33"/>
      <c r="N34" s="25"/>
      <c r="O34" s="33"/>
      <c r="P34" s="25"/>
      <c r="Q34" s="33"/>
    </row>
    <row r="35" spans="2:17" s="12" customFormat="1" ht="88.5" customHeight="1">
      <c r="B35" s="29" t="s">
        <v>31</v>
      </c>
      <c r="C35" s="81">
        <v>-30000000</v>
      </c>
      <c r="D35" s="33"/>
      <c r="E35" s="73">
        <v>-57000000</v>
      </c>
      <c r="F35" s="33"/>
      <c r="G35" s="79">
        <v>-57000000</v>
      </c>
      <c r="H35" s="33"/>
      <c r="I35" s="73">
        <v>10000000</v>
      </c>
      <c r="J35" s="77"/>
      <c r="K35" s="78"/>
      <c r="L35" s="81">
        <f t="shared" ref="L35:L47" si="4">C35+I35</f>
        <v>-20000000</v>
      </c>
      <c r="M35" s="33"/>
      <c r="N35" s="73">
        <f>E35+J35</f>
        <v>-57000000</v>
      </c>
      <c r="O35" s="33"/>
      <c r="P35" s="79">
        <f>G35+K35</f>
        <v>-57000000</v>
      </c>
      <c r="Q35" s="33"/>
    </row>
    <row r="36" spans="2:17" s="12" customFormat="1" ht="84" customHeight="1">
      <c r="B36" s="29" t="s">
        <v>36</v>
      </c>
      <c r="C36" s="81">
        <v>-507648400</v>
      </c>
      <c r="D36" s="33"/>
      <c r="E36" s="73">
        <v>-964531960</v>
      </c>
      <c r="F36" s="33"/>
      <c r="G36" s="79">
        <v>-964531960</v>
      </c>
      <c r="H36" s="33"/>
      <c r="I36" s="73">
        <v>169216133.33000001</v>
      </c>
      <c r="J36" s="82"/>
      <c r="K36" s="83"/>
      <c r="L36" s="81">
        <f t="shared" si="4"/>
        <v>-338432266.66999996</v>
      </c>
      <c r="M36" s="33"/>
      <c r="N36" s="73">
        <f t="shared" ref="N36:N48" si="5">E36+J36</f>
        <v>-964531960</v>
      </c>
      <c r="O36" s="33"/>
      <c r="P36" s="79">
        <f>G36+K36</f>
        <v>-964531960</v>
      </c>
      <c r="Q36" s="33"/>
    </row>
    <row r="37" spans="2:17" s="12" customFormat="1" ht="89.25" customHeight="1">
      <c r="B37" s="29" t="s">
        <v>32</v>
      </c>
      <c r="C37" s="81">
        <v>-579939200</v>
      </c>
      <c r="D37" s="33"/>
      <c r="E37" s="73">
        <v>-1101884480</v>
      </c>
      <c r="F37" s="33"/>
      <c r="G37" s="79">
        <v>-1101884480</v>
      </c>
      <c r="H37" s="33"/>
      <c r="I37" s="73">
        <v>193313066.66999999</v>
      </c>
      <c r="J37" s="82"/>
      <c r="K37" s="83"/>
      <c r="L37" s="81">
        <f t="shared" si="4"/>
        <v>-386626133.33000004</v>
      </c>
      <c r="M37" s="33"/>
      <c r="N37" s="73">
        <f t="shared" si="5"/>
        <v>-1101884480</v>
      </c>
      <c r="O37" s="33"/>
      <c r="P37" s="79">
        <f>G37+K37</f>
        <v>-1101884480</v>
      </c>
      <c r="Q37" s="33"/>
    </row>
    <row r="38" spans="2:17" s="12" customFormat="1" ht="87.75" customHeight="1">
      <c r="B38" s="29" t="s">
        <v>33</v>
      </c>
      <c r="C38" s="81">
        <v>-37360700</v>
      </c>
      <c r="D38" s="33"/>
      <c r="E38" s="73">
        <v>-70985330</v>
      </c>
      <c r="F38" s="33"/>
      <c r="G38" s="79">
        <v>-70985330</v>
      </c>
      <c r="H38" s="33"/>
      <c r="I38" s="73">
        <v>12453566.67</v>
      </c>
      <c r="J38" s="82"/>
      <c r="K38" s="83"/>
      <c r="L38" s="81">
        <f t="shared" si="4"/>
        <v>-24907133.329999998</v>
      </c>
      <c r="M38" s="33"/>
      <c r="N38" s="73">
        <f t="shared" si="5"/>
        <v>-70985330</v>
      </c>
      <c r="O38" s="33"/>
      <c r="P38" s="79">
        <f t="shared" ref="P38:P48" si="6">G38+K38</f>
        <v>-70985330</v>
      </c>
      <c r="Q38" s="33"/>
    </row>
    <row r="39" spans="2:17" s="12" customFormat="1" ht="93.75" customHeight="1">
      <c r="B39" s="29" t="s">
        <v>34</v>
      </c>
      <c r="C39" s="81">
        <v>-250000000</v>
      </c>
      <c r="D39" s="33"/>
      <c r="E39" s="73">
        <v>-800000000</v>
      </c>
      <c r="F39" s="33"/>
      <c r="G39" s="79">
        <v>-800000000</v>
      </c>
      <c r="H39" s="33"/>
      <c r="I39" s="97">
        <v>166666666.66999999</v>
      </c>
      <c r="J39" s="51"/>
      <c r="K39" s="52"/>
      <c r="L39" s="81">
        <f t="shared" si="4"/>
        <v>-83333333.330000013</v>
      </c>
      <c r="M39" s="33"/>
      <c r="N39" s="73">
        <f t="shared" si="5"/>
        <v>-800000000</v>
      </c>
      <c r="O39" s="33"/>
      <c r="P39" s="79">
        <f t="shared" si="6"/>
        <v>-800000000</v>
      </c>
      <c r="Q39" s="33"/>
    </row>
    <row r="40" spans="2:17" s="12" customFormat="1" ht="89.25" customHeight="1">
      <c r="B40" s="29" t="s">
        <v>35</v>
      </c>
      <c r="C40" s="81">
        <v>-71106024.609999999</v>
      </c>
      <c r="D40" s="33"/>
      <c r="E40" s="73">
        <v>-71106024.609999999</v>
      </c>
      <c r="F40" s="33"/>
      <c r="G40" s="79">
        <v>-71106024.609999999</v>
      </c>
      <c r="H40" s="33"/>
      <c r="I40" s="97">
        <v>47404016.409999996</v>
      </c>
      <c r="J40" s="51"/>
      <c r="K40" s="52"/>
      <c r="L40" s="81">
        <f t="shared" si="4"/>
        <v>-23702008.200000003</v>
      </c>
      <c r="M40" s="33"/>
      <c r="N40" s="73">
        <f t="shared" si="5"/>
        <v>-71106024.609999999</v>
      </c>
      <c r="O40" s="33"/>
      <c r="P40" s="79">
        <f t="shared" si="6"/>
        <v>-71106024.609999999</v>
      </c>
      <c r="Q40" s="33"/>
    </row>
    <row r="41" spans="2:17" s="12" customFormat="1" ht="112.5" customHeight="1">
      <c r="B41" s="29" t="s">
        <v>17</v>
      </c>
      <c r="C41" s="81">
        <v>0</v>
      </c>
      <c r="D41" s="33"/>
      <c r="E41" s="73">
        <v>-201204824.84</v>
      </c>
      <c r="F41" s="33"/>
      <c r="G41" s="79">
        <v>-201204824.84</v>
      </c>
      <c r="H41" s="33"/>
      <c r="I41" s="50"/>
      <c r="J41" s="51"/>
      <c r="K41" s="52"/>
      <c r="L41" s="116">
        <f t="shared" si="4"/>
        <v>0</v>
      </c>
      <c r="M41" s="33"/>
      <c r="N41" s="73">
        <f t="shared" si="5"/>
        <v>-201204824.84</v>
      </c>
      <c r="O41" s="33"/>
      <c r="P41" s="79">
        <f t="shared" si="6"/>
        <v>-201204824.84</v>
      </c>
      <c r="Q41" s="33"/>
    </row>
    <row r="42" spans="2:17" s="12" customFormat="1" ht="113.25" customHeight="1">
      <c r="B42" s="29" t="s">
        <v>18</v>
      </c>
      <c r="C42" s="81">
        <v>0</v>
      </c>
      <c r="D42" s="33"/>
      <c r="E42" s="73">
        <v>-45328869.859999999</v>
      </c>
      <c r="F42" s="33"/>
      <c r="G42" s="79">
        <v>-45328869.859999999</v>
      </c>
      <c r="H42" s="33"/>
      <c r="I42" s="50"/>
      <c r="J42" s="51"/>
      <c r="K42" s="52"/>
      <c r="L42" s="116">
        <f t="shared" si="4"/>
        <v>0</v>
      </c>
      <c r="M42" s="33"/>
      <c r="N42" s="73">
        <f t="shared" si="5"/>
        <v>-45328869.859999999</v>
      </c>
      <c r="O42" s="33"/>
      <c r="P42" s="79">
        <f t="shared" si="6"/>
        <v>-45328869.859999999</v>
      </c>
      <c r="Q42" s="33"/>
    </row>
    <row r="43" spans="2:17" s="12" customFormat="1" ht="113.25" customHeight="1">
      <c r="B43" s="29" t="s">
        <v>19</v>
      </c>
      <c r="C43" s="81">
        <v>0</v>
      </c>
      <c r="D43" s="33"/>
      <c r="E43" s="73">
        <v>-10073082.189999999</v>
      </c>
      <c r="F43" s="33"/>
      <c r="G43" s="79">
        <v>-10073082.189999999</v>
      </c>
      <c r="H43" s="33"/>
      <c r="I43" s="50"/>
      <c r="J43" s="51"/>
      <c r="K43" s="52"/>
      <c r="L43" s="116">
        <f t="shared" si="4"/>
        <v>0</v>
      </c>
      <c r="M43" s="33"/>
      <c r="N43" s="73">
        <f t="shared" si="5"/>
        <v>-10073082.189999999</v>
      </c>
      <c r="O43" s="33"/>
      <c r="P43" s="79">
        <f t="shared" si="6"/>
        <v>-10073082.189999999</v>
      </c>
      <c r="Q43" s="33"/>
    </row>
    <row r="44" spans="2:17" s="12" customFormat="1" ht="80.099999999999994" customHeight="1">
      <c r="B44" s="26" t="s">
        <v>28</v>
      </c>
      <c r="C44" s="81">
        <v>-14428571.43</v>
      </c>
      <c r="D44" s="33"/>
      <c r="E44" s="73">
        <v>-143453357.13999999</v>
      </c>
      <c r="F44" s="33"/>
      <c r="G44" s="79">
        <v>-214132571.41999999</v>
      </c>
      <c r="H44" s="33"/>
      <c r="I44" s="50"/>
      <c r="J44" s="51"/>
      <c r="K44" s="52"/>
      <c r="L44" s="81">
        <f t="shared" si="4"/>
        <v>-14428571.43</v>
      </c>
      <c r="M44" s="33"/>
      <c r="N44" s="73">
        <f t="shared" si="5"/>
        <v>-143453357.13999999</v>
      </c>
      <c r="O44" s="33"/>
      <c r="P44" s="79">
        <f t="shared" si="6"/>
        <v>-214132571.41999999</v>
      </c>
      <c r="Q44" s="33"/>
    </row>
    <row r="45" spans="2:17" s="12" customFormat="1" ht="135" customHeight="1">
      <c r="B45" s="26" t="s">
        <v>29</v>
      </c>
      <c r="C45" s="81">
        <v>0</v>
      </c>
      <c r="D45" s="33"/>
      <c r="E45" s="73">
        <v>-1986512000</v>
      </c>
      <c r="F45" s="33"/>
      <c r="G45" s="79">
        <v>-1986512000</v>
      </c>
      <c r="H45" s="33"/>
      <c r="I45" s="50"/>
      <c r="J45" s="51"/>
      <c r="K45" s="52"/>
      <c r="L45" s="116">
        <f t="shared" si="4"/>
        <v>0</v>
      </c>
      <c r="M45" s="33"/>
      <c r="N45" s="73">
        <f t="shared" si="5"/>
        <v>-1986512000</v>
      </c>
      <c r="O45" s="33"/>
      <c r="P45" s="79">
        <f t="shared" si="6"/>
        <v>-1986512000</v>
      </c>
      <c r="Q45" s="33"/>
    </row>
    <row r="46" spans="2:17" s="12" customFormat="1" ht="147" customHeight="1">
      <c r="B46" s="26" t="s">
        <v>30</v>
      </c>
      <c r="C46" s="81">
        <v>0</v>
      </c>
      <c r="D46" s="33"/>
      <c r="E46" s="73">
        <v>-2649841500</v>
      </c>
      <c r="F46" s="33"/>
      <c r="G46" s="79">
        <v>-2649841500</v>
      </c>
      <c r="H46" s="33"/>
      <c r="I46" s="50"/>
      <c r="J46" s="51"/>
      <c r="K46" s="52"/>
      <c r="L46" s="116">
        <f t="shared" si="4"/>
        <v>0</v>
      </c>
      <c r="M46" s="33"/>
      <c r="N46" s="73">
        <f t="shared" si="5"/>
        <v>-2649841500</v>
      </c>
      <c r="O46" s="33"/>
      <c r="P46" s="79">
        <f t="shared" si="6"/>
        <v>-2649841500</v>
      </c>
      <c r="Q46" s="33"/>
    </row>
    <row r="47" spans="2:17" s="12" customFormat="1" ht="136.5" customHeight="1">
      <c r="B47" s="26" t="s">
        <v>24</v>
      </c>
      <c r="C47" s="81">
        <v>-2653123199</v>
      </c>
      <c r="D47" s="33"/>
      <c r="E47" s="73">
        <v>0</v>
      </c>
      <c r="F47" s="33"/>
      <c r="G47" s="79">
        <v>0</v>
      </c>
      <c r="H47" s="33"/>
      <c r="I47" s="50"/>
      <c r="J47" s="51"/>
      <c r="K47" s="52"/>
      <c r="L47" s="81">
        <f t="shared" si="4"/>
        <v>-2653123199</v>
      </c>
      <c r="M47" s="33"/>
      <c r="N47" s="115">
        <f t="shared" si="5"/>
        <v>0</v>
      </c>
      <c r="O47" s="33"/>
      <c r="P47" s="114">
        <f t="shared" si="6"/>
        <v>0</v>
      </c>
      <c r="Q47" s="33"/>
    </row>
    <row r="48" spans="2:17" s="12" customFormat="1" ht="48.6" customHeight="1">
      <c r="B48" s="26" t="s">
        <v>25</v>
      </c>
      <c r="C48" s="81">
        <v>0</v>
      </c>
      <c r="D48" s="33"/>
      <c r="E48" s="73">
        <v>-179225418.54999998</v>
      </c>
      <c r="F48" s="33"/>
      <c r="G48" s="79">
        <v>-179225418.54999998</v>
      </c>
      <c r="H48" s="33"/>
      <c r="I48" s="50"/>
      <c r="J48" s="51"/>
      <c r="K48" s="52"/>
      <c r="L48" s="116">
        <f>C48+I48</f>
        <v>0</v>
      </c>
      <c r="M48" s="33"/>
      <c r="N48" s="73">
        <f t="shared" si="5"/>
        <v>-179225418.54999998</v>
      </c>
      <c r="O48" s="33"/>
      <c r="P48" s="79">
        <f t="shared" si="6"/>
        <v>-179225418.54999998</v>
      </c>
      <c r="Q48" s="33"/>
    </row>
    <row r="49" spans="2:18" s="12" customFormat="1" ht="32.1" customHeight="1">
      <c r="B49" s="31" t="s">
        <v>26</v>
      </c>
      <c r="C49" s="42"/>
      <c r="D49" s="33"/>
      <c r="E49" s="30"/>
      <c r="F49" s="33"/>
      <c r="G49" s="30"/>
      <c r="H49" s="33"/>
      <c r="I49" s="50"/>
      <c r="J49" s="51"/>
      <c r="K49" s="52"/>
      <c r="L49" s="42"/>
      <c r="M49" s="33"/>
      <c r="N49" s="30"/>
      <c r="O49" s="33"/>
      <c r="P49" s="30"/>
      <c r="Q49" s="33"/>
    </row>
    <row r="50" spans="2:18" s="12" customFormat="1" ht="18.75" customHeight="1">
      <c r="B50" s="19" t="s">
        <v>0</v>
      </c>
      <c r="C50" s="38"/>
      <c r="D50" s="33"/>
      <c r="E50" s="20"/>
      <c r="F50" s="33"/>
      <c r="G50" s="20"/>
      <c r="H50" s="33"/>
      <c r="I50" s="50"/>
      <c r="J50" s="51"/>
      <c r="K50" s="52"/>
      <c r="L50" s="38"/>
      <c r="M50" s="33"/>
      <c r="N50" s="20"/>
      <c r="O50" s="33"/>
      <c r="P50" s="20"/>
      <c r="Q50" s="33"/>
    </row>
    <row r="51" spans="2:18" s="12" customFormat="1" ht="19.5" customHeight="1">
      <c r="B51" s="100" t="s">
        <v>1</v>
      </c>
      <c r="C51" s="101"/>
      <c r="D51" s="102"/>
      <c r="E51" s="103"/>
      <c r="F51" s="102"/>
      <c r="G51" s="103"/>
      <c r="H51" s="102"/>
      <c r="I51" s="104"/>
      <c r="J51" s="105"/>
      <c r="K51" s="106"/>
      <c r="L51" s="101"/>
      <c r="M51" s="102"/>
      <c r="N51" s="103"/>
      <c r="O51" s="102"/>
      <c r="P51" s="103"/>
      <c r="Q51" s="102"/>
      <c r="R51" s="99" t="s">
        <v>43</v>
      </c>
    </row>
    <row r="52" spans="2:18" ht="13.5" customHeight="1"/>
    <row r="54" spans="2:18">
      <c r="C54" s="8"/>
      <c r="E54" s="8"/>
      <c r="G54" s="8"/>
      <c r="L54" s="8"/>
      <c r="N54" s="8"/>
      <c r="P54" s="8"/>
    </row>
  </sheetData>
  <mergeCells count="16">
    <mergeCell ref="G1:H1"/>
    <mergeCell ref="C15:D15"/>
    <mergeCell ref="E15:F15"/>
    <mergeCell ref="G15:H15"/>
    <mergeCell ref="L15:M15"/>
    <mergeCell ref="N15:O15"/>
    <mergeCell ref="P15:Q15"/>
    <mergeCell ref="B13:Q13"/>
    <mergeCell ref="B15:B16"/>
    <mergeCell ref="O11:Q11"/>
    <mergeCell ref="O9:Q9"/>
    <mergeCell ref="O6:Q6"/>
    <mergeCell ref="O7:Q7"/>
    <mergeCell ref="O2:Q2"/>
    <mergeCell ref="O1:Q1"/>
    <mergeCell ref="O8:Q8"/>
  </mergeCells>
  <phoneticPr fontId="1" type="noConversion"/>
  <pageMargins left="0.74803149606299213" right="0.59055118110236227" top="0.78740157480314965" bottom="0.59055118110236227" header="0.51181102362204722" footer="0.51181102362204722"/>
  <pageSetup paperSize="9" scale="79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2024-10-05T11:42:47Z</cp:lastPrinted>
  <dcterms:created xsi:type="dcterms:W3CDTF">2000-09-19T07:45:36Z</dcterms:created>
  <dcterms:modified xsi:type="dcterms:W3CDTF">2024-10-05T11:42:48Z</dcterms:modified>
</cp:coreProperties>
</file>