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1400"/>
  </bookViews>
  <sheets>
    <sheet name="1 Дельта Д - СВОД" sheetId="1" r:id="rId1"/>
  </sheets>
  <definedNames>
    <definedName name="_xlnm._FilterDatabase" localSheetId="0" hidden="1">'1 Дельта Д - СВОД'!$A$5:$Z$156</definedName>
    <definedName name="_xlnm.Print_Titles" localSheetId="0">'1 Дельта Д - СВОД'!$A:$E,'1 Дельта Д - СВОД'!$3:$5</definedName>
    <definedName name="_xlnm.Print_Area" localSheetId="0">'1 Дельта Д - СВОД'!$A$1:$Z$160</definedName>
  </definedNames>
  <calcPr calcId="125725"/>
</workbook>
</file>

<file path=xl/calcChain.xml><?xml version="1.0" encoding="utf-8"?>
<calcChain xmlns="http://schemas.openxmlformats.org/spreadsheetml/2006/main">
  <c r="Z160" i="1"/>
  <c r="Z159"/>
  <c r="S43"/>
  <c r="L143" l="1"/>
  <c r="L132"/>
  <c r="L128"/>
  <c r="L124"/>
  <c r="L122"/>
  <c r="L113"/>
  <c r="L100"/>
  <c r="L95"/>
  <c r="L92"/>
  <c r="L77"/>
  <c r="L70"/>
  <c r="L64"/>
  <c r="L48"/>
  <c r="L42"/>
  <c r="L39"/>
  <c r="L36"/>
  <c r="L32"/>
  <c r="L28"/>
  <c r="L18"/>
  <c r="L15"/>
  <c r="L12"/>
  <c r="X150" l="1"/>
  <c r="S154" l="1"/>
  <c r="S155"/>
  <c r="S153"/>
  <c r="S145"/>
  <c r="S136"/>
  <c r="S137"/>
  <c r="S138"/>
  <c r="S130"/>
  <c r="S131"/>
  <c r="S126"/>
  <c r="S127"/>
  <c r="S115"/>
  <c r="S116"/>
  <c r="S117"/>
  <c r="S118"/>
  <c r="S119"/>
  <c r="S120"/>
  <c r="S121"/>
  <c r="S102"/>
  <c r="S103"/>
  <c r="S104"/>
  <c r="S105"/>
  <c r="S106"/>
  <c r="S107"/>
  <c r="S108"/>
  <c r="S109"/>
  <c r="S110"/>
  <c r="S97"/>
  <c r="S94"/>
  <c r="S90"/>
  <c r="S91"/>
  <c r="S87"/>
  <c r="S72"/>
  <c r="S73"/>
  <c r="S74"/>
  <c r="S75"/>
  <c r="S76"/>
  <c r="S66"/>
  <c r="S67"/>
  <c r="S68"/>
  <c r="S69"/>
  <c r="S59"/>
  <c r="S54"/>
  <c r="S50"/>
  <c r="S51"/>
  <c r="S44"/>
  <c r="S45"/>
  <c r="S41"/>
  <c r="S38"/>
  <c r="S34"/>
  <c r="S35"/>
  <c r="S30"/>
  <c r="S31"/>
  <c r="S17"/>
  <c r="S14"/>
  <c r="S147"/>
  <c r="S146" s="1"/>
  <c r="S144"/>
  <c r="S142"/>
  <c r="S141" s="1"/>
  <c r="S140"/>
  <c r="S139" s="1"/>
  <c r="S135"/>
  <c r="S133"/>
  <c r="S132" s="1"/>
  <c r="S129"/>
  <c r="S125"/>
  <c r="S124" s="1"/>
  <c r="S123"/>
  <c r="S122" s="1"/>
  <c r="S114"/>
  <c r="S113" s="1"/>
  <c r="S112"/>
  <c r="S111" s="1"/>
  <c r="S101"/>
  <c r="S99"/>
  <c r="S98" s="1"/>
  <c r="S96"/>
  <c r="S93"/>
  <c r="S89"/>
  <c r="S86"/>
  <c r="S84"/>
  <c r="S83" s="1"/>
  <c r="S82"/>
  <c r="S81" s="1"/>
  <c r="S80"/>
  <c r="S79" s="1"/>
  <c r="S78"/>
  <c r="S77" s="1"/>
  <c r="S71"/>
  <c r="S65"/>
  <c r="S63"/>
  <c r="S62" s="1"/>
  <c r="S61"/>
  <c r="S60" s="1"/>
  <c r="S58"/>
  <c r="S56"/>
  <c r="S55" s="1"/>
  <c r="S53"/>
  <c r="S49"/>
  <c r="S48" s="1"/>
  <c r="S47"/>
  <c r="S46" s="1"/>
  <c r="S40"/>
  <c r="S37"/>
  <c r="S33"/>
  <c r="S29"/>
  <c r="S27"/>
  <c r="S26" s="1"/>
  <c r="S25"/>
  <c r="S24" s="1"/>
  <c r="S23"/>
  <c r="S22" s="1"/>
  <c r="S21"/>
  <c r="S20" s="1"/>
  <c r="S19"/>
  <c r="S18" s="1"/>
  <c r="S16"/>
  <c r="S15" s="1"/>
  <c r="S13"/>
  <c r="S12" s="1"/>
  <c r="S11"/>
  <c r="S10" s="1"/>
  <c r="S9"/>
  <c r="S8" s="1"/>
  <c r="V7"/>
  <c r="U7"/>
  <c r="S7"/>
  <c r="S6" s="1"/>
  <c r="S95" l="1"/>
  <c r="S100"/>
  <c r="S152"/>
  <c r="S39"/>
  <c r="S42"/>
  <c r="S36"/>
  <c r="S64"/>
  <c r="S70"/>
  <c r="S88"/>
  <c r="S128"/>
  <c r="S134"/>
  <c r="S28"/>
  <c r="S52"/>
  <c r="S143"/>
  <c r="S32"/>
  <c r="S57"/>
  <c r="S85"/>
  <c r="S92"/>
  <c r="P153"/>
  <c r="P154"/>
  <c r="P155"/>
  <c r="P7"/>
  <c r="P9"/>
  <c r="P11"/>
  <c r="P13"/>
  <c r="P14"/>
  <c r="P16"/>
  <c r="P17"/>
  <c r="P19"/>
  <c r="P21"/>
  <c r="P23"/>
  <c r="P25"/>
  <c r="P27"/>
  <c r="P29"/>
  <c r="P30"/>
  <c r="P31"/>
  <c r="P33"/>
  <c r="P34"/>
  <c r="P35"/>
  <c r="P37"/>
  <c r="P38"/>
  <c r="P40"/>
  <c r="P41"/>
  <c r="P43"/>
  <c r="P44"/>
  <c r="P45"/>
  <c r="P47"/>
  <c r="P49"/>
  <c r="P50"/>
  <c r="P51"/>
  <c r="P53"/>
  <c r="P54"/>
  <c r="P56"/>
  <c r="P58"/>
  <c r="P59"/>
  <c r="P61"/>
  <c r="P63"/>
  <c r="P65"/>
  <c r="P66"/>
  <c r="P67"/>
  <c r="P68"/>
  <c r="P69"/>
  <c r="P71"/>
  <c r="P72"/>
  <c r="P73"/>
  <c r="P74"/>
  <c r="P75"/>
  <c r="P76"/>
  <c r="P78"/>
  <c r="P80"/>
  <c r="P82"/>
  <c r="P84"/>
  <c r="P86"/>
  <c r="P87"/>
  <c r="P89"/>
  <c r="P90"/>
  <c r="P91"/>
  <c r="P93"/>
  <c r="P94"/>
  <c r="P96"/>
  <c r="P97"/>
  <c r="P99"/>
  <c r="P101"/>
  <c r="P102"/>
  <c r="P103"/>
  <c r="P104"/>
  <c r="P105"/>
  <c r="P106"/>
  <c r="P107"/>
  <c r="P108"/>
  <c r="P109"/>
  <c r="P110"/>
  <c r="P112"/>
  <c r="P114"/>
  <c r="P115"/>
  <c r="P116"/>
  <c r="P117"/>
  <c r="P118"/>
  <c r="P119"/>
  <c r="P120"/>
  <c r="P121"/>
  <c r="P123"/>
  <c r="P125"/>
  <c r="P126"/>
  <c r="P127"/>
  <c r="P129"/>
  <c r="P130"/>
  <c r="P131"/>
  <c r="P133"/>
  <c r="P135"/>
  <c r="P136"/>
  <c r="P137"/>
  <c r="P138"/>
  <c r="P140"/>
  <c r="P142"/>
  <c r="P144"/>
  <c r="P145"/>
  <c r="P147"/>
  <c r="L152"/>
  <c r="M152"/>
  <c r="L146"/>
  <c r="J146"/>
  <c r="L141"/>
  <c r="L139"/>
  <c r="L134"/>
  <c r="L111"/>
  <c r="L98"/>
  <c r="L88"/>
  <c r="L85"/>
  <c r="V82"/>
  <c r="V81" s="1"/>
  <c r="U82"/>
  <c r="U81" s="1"/>
  <c r="T82"/>
  <c r="T81" s="1"/>
  <c r="R82"/>
  <c r="R81" s="1"/>
  <c r="Q82"/>
  <c r="L81"/>
  <c r="K81"/>
  <c r="M81"/>
  <c r="N81"/>
  <c r="O81"/>
  <c r="J81"/>
  <c r="L83"/>
  <c r="L79"/>
  <c r="L62"/>
  <c r="L60"/>
  <c r="L57"/>
  <c r="L55"/>
  <c r="L52"/>
  <c r="L46"/>
  <c r="S150" l="1"/>
  <c r="S156" s="1"/>
  <c r="Y81"/>
  <c r="W82"/>
  <c r="P81"/>
  <c r="Q81"/>
  <c r="W81" s="1"/>
  <c r="J36"/>
  <c r="L26"/>
  <c r="L24"/>
  <c r="L22"/>
  <c r="L20"/>
  <c r="L10"/>
  <c r="L8"/>
  <c r="L6"/>
  <c r="L150" l="1"/>
  <c r="L156" s="1"/>
  <c r="Z81"/>
  <c r="J6"/>
  <c r="K6"/>
  <c r="M6"/>
  <c r="N6"/>
  <c r="O6"/>
  <c r="P6" l="1"/>
  <c r="Q123"/>
  <c r="Q78"/>
  <c r="Q50"/>
  <c r="Q9"/>
  <c r="Q13"/>
  <c r="Q34"/>
  <c r="Q53"/>
  <c r="Q58"/>
  <c r="Q65"/>
  <c r="Q76"/>
  <c r="Q75"/>
  <c r="Q74"/>
  <c r="Q72"/>
  <c r="Q71"/>
  <c r="Q101"/>
  <c r="R154"/>
  <c r="R155"/>
  <c r="R153"/>
  <c r="R147"/>
  <c r="R145"/>
  <c r="R144"/>
  <c r="R142"/>
  <c r="R141" s="1"/>
  <c r="R140"/>
  <c r="R139" s="1"/>
  <c r="R136"/>
  <c r="R137"/>
  <c r="R138"/>
  <c r="R135"/>
  <c r="R133"/>
  <c r="R130"/>
  <c r="R131"/>
  <c r="R129"/>
  <c r="R126"/>
  <c r="R127"/>
  <c r="R125"/>
  <c r="R123"/>
  <c r="R122" s="1"/>
  <c r="R115"/>
  <c r="R116"/>
  <c r="R117"/>
  <c r="R118"/>
  <c r="R119"/>
  <c r="R120"/>
  <c r="R121"/>
  <c r="R114"/>
  <c r="R112"/>
  <c r="R111" s="1"/>
  <c r="R102"/>
  <c r="R103"/>
  <c r="R104"/>
  <c r="R105"/>
  <c r="R106"/>
  <c r="R107"/>
  <c r="R108"/>
  <c r="R109"/>
  <c r="R110"/>
  <c r="R101"/>
  <c r="R99"/>
  <c r="R98" s="1"/>
  <c r="R97"/>
  <c r="R96"/>
  <c r="R94"/>
  <c r="R92" s="1"/>
  <c r="R93"/>
  <c r="R90"/>
  <c r="R91"/>
  <c r="R89"/>
  <c r="R87"/>
  <c r="R86"/>
  <c r="R84"/>
  <c r="R83" s="1"/>
  <c r="R80"/>
  <c r="R79" s="1"/>
  <c r="R78"/>
  <c r="R77" s="1"/>
  <c r="R72"/>
  <c r="R73"/>
  <c r="R74"/>
  <c r="R75"/>
  <c r="R76"/>
  <c r="R71"/>
  <c r="R66"/>
  <c r="R67"/>
  <c r="R68"/>
  <c r="R69"/>
  <c r="R65"/>
  <c r="R63"/>
  <c r="R61"/>
  <c r="R60" s="1"/>
  <c r="R59"/>
  <c r="R58"/>
  <c r="R56"/>
  <c r="R55" s="1"/>
  <c r="R54"/>
  <c r="R53"/>
  <c r="R50"/>
  <c r="R51"/>
  <c r="R49"/>
  <c r="R47"/>
  <c r="R46" s="1"/>
  <c r="R44"/>
  <c r="R45"/>
  <c r="R43"/>
  <c r="R41"/>
  <c r="R40"/>
  <c r="R39" s="1"/>
  <c r="R38"/>
  <c r="R37"/>
  <c r="R34"/>
  <c r="R35"/>
  <c r="R33"/>
  <c r="R30"/>
  <c r="R31"/>
  <c r="R29"/>
  <c r="R27"/>
  <c r="R26" s="1"/>
  <c r="R25"/>
  <c r="R24" s="1"/>
  <c r="R23"/>
  <c r="R21"/>
  <c r="R20" s="1"/>
  <c r="R19"/>
  <c r="R18" s="1"/>
  <c r="R17"/>
  <c r="R16"/>
  <c r="R14"/>
  <c r="R13"/>
  <c r="R11"/>
  <c r="R10" s="1"/>
  <c r="R9"/>
  <c r="R8" s="1"/>
  <c r="R7"/>
  <c r="R6" s="1"/>
  <c r="R146"/>
  <c r="R132"/>
  <c r="R62"/>
  <c r="R22"/>
  <c r="Q7"/>
  <c r="J12"/>
  <c r="K152"/>
  <c r="K146"/>
  <c r="K143"/>
  <c r="K141"/>
  <c r="K139"/>
  <c r="K134"/>
  <c r="K132"/>
  <c r="K128"/>
  <c r="K124"/>
  <c r="K122"/>
  <c r="K113"/>
  <c r="K111"/>
  <c r="K100"/>
  <c r="K98"/>
  <c r="K95"/>
  <c r="K92"/>
  <c r="K88"/>
  <c r="K85"/>
  <c r="K83"/>
  <c r="K79"/>
  <c r="K77"/>
  <c r="K70"/>
  <c r="K64"/>
  <c r="K62"/>
  <c r="K60"/>
  <c r="K57"/>
  <c r="K55"/>
  <c r="K52"/>
  <c r="K48"/>
  <c r="K46"/>
  <c r="K42"/>
  <c r="K39"/>
  <c r="K36"/>
  <c r="K32"/>
  <c r="K28"/>
  <c r="K26"/>
  <c r="K24"/>
  <c r="K22"/>
  <c r="K20"/>
  <c r="K18"/>
  <c r="K15"/>
  <c r="K12"/>
  <c r="K10"/>
  <c r="K8"/>
  <c r="R124" l="1"/>
  <c r="R143"/>
  <c r="R152"/>
  <c r="R128"/>
  <c r="Q6"/>
  <c r="W7"/>
  <c r="R42"/>
  <c r="R28"/>
  <c r="R64"/>
  <c r="R88"/>
  <c r="R15"/>
  <c r="R70"/>
  <c r="R95"/>
  <c r="R100"/>
  <c r="R48"/>
  <c r="R85"/>
  <c r="R134"/>
  <c r="R113"/>
  <c r="R57"/>
  <c r="R52"/>
  <c r="R36"/>
  <c r="R32"/>
  <c r="R12"/>
  <c r="K150"/>
  <c r="K156" s="1"/>
  <c r="R150" l="1"/>
  <c r="R156" s="1"/>
  <c r="Z149"/>
  <c r="J8" l="1"/>
  <c r="M8"/>
  <c r="N8"/>
  <c r="O8"/>
  <c r="J10"/>
  <c r="M10"/>
  <c r="N10"/>
  <c r="O10"/>
  <c r="M12"/>
  <c r="N12"/>
  <c r="O12"/>
  <c r="J15"/>
  <c r="M15"/>
  <c r="N15"/>
  <c r="O15"/>
  <c r="J18"/>
  <c r="M18"/>
  <c r="N18"/>
  <c r="O18"/>
  <c r="J20"/>
  <c r="M20"/>
  <c r="N20"/>
  <c r="O20"/>
  <c r="J22"/>
  <c r="M22"/>
  <c r="N22"/>
  <c r="O22"/>
  <c r="J24"/>
  <c r="M24"/>
  <c r="N24"/>
  <c r="O24"/>
  <c r="J26"/>
  <c r="M26"/>
  <c r="N26"/>
  <c r="O26"/>
  <c r="J28"/>
  <c r="M28"/>
  <c r="N28"/>
  <c r="O28"/>
  <c r="J32"/>
  <c r="M32"/>
  <c r="N32"/>
  <c r="O32"/>
  <c r="M36"/>
  <c r="N36"/>
  <c r="O36"/>
  <c r="J39"/>
  <c r="M39"/>
  <c r="N39"/>
  <c r="P39" s="1"/>
  <c r="O39"/>
  <c r="J42"/>
  <c r="M42"/>
  <c r="N42"/>
  <c r="O42"/>
  <c r="J46"/>
  <c r="M46"/>
  <c r="N46"/>
  <c r="O46"/>
  <c r="J48"/>
  <c r="M48"/>
  <c r="N48"/>
  <c r="O48"/>
  <c r="J52"/>
  <c r="M52"/>
  <c r="N52"/>
  <c r="P52" s="1"/>
  <c r="O52"/>
  <c r="J55"/>
  <c r="M55"/>
  <c r="N55"/>
  <c r="O55"/>
  <c r="J57"/>
  <c r="M57"/>
  <c r="N57"/>
  <c r="P57" s="1"/>
  <c r="O57"/>
  <c r="J60"/>
  <c r="M60"/>
  <c r="N60"/>
  <c r="O60"/>
  <c r="J62"/>
  <c r="M62"/>
  <c r="N62"/>
  <c r="P62" s="1"/>
  <c r="O62"/>
  <c r="J64"/>
  <c r="M64"/>
  <c r="N64"/>
  <c r="O64"/>
  <c r="J70"/>
  <c r="M70"/>
  <c r="N70"/>
  <c r="P70" s="1"/>
  <c r="O70"/>
  <c r="J77"/>
  <c r="M77"/>
  <c r="N77"/>
  <c r="O77"/>
  <c r="J79"/>
  <c r="M79"/>
  <c r="N79"/>
  <c r="O79"/>
  <c r="J83"/>
  <c r="M83"/>
  <c r="N83"/>
  <c r="O83"/>
  <c r="J85"/>
  <c r="M85"/>
  <c r="N85"/>
  <c r="P85" s="1"/>
  <c r="O85"/>
  <c r="J88"/>
  <c r="M88"/>
  <c r="N88"/>
  <c r="O88"/>
  <c r="J92"/>
  <c r="M92"/>
  <c r="N92"/>
  <c r="P92" s="1"/>
  <c r="O92"/>
  <c r="J95"/>
  <c r="M95"/>
  <c r="N95"/>
  <c r="O95"/>
  <c r="J98"/>
  <c r="M98"/>
  <c r="N98"/>
  <c r="O98"/>
  <c r="J100"/>
  <c r="M100"/>
  <c r="N100"/>
  <c r="O100"/>
  <c r="J111"/>
  <c r="M111"/>
  <c r="N111"/>
  <c r="O111"/>
  <c r="J113"/>
  <c r="M113"/>
  <c r="N113"/>
  <c r="O113"/>
  <c r="J122"/>
  <c r="M122"/>
  <c r="N122"/>
  <c r="P122" s="1"/>
  <c r="O122"/>
  <c r="J124"/>
  <c r="M124"/>
  <c r="N124"/>
  <c r="O124"/>
  <c r="J128"/>
  <c r="M128"/>
  <c r="N128"/>
  <c r="P128" s="1"/>
  <c r="O128"/>
  <c r="J132"/>
  <c r="M132"/>
  <c r="N132"/>
  <c r="O132"/>
  <c r="J134"/>
  <c r="M134"/>
  <c r="N134"/>
  <c r="O134"/>
  <c r="J139"/>
  <c r="M139"/>
  <c r="N139"/>
  <c r="O139"/>
  <c r="J141"/>
  <c r="M141"/>
  <c r="N141"/>
  <c r="P141" s="1"/>
  <c r="O141"/>
  <c r="J143"/>
  <c r="M143"/>
  <c r="N143"/>
  <c r="O143"/>
  <c r="M146"/>
  <c r="N146"/>
  <c r="O146"/>
  <c r="J152"/>
  <c r="N152"/>
  <c r="O152"/>
  <c r="P88" l="1"/>
  <c r="P48"/>
  <c r="P143"/>
  <c r="P95"/>
  <c r="P77"/>
  <c r="P60"/>
  <c r="P55"/>
  <c r="P100"/>
  <c r="P42"/>
  <c r="P113"/>
  <c r="P64"/>
  <c r="P24"/>
  <c r="P22"/>
  <c r="P20"/>
  <c r="P146"/>
  <c r="P134"/>
  <c r="P132"/>
  <c r="P124"/>
  <c r="P111"/>
  <c r="P98"/>
  <c r="P83"/>
  <c r="P79"/>
  <c r="P46"/>
  <c r="P139"/>
  <c r="P152"/>
  <c r="P36"/>
  <c r="J150"/>
  <c r="J156" s="1"/>
  <c r="P10"/>
  <c r="P32"/>
  <c r="P28"/>
  <c r="P26"/>
  <c r="P18"/>
  <c r="P15"/>
  <c r="P12"/>
  <c r="P8"/>
  <c r="N150"/>
  <c r="N156" s="1"/>
  <c r="M150"/>
  <c r="M156" s="1"/>
  <c r="O150"/>
  <c r="O156" s="1"/>
  <c r="P150" l="1"/>
  <c r="P156" s="1"/>
  <c r="Q80" l="1"/>
  <c r="V80"/>
  <c r="U80"/>
  <c r="T80"/>
  <c r="Q136"/>
  <c r="T136"/>
  <c r="U136"/>
  <c r="V136"/>
  <c r="Q137"/>
  <c r="T137"/>
  <c r="U137"/>
  <c r="V137"/>
  <c r="Q138"/>
  <c r="T138"/>
  <c r="U138"/>
  <c r="V138"/>
  <c r="V135"/>
  <c r="U135"/>
  <c r="T135"/>
  <c r="Q135"/>
  <c r="T134" l="1"/>
  <c r="W135"/>
  <c r="W138"/>
  <c r="W137"/>
  <c r="W136"/>
  <c r="Q79"/>
  <c r="W80"/>
  <c r="U134"/>
  <c r="V134"/>
  <c r="Q134"/>
  <c r="W134" l="1"/>
  <c r="V140"/>
  <c r="U140"/>
  <c r="T140"/>
  <c r="Q140"/>
  <c r="V99"/>
  <c r="U99"/>
  <c r="T99"/>
  <c r="Q99"/>
  <c r="W99" s="1"/>
  <c r="Q84"/>
  <c r="V84"/>
  <c r="U84"/>
  <c r="T84"/>
  <c r="V25"/>
  <c r="U25"/>
  <c r="T25"/>
  <c r="Q25"/>
  <c r="W25" s="1"/>
  <c r="W84" l="1"/>
  <c r="W140"/>
  <c r="Q154"/>
  <c r="T154"/>
  <c r="U154"/>
  <c r="V154"/>
  <c r="Q155"/>
  <c r="T155"/>
  <c r="U155"/>
  <c r="V155"/>
  <c r="V153"/>
  <c r="U153"/>
  <c r="T153"/>
  <c r="Q153"/>
  <c r="W155" l="1"/>
  <c r="W154"/>
  <c r="W153"/>
  <c r="T152"/>
  <c r="Q152"/>
  <c r="V112"/>
  <c r="U112"/>
  <c r="T112"/>
  <c r="Q112"/>
  <c r="W112" s="1"/>
  <c r="Q24" l="1"/>
  <c r="Q111"/>
  <c r="V23"/>
  <c r="V22" s="1"/>
  <c r="Y22" s="1"/>
  <c r="U23"/>
  <c r="U22" s="1"/>
  <c r="T23"/>
  <c r="T22" s="1"/>
  <c r="Q23"/>
  <c r="Q87"/>
  <c r="T87"/>
  <c r="U87"/>
  <c r="V87"/>
  <c r="V86"/>
  <c r="U86"/>
  <c r="T86"/>
  <c r="Q86"/>
  <c r="Q115"/>
  <c r="T115"/>
  <c r="U115"/>
  <c r="V115"/>
  <c r="Q116"/>
  <c r="T116"/>
  <c r="U116"/>
  <c r="V116"/>
  <c r="Q117"/>
  <c r="T117"/>
  <c r="U117"/>
  <c r="V117"/>
  <c r="Q118"/>
  <c r="T118"/>
  <c r="U118"/>
  <c r="V118"/>
  <c r="Q119"/>
  <c r="T119"/>
  <c r="U119"/>
  <c r="V119"/>
  <c r="Q120"/>
  <c r="T120"/>
  <c r="U120"/>
  <c r="V120"/>
  <c r="Q121"/>
  <c r="T121"/>
  <c r="U121"/>
  <c r="V121"/>
  <c r="V114"/>
  <c r="U114"/>
  <c r="T114"/>
  <c r="Q114"/>
  <c r="Q38"/>
  <c r="T38"/>
  <c r="U38"/>
  <c r="V38"/>
  <c r="V37"/>
  <c r="U37"/>
  <c r="T37"/>
  <c r="Q37"/>
  <c r="V21"/>
  <c r="U21"/>
  <c r="T21"/>
  <c r="Q21"/>
  <c r="Q130"/>
  <c r="T130"/>
  <c r="U130"/>
  <c r="V130"/>
  <c r="Q131"/>
  <c r="T131"/>
  <c r="U131"/>
  <c r="V131"/>
  <c r="V129"/>
  <c r="U129"/>
  <c r="T129"/>
  <c r="Q129"/>
  <c r="V147"/>
  <c r="U147"/>
  <c r="T147"/>
  <c r="Q147"/>
  <c r="Q54"/>
  <c r="T54"/>
  <c r="U54"/>
  <c r="V54"/>
  <c r="V53"/>
  <c r="U53"/>
  <c r="T53"/>
  <c r="T72"/>
  <c r="U72"/>
  <c r="V72"/>
  <c r="Q73"/>
  <c r="T73"/>
  <c r="U73"/>
  <c r="V73"/>
  <c r="T74"/>
  <c r="U74"/>
  <c r="V74"/>
  <c r="T75"/>
  <c r="U75"/>
  <c r="V75"/>
  <c r="T76"/>
  <c r="U76"/>
  <c r="V76"/>
  <c r="V71"/>
  <c r="U71"/>
  <c r="T71"/>
  <c r="Q102"/>
  <c r="T102"/>
  <c r="U102"/>
  <c r="V102"/>
  <c r="Q103"/>
  <c r="T103"/>
  <c r="U103"/>
  <c r="V103"/>
  <c r="Q104"/>
  <c r="T104"/>
  <c r="U104"/>
  <c r="V104"/>
  <c r="Q105"/>
  <c r="T105"/>
  <c r="U105"/>
  <c r="V105"/>
  <c r="Q106"/>
  <c r="T106"/>
  <c r="U106"/>
  <c r="V106"/>
  <c r="Q107"/>
  <c r="T107"/>
  <c r="U107"/>
  <c r="V107"/>
  <c r="Q108"/>
  <c r="T108"/>
  <c r="U108"/>
  <c r="V108"/>
  <c r="Q109"/>
  <c r="W109" s="1"/>
  <c r="T109"/>
  <c r="U109"/>
  <c r="V109"/>
  <c r="Q110"/>
  <c r="W110" s="1"/>
  <c r="T110"/>
  <c r="U110"/>
  <c r="V110"/>
  <c r="V101"/>
  <c r="U101"/>
  <c r="T101"/>
  <c r="V47"/>
  <c r="V46" s="1"/>
  <c r="U47"/>
  <c r="U46" s="1"/>
  <c r="T47"/>
  <c r="T46" s="1"/>
  <c r="Q47"/>
  <c r="V56"/>
  <c r="V55" s="1"/>
  <c r="U56"/>
  <c r="U55" s="1"/>
  <c r="T56"/>
  <c r="T55" s="1"/>
  <c r="Q56"/>
  <c r="Q44"/>
  <c r="T44"/>
  <c r="U44"/>
  <c r="V44"/>
  <c r="Q45"/>
  <c r="T45"/>
  <c r="U45"/>
  <c r="V45"/>
  <c r="V43"/>
  <c r="U43"/>
  <c r="T43"/>
  <c r="Q43"/>
  <c r="V6"/>
  <c r="U6"/>
  <c r="W6" s="1"/>
  <c r="T7"/>
  <c r="T6" s="1"/>
  <c r="V123"/>
  <c r="V122" s="1"/>
  <c r="U123"/>
  <c r="T123"/>
  <c r="T122" s="1"/>
  <c r="Q30"/>
  <c r="T30"/>
  <c r="U30"/>
  <c r="V30"/>
  <c r="Q31"/>
  <c r="T31"/>
  <c r="U31"/>
  <c r="V31"/>
  <c r="V29"/>
  <c r="U29"/>
  <c r="T29"/>
  <c r="Q29"/>
  <c r="W29" s="1"/>
  <c r="V63"/>
  <c r="V62" s="1"/>
  <c r="Y62" s="1"/>
  <c r="U63"/>
  <c r="U62" s="1"/>
  <c r="T63"/>
  <c r="T62" s="1"/>
  <c r="Q63"/>
  <c r="Q145"/>
  <c r="T145"/>
  <c r="U145"/>
  <c r="V145"/>
  <c r="V144"/>
  <c r="U144"/>
  <c r="T144"/>
  <c r="Q144"/>
  <c r="Q66"/>
  <c r="T66"/>
  <c r="U66"/>
  <c r="V66"/>
  <c r="Q67"/>
  <c r="T67"/>
  <c r="U67"/>
  <c r="V67"/>
  <c r="Q68"/>
  <c r="T68"/>
  <c r="U68"/>
  <c r="V68"/>
  <c r="Q69"/>
  <c r="T69"/>
  <c r="U69"/>
  <c r="V69"/>
  <c r="V65"/>
  <c r="U65"/>
  <c r="T65"/>
  <c r="V142"/>
  <c r="V141" s="1"/>
  <c r="Y141" s="1"/>
  <c r="U142"/>
  <c r="U141" s="1"/>
  <c r="T142"/>
  <c r="T141" s="1"/>
  <c r="Q142"/>
  <c r="Q59"/>
  <c r="W59" s="1"/>
  <c r="T59"/>
  <c r="U59"/>
  <c r="V59"/>
  <c r="V58"/>
  <c r="U58"/>
  <c r="T58"/>
  <c r="Q90"/>
  <c r="T90"/>
  <c r="U90"/>
  <c r="V90"/>
  <c r="Q91"/>
  <c r="T91"/>
  <c r="U91"/>
  <c r="V91"/>
  <c r="V89"/>
  <c r="U89"/>
  <c r="T89"/>
  <c r="Q89"/>
  <c r="V33"/>
  <c r="U33"/>
  <c r="T33"/>
  <c r="Q33"/>
  <c r="Q41"/>
  <c r="T41"/>
  <c r="U41"/>
  <c r="V41"/>
  <c r="V40"/>
  <c r="U40"/>
  <c r="T40"/>
  <c r="Q40"/>
  <c r="Q94"/>
  <c r="T94"/>
  <c r="U94"/>
  <c r="V94"/>
  <c r="V93"/>
  <c r="U93"/>
  <c r="T93"/>
  <c r="Q93"/>
  <c r="U78"/>
  <c r="V78"/>
  <c r="V77" s="1"/>
  <c r="Y77" s="1"/>
  <c r="T78"/>
  <c r="T77" s="1"/>
  <c r="Q77"/>
  <c r="V11"/>
  <c r="U11"/>
  <c r="T11"/>
  <c r="Q11"/>
  <c r="T50"/>
  <c r="U50"/>
  <c r="V50"/>
  <c r="Q51"/>
  <c r="T51"/>
  <c r="U51"/>
  <c r="V51"/>
  <c r="V49"/>
  <c r="U49"/>
  <c r="T49"/>
  <c r="Q49"/>
  <c r="Q14"/>
  <c r="T14"/>
  <c r="U14"/>
  <c r="V14"/>
  <c r="V13"/>
  <c r="U13"/>
  <c r="T13"/>
  <c r="Q17"/>
  <c r="T17"/>
  <c r="U17"/>
  <c r="V17"/>
  <c r="V16"/>
  <c r="U16"/>
  <c r="T16"/>
  <c r="Q16"/>
  <c r="Q133"/>
  <c r="V133"/>
  <c r="U133"/>
  <c r="T133"/>
  <c r="V9"/>
  <c r="U9"/>
  <c r="T9"/>
  <c r="Q8"/>
  <c r="U27"/>
  <c r="U26" s="1"/>
  <c r="V27"/>
  <c r="V26" s="1"/>
  <c r="T27"/>
  <c r="T26" s="1"/>
  <c r="Q27"/>
  <c r="V24"/>
  <c r="Y24" s="1"/>
  <c r="U24"/>
  <c r="T24"/>
  <c r="Q97"/>
  <c r="W97" s="1"/>
  <c r="T97"/>
  <c r="U97"/>
  <c r="V97"/>
  <c r="V96"/>
  <c r="U96"/>
  <c r="T96"/>
  <c r="Q96"/>
  <c r="V61"/>
  <c r="V60" s="1"/>
  <c r="U61"/>
  <c r="U60" s="1"/>
  <c r="T61"/>
  <c r="T60" s="1"/>
  <c r="Q61"/>
  <c r="V125"/>
  <c r="U125"/>
  <c r="T125"/>
  <c r="Q125"/>
  <c r="W72" l="1"/>
  <c r="W63"/>
  <c r="W49"/>
  <c r="W144"/>
  <c r="W17"/>
  <c r="W58"/>
  <c r="W71"/>
  <c r="W54"/>
  <c r="W131"/>
  <c r="W130"/>
  <c r="W38"/>
  <c r="W121"/>
  <c r="W120"/>
  <c r="W119"/>
  <c r="W118"/>
  <c r="W117"/>
  <c r="W116"/>
  <c r="W115"/>
  <c r="W87"/>
  <c r="W9"/>
  <c r="W14"/>
  <c r="W51"/>
  <c r="Q10"/>
  <c r="W11"/>
  <c r="W93"/>
  <c r="W40"/>
  <c r="W33"/>
  <c r="W89"/>
  <c r="W65"/>
  <c r="W43"/>
  <c r="W56"/>
  <c r="W47"/>
  <c r="W69"/>
  <c r="W68"/>
  <c r="W67"/>
  <c r="W66"/>
  <c r="W145"/>
  <c r="W31"/>
  <c r="W30"/>
  <c r="W101"/>
  <c r="W74"/>
  <c r="W147"/>
  <c r="W129"/>
  <c r="W21"/>
  <c r="W37"/>
  <c r="W114"/>
  <c r="W86"/>
  <c r="W23"/>
  <c r="Q132"/>
  <c r="W133"/>
  <c r="W50"/>
  <c r="W108"/>
  <c r="W107"/>
  <c r="W106"/>
  <c r="W105"/>
  <c r="W104"/>
  <c r="W103"/>
  <c r="W102"/>
  <c r="W75"/>
  <c r="W73"/>
  <c r="W24"/>
  <c r="Z24" s="1"/>
  <c r="Q26"/>
  <c r="W26" s="1"/>
  <c r="W27"/>
  <c r="W16"/>
  <c r="W125"/>
  <c r="Q60"/>
  <c r="W60" s="1"/>
  <c r="W61"/>
  <c r="W96"/>
  <c r="W13"/>
  <c r="U77"/>
  <c r="W77" s="1"/>
  <c r="W78"/>
  <c r="W94"/>
  <c r="W41"/>
  <c r="W91"/>
  <c r="W90"/>
  <c r="W142"/>
  <c r="U122"/>
  <c r="W123"/>
  <c r="W45"/>
  <c r="W44"/>
  <c r="W76"/>
  <c r="W53"/>
  <c r="X156"/>
  <c r="T52"/>
  <c r="T36"/>
  <c r="V85"/>
  <c r="V143"/>
  <c r="T28"/>
  <c r="V128"/>
  <c r="Q95"/>
  <c r="Q57"/>
  <c r="Q42"/>
  <c r="T42"/>
  <c r="T70"/>
  <c r="T143"/>
  <c r="V28"/>
  <c r="Y28" s="1"/>
  <c r="Q85"/>
  <c r="V113"/>
  <c r="V70"/>
  <c r="T95"/>
  <c r="T15"/>
  <c r="Q12"/>
  <c r="V48"/>
  <c r="V92"/>
  <c r="Y92" s="1"/>
  <c r="U39"/>
  <c r="Q88"/>
  <c r="V57"/>
  <c r="Y57" s="1"/>
  <c r="U28"/>
  <c r="U42"/>
  <c r="V100"/>
  <c r="Y100" s="1"/>
  <c r="U70"/>
  <c r="U36"/>
  <c r="V95"/>
  <c r="T48"/>
  <c r="U92"/>
  <c r="Q39"/>
  <c r="U88"/>
  <c r="T57"/>
  <c r="U143"/>
  <c r="Q28"/>
  <c r="T100"/>
  <c r="V52"/>
  <c r="T128"/>
  <c r="V36"/>
  <c r="Y36" s="1"/>
  <c r="T85"/>
  <c r="U95"/>
  <c r="Q48"/>
  <c r="T39"/>
  <c r="V88"/>
  <c r="Y88" s="1"/>
  <c r="U57"/>
  <c r="Q64"/>
  <c r="U52"/>
  <c r="U128"/>
  <c r="U113"/>
  <c r="T113"/>
  <c r="U100"/>
  <c r="U48"/>
  <c r="Q92"/>
  <c r="W92" s="1"/>
  <c r="V39"/>
  <c r="Y39" s="1"/>
  <c r="T88"/>
  <c r="V42"/>
  <c r="Q100"/>
  <c r="W100" s="1"/>
  <c r="U85"/>
  <c r="Q55"/>
  <c r="W55" s="1"/>
  <c r="Q143"/>
  <c r="W143" s="1"/>
  <c r="Q122"/>
  <c r="Q52"/>
  <c r="Q36"/>
  <c r="W36" s="1"/>
  <c r="Q141"/>
  <c r="W141" s="1"/>
  <c r="Q46"/>
  <c r="W46" s="1"/>
  <c r="Q146"/>
  <c r="Q128"/>
  <c r="Q62"/>
  <c r="W62" s="1"/>
  <c r="Q70"/>
  <c r="W70" s="1"/>
  <c r="Q113"/>
  <c r="Q22"/>
  <c r="W22" s="1"/>
  <c r="T92"/>
  <c r="W28" l="1"/>
  <c r="W122"/>
  <c r="W113"/>
  <c r="W52"/>
  <c r="W128"/>
  <c r="W48"/>
  <c r="W57"/>
  <c r="W88"/>
  <c r="W95"/>
  <c r="W85"/>
  <c r="W39"/>
  <c r="W42"/>
  <c r="Z62"/>
  <c r="Z141"/>
  <c r="Z22"/>
  <c r="Z100"/>
  <c r="Z28"/>
  <c r="Z36"/>
  <c r="U10" l="1"/>
  <c r="T10"/>
  <c r="V10"/>
  <c r="Y10" s="1"/>
  <c r="Q126"/>
  <c r="W126" s="1"/>
  <c r="T126"/>
  <c r="U126"/>
  <c r="V126"/>
  <c r="W10" l="1"/>
  <c r="Z10" s="1"/>
  <c r="Y42"/>
  <c r="Z42" s="1"/>
  <c r="V20" l="1"/>
  <c r="Y20" s="1"/>
  <c r="U20"/>
  <c r="T20"/>
  <c r="Q20"/>
  <c r="W20" l="1"/>
  <c r="Z20" s="1"/>
  <c r="V139" l="1"/>
  <c r="Y139" s="1"/>
  <c r="U139"/>
  <c r="T139"/>
  <c r="Q139"/>
  <c r="W139" l="1"/>
  <c r="Z139" l="1"/>
  <c r="V19"/>
  <c r="V18" s="1"/>
  <c r="U19"/>
  <c r="U18" s="1"/>
  <c r="T19"/>
  <c r="T18" s="1"/>
  <c r="Q19"/>
  <c r="V8"/>
  <c r="U8"/>
  <c r="T8"/>
  <c r="W8" l="1"/>
  <c r="Q18"/>
  <c r="W18" s="1"/>
  <c r="W19"/>
  <c r="V34"/>
  <c r="V35"/>
  <c r="V127"/>
  <c r="V124" s="1"/>
  <c r="U34"/>
  <c r="U35"/>
  <c r="U79"/>
  <c r="U83"/>
  <c r="U98"/>
  <c r="U111"/>
  <c r="U127"/>
  <c r="U124" s="1"/>
  <c r="U132"/>
  <c r="U146"/>
  <c r="T34"/>
  <c r="T35"/>
  <c r="T79"/>
  <c r="T83"/>
  <c r="T98"/>
  <c r="T111"/>
  <c r="T127"/>
  <c r="T124" s="1"/>
  <c r="T132"/>
  <c r="T146"/>
  <c r="Q35"/>
  <c r="Q98"/>
  <c r="Q127"/>
  <c r="W35" l="1"/>
  <c r="Q124"/>
  <c r="W124" s="1"/>
  <c r="W127"/>
  <c r="W34"/>
  <c r="V32"/>
  <c r="Q32"/>
  <c r="T32"/>
  <c r="U32"/>
  <c r="Y113"/>
  <c r="Z113" s="1"/>
  <c r="U12"/>
  <c r="T12"/>
  <c r="U152"/>
  <c r="U15"/>
  <c r="T64"/>
  <c r="U64"/>
  <c r="V132"/>
  <c r="Y132" s="1"/>
  <c r="Y122"/>
  <c r="Z122" s="1"/>
  <c r="V111"/>
  <c r="Y111" s="1"/>
  <c r="V64"/>
  <c r="Y64" s="1"/>
  <c r="Y52"/>
  <c r="Z52" s="1"/>
  <c r="Y46"/>
  <c r="Z46" s="1"/>
  <c r="V12"/>
  <c r="Q83"/>
  <c r="Q15"/>
  <c r="Y95"/>
  <c r="V83"/>
  <c r="Y83" s="1"/>
  <c r="Y60"/>
  <c r="Y55"/>
  <c r="Z55" s="1"/>
  <c r="V15"/>
  <c r="V146"/>
  <c r="Y146" s="1"/>
  <c r="Y128"/>
  <c r="Z128" s="1"/>
  <c r="V98"/>
  <c r="Y98" s="1"/>
  <c r="Y85"/>
  <c r="Z85" s="1"/>
  <c r="V152"/>
  <c r="Y143"/>
  <c r="Z143" s="1"/>
  <c r="Y124"/>
  <c r="V79"/>
  <c r="Y79" s="1"/>
  <c r="Y70"/>
  <c r="Y48"/>
  <c r="W15" l="1"/>
  <c r="W152"/>
  <c r="W79"/>
  <c r="W146"/>
  <c r="W83"/>
  <c r="Z83" s="1"/>
  <c r="W64"/>
  <c r="Z64" s="1"/>
  <c r="W98"/>
  <c r="Z98" s="1"/>
  <c r="W12"/>
  <c r="W32"/>
  <c r="W132"/>
  <c r="Z132" s="1"/>
  <c r="Z79"/>
  <c r="W111"/>
  <c r="Z77"/>
  <c r="Z60"/>
  <c r="Z57"/>
  <c r="Z95"/>
  <c r="Z146"/>
  <c r="Z111"/>
  <c r="Q150"/>
  <c r="Q156" s="1"/>
  <c r="T150"/>
  <c r="T156" s="1"/>
  <c r="U150"/>
  <c r="U156" s="1"/>
  <c r="Z48"/>
  <c r="Y134"/>
  <c r="V150"/>
  <c r="V156" s="1"/>
  <c r="Z92"/>
  <c r="Z39"/>
  <c r="Z88"/>
  <c r="Z124"/>
  <c r="Z70"/>
  <c r="Y152"/>
  <c r="Y12"/>
  <c r="Y8"/>
  <c r="Z8" s="1"/>
  <c r="Y32"/>
  <c r="Y15"/>
  <c r="W150" l="1"/>
  <c r="W156" s="1"/>
  <c r="Z15"/>
  <c r="Z32"/>
  <c r="Z152"/>
  <c r="Z134"/>
  <c r="Z12"/>
  <c r="Y26"/>
  <c r="Z26" s="1"/>
  <c r="Y18"/>
  <c r="Z18" s="1"/>
  <c r="Y6"/>
  <c r="Z6" l="1"/>
  <c r="Y150"/>
  <c r="Y156" s="1"/>
  <c r="Z148"/>
  <c r="Z150" l="1"/>
  <c r="Z156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C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не заключен, ЭОС на 2024 год не установлены, объемы и ЭОС из плана на 2024 год</t>
        </r>
      </text>
    </comment>
    <comment ref="C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  <comment ref="C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не заключен, ЭОС не установлены, обемы и ЭОС из плана на 2024 год</t>
        </r>
      </text>
    </comment>
    <comment ref="C1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не заключен, ЭОС на 2024 год не установлены, до конца марта планирует обратиться в АТиЦ для установления ЭОС, объемы и ЭОС из плана на 2024 год</t>
        </r>
      </text>
    </comment>
    <comment ref="C1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не установлены, вместо них ООО "Эталон"</t>
        </r>
      </text>
    </comment>
    <comment ref="C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не установлены, вместо них ООО "Эталон"</t>
        </r>
      </text>
    </comment>
  </commentList>
</comments>
</file>

<file path=xl/sharedStrings.xml><?xml version="1.0" encoding="utf-8"?>
<sst xmlns="http://schemas.openxmlformats.org/spreadsheetml/2006/main" count="734" uniqueCount="173">
  <si>
    <t>ИНН</t>
  </si>
  <si>
    <t>2901153542</t>
  </si>
  <si>
    <t>ООО "Альбион"</t>
  </si>
  <si>
    <t>2901169038</t>
  </si>
  <si>
    <t>ООО "Биотоп"</t>
  </si>
  <si>
    <t>290800874900</t>
  </si>
  <si>
    <t>ИП Агафапудов Антон Анатольевич</t>
  </si>
  <si>
    <t>291901476329</t>
  </si>
  <si>
    <t>ИП Данила Юрий Петрович</t>
  </si>
  <si>
    <t>290130330732</t>
  </si>
  <si>
    <t>ИП Ильин Павел Владимирович</t>
  </si>
  <si>
    <t>291700945411</t>
  </si>
  <si>
    <t>ИП Лихачев Дмитрий Васильевич</t>
  </si>
  <si>
    <t>290303342253</t>
  </si>
  <si>
    <t>ИП Субботин Юрий Владимирович</t>
  </si>
  <si>
    <t>2901209393</t>
  </si>
  <si>
    <t>ООО "Рай Топ"</t>
  </si>
  <si>
    <t>2901305185</t>
  </si>
  <si>
    <t>ООО "Т-Снаб"</t>
  </si>
  <si>
    <t>2901308161</t>
  </si>
  <si>
    <t>ООО "Эковуд29"</t>
  </si>
  <si>
    <t>2907010396</t>
  </si>
  <si>
    <t>МУП "Хозьминское"</t>
  </si>
  <si>
    <t>2909002440</t>
  </si>
  <si>
    <t>ООО "Павловск ЖКХ"</t>
  </si>
  <si>
    <t>291002207929</t>
  </si>
  <si>
    <t>ИП Пэдуре Иван Васильевич</t>
  </si>
  <si>
    <t>292007984286</t>
  </si>
  <si>
    <t>290126441430</t>
  </si>
  <si>
    <t>ИП Витязев Валерий Анемпондистович</t>
  </si>
  <si>
    <t>290121840871</t>
  </si>
  <si>
    <t>ИП Мужикова Юлия Валерьевна</t>
  </si>
  <si>
    <t>290117091267</t>
  </si>
  <si>
    <t>ИП Пономаренко Алексей Степанович</t>
  </si>
  <si>
    <t>291903223700</t>
  </si>
  <si>
    <t>ИП Третьяков Алексей Леонидович</t>
  </si>
  <si>
    <t>291300034742</t>
  </si>
  <si>
    <t>ИП Чупраков Евгений Анатольевич</t>
  </si>
  <si>
    <t>291401809160</t>
  </si>
  <si>
    <t>ИП Юрьев Денис Андреевич</t>
  </si>
  <si>
    <t>291600018766</t>
  </si>
  <si>
    <t>ИП Яковлева Анна Александровна</t>
  </si>
  <si>
    <t>2916002377</t>
  </si>
  <si>
    <t>ООО "ТАЙБОЛА"</t>
  </si>
  <si>
    <t>292600222386</t>
  </si>
  <si>
    <t>ИП Тихонов Андрей Леонидович</t>
  </si>
  <si>
    <t>7806428098</t>
  </si>
  <si>
    <t>ООО "РС-ГРУП"</t>
  </si>
  <si>
    <t>2906008771</t>
  </si>
  <si>
    <t>ООО "Онежская топливоснабжающая компания"</t>
  </si>
  <si>
    <t>2901292930</t>
  </si>
  <si>
    <t>ООО "Архтоп"</t>
  </si>
  <si>
    <t>2901255449</t>
  </si>
  <si>
    <t>ООО "Двина"</t>
  </si>
  <si>
    <t>2901286380</t>
  </si>
  <si>
    <t>ООО "Дрова29"</t>
  </si>
  <si>
    <t>2901308789</t>
  </si>
  <si>
    <t>ООО "ДровМастер"</t>
  </si>
  <si>
    <t>2909002320</t>
  </si>
  <si>
    <t>ООО "Ильинск ЖКХ"</t>
  </si>
  <si>
    <t>2901288349</t>
  </si>
  <si>
    <t>ООО "ЛПК 14"</t>
  </si>
  <si>
    <t>2908004701</t>
  </si>
  <si>
    <t>ООО "МПМК"</t>
  </si>
  <si>
    <t>2901293606</t>
  </si>
  <si>
    <t>ООО "Норд Развитие"</t>
  </si>
  <si>
    <t>2901253748</t>
  </si>
  <si>
    <t>ООО "Фореста"</t>
  </si>
  <si>
    <t>2919007990</t>
  </si>
  <si>
    <t>ООО "Райтоп29"</t>
  </si>
  <si>
    <t>2902046374</t>
  </si>
  <si>
    <t>СМУП "Белое озеро"</t>
  </si>
  <si>
    <t>2921001636</t>
  </si>
  <si>
    <t>СПК "РЫБОЛОВЕЦКИЙ КОЛХОЗ "БЕЛОМОР"</t>
  </si>
  <si>
    <t>2924005452</t>
  </si>
  <si>
    <t>ООО "Уютный город"</t>
  </si>
  <si>
    <t>Наименование</t>
  </si>
  <si>
    <t>Наименование городского / сельского поселения</t>
  </si>
  <si>
    <t xml:space="preserve"> Вид  топлива твердого, реализуемого населению для нужд отопления</t>
  </si>
  <si>
    <t xml:space="preserve"> - </t>
  </si>
  <si>
    <t/>
  </si>
  <si>
    <t>городской округ "Город Архангельск"</t>
  </si>
  <si>
    <t>Дрова колотые длиной 1 м и менее</t>
  </si>
  <si>
    <t>Онежский муниципальный район Арх.обл.</t>
  </si>
  <si>
    <t>Виноградовский муниципальный округ Арх.обл.</t>
  </si>
  <si>
    <t>Холмогорский муниципальный округ Арх. обл.</t>
  </si>
  <si>
    <t>Мезенский муниципальный округ Арх.обл.</t>
  </si>
  <si>
    <t>Котласский муниципальный округ Арх.обл.</t>
  </si>
  <si>
    <t>Лешуконский муниципальный округ Арх.обл.</t>
  </si>
  <si>
    <t>Вельский муниципальный район Арх.обл.</t>
  </si>
  <si>
    <t>сельские поселения "Верхнешоношское", "Усть-Шоношское", "Хозьминское", "Шадреньгское"</t>
  </si>
  <si>
    <t>городской округ Арх.обл. "Город Новодвинск"</t>
  </si>
  <si>
    <t>городской округ "Город Архангельск" за исключением островов Кего, Бревенник, Хабарка</t>
  </si>
  <si>
    <t>острова Кего, Бревенник, Хабарка</t>
  </si>
  <si>
    <t>Верхнетоемский муниципальный округ Арх.обл.</t>
  </si>
  <si>
    <t>Вилегодский муниципальный округ Арх.обл.</t>
  </si>
  <si>
    <t>Шенкурский муниципальный округ Арх.обл.</t>
  </si>
  <si>
    <t>городской округ Арх.обл. "Северодвинск"</t>
  </si>
  <si>
    <t>(Д) пос. Белое озеро</t>
  </si>
  <si>
    <t>город Северодвинск, за исключением пос. Белое Озеро</t>
  </si>
  <si>
    <t>2918010221</t>
  </si>
  <si>
    <t>ООО "Шестиозерье-Лес"</t>
  </si>
  <si>
    <t>Няндомский муниципальный округ Арх.обл.</t>
  </si>
  <si>
    <t>Объем топлива твердого, м3</t>
  </si>
  <si>
    <t>2 квартал</t>
  </si>
  <si>
    <t>3 квартал</t>
  </si>
  <si>
    <t>4 квартал</t>
  </si>
  <si>
    <t>всего</t>
  </si>
  <si>
    <t>Наименование топливоснабжающей организации/
наименование муниципального района/
муниципального округа/
городского округа</t>
  </si>
  <si>
    <t xml:space="preserve">Розничные цены*
на топливо твердое </t>
  </si>
  <si>
    <t>Экономически обоснованная стоимость топлива твердого</t>
  </si>
  <si>
    <t>ИТОГО СУБСИДИИ</t>
  </si>
  <si>
    <t>ГРАНТЫ</t>
  </si>
  <si>
    <t>2901159720</t>
  </si>
  <si>
    <t>ГАУ АО "Единый лесопожарный центр"</t>
  </si>
  <si>
    <t>Плесецкий муниципальный округ Арх.обл.</t>
  </si>
  <si>
    <t>ИП Бородин Александр Николаевич</t>
  </si>
  <si>
    <t>ИП Душенко Геннадий Иванович</t>
  </si>
  <si>
    <t>290113727791</t>
  </si>
  <si>
    <t>Дрова круглые длиной 1 м и менее</t>
  </si>
  <si>
    <t>Дрова круглые длиной более 1 м</t>
  </si>
  <si>
    <t>290703827083</t>
  </si>
  <si>
    <t>ИП Молчанова Наталья Геннадьевна</t>
  </si>
  <si>
    <t>село Койда</t>
  </si>
  <si>
    <t>село Юрома, деревни Березник, Заручей, Кеслома, Палуга, Смоленец</t>
  </si>
  <si>
    <t xml:space="preserve"> Дрова круглые длиной 1 м и менее</t>
  </si>
  <si>
    <t xml:space="preserve"> Дрова круглые длиной более 1 м</t>
  </si>
  <si>
    <t>290126709158</t>
  </si>
  <si>
    <t>ИП Лазарев Игорь Юрьевич</t>
  </si>
  <si>
    <t>Октябрь, ноябрь, декабрь 2023 года,
рублей</t>
  </si>
  <si>
    <t>Декабрь 2024 года,
рублей</t>
  </si>
  <si>
    <t>Потребность в средствах областного бюджета
 всего в 2023 году
(за октябрь, ноябрь, декабрь 2023
 январь - ноябрь 2024),
рублей</t>
  </si>
  <si>
    <t>290701845440</t>
  </si>
  <si>
    <t>ИП Рудаков Роман Александрович</t>
  </si>
  <si>
    <t>Пинежский муниципальный округ Арх.обл.</t>
  </si>
  <si>
    <t>292302640074</t>
  </si>
  <si>
    <t>ИП Василюк Михаил Васильевич</t>
  </si>
  <si>
    <t>Приморский муниципальный округ Арх.обл.</t>
  </si>
  <si>
    <t>2916002987</t>
  </si>
  <si>
    <t>ООО "Эталон"</t>
  </si>
  <si>
    <t>Приморский муниципальный округ</t>
  </si>
  <si>
    <t>(М) территории по распоряжению 57-п/у п. 1.1)</t>
  </si>
  <si>
    <t>(О) территории по распоряжению 57-п/у п. 1.2)</t>
  </si>
  <si>
    <t>территории Приморского муниципального округа согласно п. 1.1 распоряжения 29-п/у</t>
  </si>
  <si>
    <t>территории Приморского муниципального округа согласно п. 1.2 распоряжения 29-п/у</t>
  </si>
  <si>
    <t>деревни Верховье, Горка, Кушкушара, Луда, Наволок, Патракеевка, Уна</t>
  </si>
  <si>
    <t>пос. Пертоминск</t>
  </si>
  <si>
    <t>пос. Соловецкий</t>
  </si>
  <si>
    <t>Красноборский муниципальный округ Арх.обл.</t>
  </si>
  <si>
    <t>деревни Летняя Золотица и Пушлахта</t>
  </si>
  <si>
    <t>территории Приморского муниципального округа согласно п.1 распоряжения 61-п/у от 26.12.2023г</t>
  </si>
  <si>
    <t>поселки Каменка, Карьеполье, Морозилка, Совполье, Соколово, Сояна, Чижгора</t>
  </si>
  <si>
    <t>дер. Майда</t>
  </si>
  <si>
    <t>с. Долгощелье</t>
  </si>
  <si>
    <t>г. Мезень, деревни Азаполье, Березник, Бычье, Заакакурье, Заозерье, Кильца, Кимжа, Козьмогородское, Лампожня, Мелогора, Погорелец, Тимощелье, Петрова, Печище, Погорелец, Тимощелье, Усть-Няфта, Усть-Пеза, Целегора, села Дорогорское, Жердь</t>
  </si>
  <si>
    <t>поселки Каменка, Морозилка</t>
  </si>
  <si>
    <t>территории Приморского муниципального округа согласно п. 2.1 распоряжения 29-п/у</t>
  </si>
  <si>
    <t>территории Приморского муниципального округа согласно п. 2.2 распоряжения 29-п/у</t>
  </si>
  <si>
    <t>291902110454</t>
  </si>
  <si>
    <t>ИП Коньшин Иван Васильевич</t>
  </si>
  <si>
    <t>за искл. территорий пункта 1 распоряжения от 08.02.2024 № 10-п/у</t>
  </si>
  <si>
    <t>Потребность в средствах субсидии, рублей</t>
  </si>
  <si>
    <t>Лимит на 2024 год, 
рублей</t>
  </si>
  <si>
    <t>ВСЕГО</t>
  </si>
  <si>
    <t>1 квартал</t>
  </si>
  <si>
    <t xml:space="preserve">факт </t>
  </si>
  <si>
    <t>план</t>
  </si>
  <si>
    <t>1 полугодие</t>
  </si>
  <si>
    <t>2 полугодие</t>
  </si>
  <si>
    <t>факт</t>
  </si>
  <si>
    <t>ООО "ДровТорг"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</si>
  <si>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
розничных цен на топливо твердое, реализуемое населению для нужд отопления; на 2024 год </t>
  </si>
  <si>
    <t>Недостаток средств областного бюджета, рублей</t>
  </si>
</sst>
</file>

<file path=xl/styles.xml><?xml version="1.0" encoding="utf-8"?>
<styleSheet xmlns="http://schemas.openxmlformats.org/spreadsheetml/2006/main">
  <numFmts count="3">
    <numFmt numFmtId="164" formatCode="#,##0.00_ ;\-#,##0.00\ "/>
    <numFmt numFmtId="165" formatCode="#,##0.000_ ;\-#,##0.000\ "/>
    <numFmt numFmtId="166" formatCode="_-* #,##0.00_р_._-;\-* #,##0.00_р_._-;_-* &quot;-&quot;??_р_._-;_-@_-"/>
  </numFmts>
  <fonts count="103">
    <font>
      <sz val="10"/>
      <name val="Tahoma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ahoma"/>
      <family val="2"/>
      <charset val="204"/>
    </font>
    <font>
      <sz val="22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0"/>
      <color theme="4" tint="-0.249977111117893"/>
      <name val="Tahoma"/>
      <family val="2"/>
      <charset val="204"/>
    </font>
    <font>
      <sz val="12"/>
      <color theme="4" tint="-0.249977111117893"/>
      <name val="Tahoma"/>
      <family val="2"/>
      <charset val="204"/>
    </font>
    <font>
      <sz val="14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1158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2" borderId="0"/>
    <xf numFmtId="0" fontId="22" fillId="0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3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3" borderId="0"/>
    <xf numFmtId="0" fontId="4" fillId="3" borderId="0"/>
    <xf numFmtId="0" fontId="4" fillId="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4" fillId="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4" borderId="0"/>
    <xf numFmtId="0" fontId="4" fillId="4" borderId="0"/>
    <xf numFmtId="0" fontId="4" fillId="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4" fillId="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5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6" borderId="0"/>
    <xf numFmtId="0" fontId="4" fillId="6" borderId="0"/>
    <xf numFmtId="0" fontId="4" fillId="6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4" fillId="6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7" borderId="0"/>
    <xf numFmtId="0" fontId="4" fillId="7" borderId="0"/>
    <xf numFmtId="0" fontId="4" fillId="7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4" fillId="7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8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9" borderId="0"/>
    <xf numFmtId="0" fontId="4" fillId="9" borderId="0"/>
    <xf numFmtId="0" fontId="4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4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1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10" borderId="0"/>
    <xf numFmtId="0" fontId="4" fillId="10" borderId="0"/>
    <xf numFmtId="0" fontId="4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4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5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8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11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11" borderId="0"/>
    <xf numFmtId="0" fontId="4" fillId="11" borderId="0"/>
    <xf numFmtId="0" fontId="4" fillId="11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4" fillId="11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2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2" borderId="0"/>
    <xf numFmtId="0" fontId="5" fillId="12" borderId="0"/>
    <xf numFmtId="0" fontId="5" fillId="12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5" fillId="12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9" borderId="0"/>
    <xf numFmtId="0" fontId="5" fillId="9" borderId="0"/>
    <xf numFmtId="0" fontId="5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5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0" borderId="0"/>
    <xf numFmtId="0" fontId="5" fillId="10" borderId="0"/>
    <xf numFmtId="0" fontId="5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5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3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4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5" borderId="0"/>
    <xf numFmtId="0" fontId="5" fillId="15" borderId="0"/>
    <xf numFmtId="0" fontId="5" fillId="1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5" fillId="1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6" borderId="0"/>
    <xf numFmtId="0" fontId="5" fillId="16" borderId="0"/>
    <xf numFmtId="0" fontId="5" fillId="1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6" borderId="0"/>
    <xf numFmtId="0" fontId="5" fillId="1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7" borderId="0"/>
    <xf numFmtId="0" fontId="5" fillId="17" borderId="0"/>
    <xf numFmtId="0" fontId="5" fillId="1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7" borderId="0"/>
    <xf numFmtId="0" fontId="5" fillId="1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8" borderId="0"/>
    <xf numFmtId="0" fontId="5" fillId="18" borderId="0"/>
    <xf numFmtId="0" fontId="5" fillId="1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8" borderId="0"/>
    <xf numFmtId="0" fontId="5" fillId="1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3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4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9" borderId="0"/>
    <xf numFmtId="0" fontId="5" fillId="19" borderId="0"/>
    <xf numFmtId="0" fontId="5" fillId="1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9" borderId="0"/>
    <xf numFmtId="0" fontId="5" fillId="1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5" fillId="20" borderId="1"/>
    <xf numFmtId="0" fontId="6" fillId="7" borderId="2"/>
    <xf numFmtId="0" fontId="6" fillId="7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6" fillId="7" borderId="2"/>
    <xf numFmtId="0" fontId="6" fillId="7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6" fillId="21" borderId="3"/>
    <xf numFmtId="0" fontId="7" fillId="22" borderId="4"/>
    <xf numFmtId="0" fontId="7" fillId="22" borderId="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7" fillId="22" borderId="4"/>
    <xf numFmtId="0" fontId="7" fillId="22" borderId="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7" fillId="21" borderId="1"/>
    <xf numFmtId="0" fontId="8" fillId="22" borderId="2"/>
    <xf numFmtId="0" fontId="8" fillId="22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8" fillId="22" borderId="2"/>
    <xf numFmtId="0" fontId="8" fillId="22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8" fillId="0" borderId="5"/>
    <xf numFmtId="0" fontId="9" fillId="0" borderId="5"/>
    <xf numFmtId="0" fontId="9" fillId="0" borderId="5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9" fillId="0" borderId="5"/>
    <xf numFmtId="0" fontId="9" fillId="0" borderId="5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9" fillId="0" borderId="6"/>
    <xf numFmtId="0" fontId="10" fillId="0" borderId="6"/>
    <xf numFmtId="0" fontId="10" fillId="0" borderId="6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0" fillId="0" borderId="6"/>
    <xf numFmtId="0" fontId="10" fillId="0" borderId="6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0" fillId="0" borderId="7"/>
    <xf numFmtId="0" fontId="11" fillId="0" borderId="7"/>
    <xf numFmtId="0" fontId="11" fillId="0" borderId="7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1" fillId="0" borderId="7"/>
    <xf numFmtId="0" fontId="11" fillId="0" borderId="7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0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1" fillId="0" borderId="8"/>
    <xf numFmtId="0" fontId="12" fillId="0" borderId="8"/>
    <xf numFmtId="0" fontId="12" fillId="0" borderId="8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2" fillId="0" borderId="8"/>
    <xf numFmtId="0" fontId="12" fillId="0" borderId="8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2" fillId="23" borderId="9"/>
    <xf numFmtId="0" fontId="13" fillId="24" borderId="10"/>
    <xf numFmtId="0" fontId="13" fillId="24" borderId="1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3" fillId="24" borderId="10"/>
    <xf numFmtId="0" fontId="13" fillId="24" borderId="1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3" fillId="23" borderId="9"/>
    <xf numFmtId="0" fontId="33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4" fillId="25" borderId="0"/>
    <xf numFmtId="0" fontId="15" fillId="26" borderId="0"/>
    <xf numFmtId="0" fontId="15" fillId="2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5" fillId="26" borderId="0"/>
    <xf numFmtId="0" fontId="15" fillId="2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5" fillId="27" borderId="0"/>
    <xf numFmtId="0" fontId="16" fillId="3" borderId="0"/>
    <xf numFmtId="0" fontId="16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6" fillId="3" borderId="0"/>
    <xf numFmtId="0" fontId="16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6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28" borderId="11"/>
    <xf numFmtId="0" fontId="2" fillId="29" borderId="12"/>
    <xf numFmtId="0" fontId="2" fillId="29" borderId="12"/>
    <xf numFmtId="0" fontId="2" fillId="0" borderId="0"/>
    <xf numFmtId="0" fontId="2" fillId="0" borderId="0"/>
    <xf numFmtId="0" fontId="2" fillId="29" borderId="12"/>
    <xf numFmtId="0" fontId="2" fillId="29" borderId="12"/>
    <xf numFmtId="0" fontId="2" fillId="0" borderId="0"/>
    <xf numFmtId="0" fontId="2" fillId="0" borderId="0"/>
    <xf numFmtId="0" fontId="2" fillId="0" borderId="0"/>
    <xf numFmtId="0" fontId="37" fillId="0" borderId="13"/>
    <xf numFmtId="0" fontId="18" fillId="0" borderId="14"/>
    <xf numFmtId="0" fontId="18" fillId="0" borderId="1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8" fillId="0" borderId="14"/>
    <xf numFmtId="0" fontId="18" fillId="0" borderId="1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8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9" fillId="30" borderId="0"/>
    <xf numFmtId="0" fontId="20" fillId="4" borderId="0"/>
    <xf numFmtId="0" fontId="20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0" fillId="4" borderId="0"/>
    <xf numFmtId="0" fontId="20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1" fillId="0" borderId="0"/>
    <xf numFmtId="0" fontId="42" fillId="2" borderId="0"/>
    <xf numFmtId="0" fontId="42" fillId="2" borderId="0"/>
    <xf numFmtId="0" fontId="42" fillId="2" borderId="0"/>
    <xf numFmtId="0" fontId="68" fillId="2" borderId="0"/>
    <xf numFmtId="0" fontId="42" fillId="2" borderId="0"/>
    <xf numFmtId="0" fontId="68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68" fillId="2" borderId="0"/>
    <xf numFmtId="0" fontId="40" fillId="0" borderId="0"/>
    <xf numFmtId="0" fontId="40" fillId="0" borderId="0"/>
    <xf numFmtId="0" fontId="68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68" fillId="2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68" fillId="3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3" borderId="0"/>
    <xf numFmtId="0" fontId="40" fillId="0" borderId="0"/>
    <xf numFmtId="0" fontId="40" fillId="0" borderId="0"/>
    <xf numFmtId="0" fontId="68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3" borderId="0"/>
    <xf numFmtId="0" fontId="40" fillId="0" borderId="0"/>
    <xf numFmtId="0" fontId="40" fillId="0" borderId="0"/>
    <xf numFmtId="0" fontId="68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68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4" borderId="0"/>
    <xf numFmtId="0" fontId="40" fillId="0" borderId="0"/>
    <xf numFmtId="0" fontId="40" fillId="0" borderId="0"/>
    <xf numFmtId="0" fontId="68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4" borderId="0"/>
    <xf numFmtId="0" fontId="40" fillId="0" borderId="0"/>
    <xf numFmtId="0" fontId="40" fillId="0" borderId="0"/>
    <xf numFmtId="0" fontId="68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68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68" fillId="6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6" borderId="0"/>
    <xf numFmtId="0" fontId="40" fillId="0" borderId="0"/>
    <xf numFmtId="0" fontId="40" fillId="0" borderId="0"/>
    <xf numFmtId="0" fontId="68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6" borderId="0"/>
    <xf numFmtId="0" fontId="40" fillId="0" borderId="0"/>
    <xf numFmtId="0" fontId="40" fillId="0" borderId="0"/>
    <xf numFmtId="0" fontId="68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68" fillId="7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7" borderId="0"/>
    <xf numFmtId="0" fontId="40" fillId="0" borderId="0"/>
    <xf numFmtId="0" fontId="40" fillId="0" borderId="0"/>
    <xf numFmtId="0" fontId="68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7" borderId="0"/>
    <xf numFmtId="0" fontId="40" fillId="0" borderId="0"/>
    <xf numFmtId="0" fontId="40" fillId="0" borderId="0"/>
    <xf numFmtId="0" fontId="68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68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68" fillId="9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9" borderId="0"/>
    <xf numFmtId="0" fontId="40" fillId="0" borderId="0"/>
    <xf numFmtId="0" fontId="40" fillId="0" borderId="0"/>
    <xf numFmtId="0" fontId="68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9" borderId="0"/>
    <xf numFmtId="0" fontId="40" fillId="0" borderId="0"/>
    <xf numFmtId="0" fontId="40" fillId="0" borderId="0"/>
    <xf numFmtId="0" fontId="68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68" fillId="1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0" borderId="0"/>
    <xf numFmtId="0" fontId="40" fillId="0" borderId="0"/>
    <xf numFmtId="0" fontId="40" fillId="0" borderId="0"/>
    <xf numFmtId="0" fontId="68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0" borderId="0"/>
    <xf numFmtId="0" fontId="40" fillId="0" borderId="0"/>
    <xf numFmtId="0" fontId="40" fillId="0" borderId="0"/>
    <xf numFmtId="0" fontId="68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68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68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68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1" borderId="0"/>
    <xf numFmtId="0" fontId="40" fillId="0" borderId="0"/>
    <xf numFmtId="0" fontId="40" fillId="0" borderId="0"/>
    <xf numFmtId="0" fontId="68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1" borderId="0"/>
    <xf numFmtId="0" fontId="40" fillId="0" borderId="0"/>
    <xf numFmtId="0" fontId="40" fillId="0" borderId="0"/>
    <xf numFmtId="0" fontId="68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69" fillId="12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2" borderId="0"/>
    <xf numFmtId="0" fontId="40" fillId="0" borderId="0"/>
    <xf numFmtId="0" fontId="40" fillId="0" borderId="0"/>
    <xf numFmtId="0" fontId="69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2" borderId="0"/>
    <xf numFmtId="0" fontId="40" fillId="0" borderId="0"/>
    <xf numFmtId="0" fontId="40" fillId="0" borderId="0"/>
    <xf numFmtId="0" fontId="69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69" fillId="9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9" borderId="0"/>
    <xf numFmtId="0" fontId="40" fillId="0" borderId="0"/>
    <xf numFmtId="0" fontId="40" fillId="0" borderId="0"/>
    <xf numFmtId="0" fontId="69" fillId="9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9" borderId="0"/>
    <xf numFmtId="0" fontId="40" fillId="0" borderId="0"/>
    <xf numFmtId="0" fontId="40" fillId="0" borderId="0"/>
    <xf numFmtId="0" fontId="69" fillId="9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69" fillId="1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0" borderId="0"/>
    <xf numFmtId="0" fontId="40" fillId="0" borderId="0"/>
    <xf numFmtId="0" fontId="40" fillId="0" borderId="0"/>
    <xf numFmtId="0" fontId="69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0" borderId="0"/>
    <xf numFmtId="0" fontId="40" fillId="0" borderId="0"/>
    <xf numFmtId="0" fontId="40" fillId="0" borderId="0"/>
    <xf numFmtId="0" fontId="69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69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69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69" fillId="15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5" borderId="0"/>
    <xf numFmtId="0" fontId="40" fillId="0" borderId="0"/>
    <xf numFmtId="0" fontId="40" fillId="0" borderId="0"/>
    <xf numFmtId="0" fontId="69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5" borderId="0"/>
    <xf numFmtId="0" fontId="40" fillId="0" borderId="0"/>
    <xf numFmtId="0" fontId="40" fillId="0" borderId="0"/>
    <xf numFmtId="0" fontId="69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6" borderId="0"/>
    <xf numFmtId="0" fontId="43" fillId="16" borderId="0"/>
    <xf numFmtId="0" fontId="43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3" fillId="16" borderId="0"/>
    <xf numFmtId="0" fontId="43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3" fillId="17" borderId="0"/>
    <xf numFmtId="0" fontId="43" fillId="17" borderId="0"/>
    <xf numFmtId="0" fontId="43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3" fillId="17" borderId="0"/>
    <xf numFmtId="0" fontId="43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3" fillId="18" borderId="0"/>
    <xf numFmtId="0" fontId="43" fillId="18" borderId="0"/>
    <xf numFmtId="0" fontId="43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3" fillId="18" borderId="0"/>
    <xf numFmtId="0" fontId="43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3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3" fillId="19" borderId="0"/>
    <xf numFmtId="0" fontId="43" fillId="19" borderId="0"/>
    <xf numFmtId="0" fontId="43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3" fillId="19" borderId="0"/>
    <xf numFmtId="0" fontId="43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59" fillId="20" borderId="1"/>
    <xf numFmtId="0" fontId="44" fillId="7" borderId="2"/>
    <xf numFmtId="0" fontId="44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4" fillId="7" borderId="2"/>
    <xf numFmtId="0" fontId="44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85" fillId="20" borderId="1"/>
    <xf numFmtId="0" fontId="60" fillId="21" borderId="3"/>
    <xf numFmtId="0" fontId="45" fillId="22" borderId="4"/>
    <xf numFmtId="0" fontId="45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5" fillId="22" borderId="4"/>
    <xf numFmtId="0" fontId="45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86" fillId="21" borderId="3"/>
    <xf numFmtId="0" fontId="61" fillId="21" borderId="1"/>
    <xf numFmtId="0" fontId="46" fillId="22" borderId="2"/>
    <xf numFmtId="0" fontId="46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6" fillId="22" borderId="2"/>
    <xf numFmtId="0" fontId="46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87" fillId="21" borderId="1"/>
    <xf numFmtId="0" fontId="47" fillId="0" borderId="5"/>
    <xf numFmtId="0" fontId="47" fillId="0" borderId="5"/>
    <xf numFmtId="0" fontId="47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7" fillId="0" borderId="5"/>
    <xf numFmtId="0" fontId="47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8" fillId="0" borderId="6"/>
    <xf numFmtId="0" fontId="48" fillId="0" borderId="6"/>
    <xf numFmtId="0" fontId="48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8" fillId="0" borderId="6"/>
    <xf numFmtId="0" fontId="48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9" fillId="0" borderId="7"/>
    <xf numFmtId="0" fontId="49" fillId="0" borderId="7"/>
    <xf numFmtId="0" fontId="49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9" fillId="0" borderId="7"/>
    <xf numFmtId="0" fontId="49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9" fillId="0" borderId="0"/>
    <xf numFmtId="0" fontId="49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9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50" fillId="0" borderId="8"/>
    <xf numFmtId="0" fontId="50" fillId="0" borderId="8"/>
    <xf numFmtId="0" fontId="50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50" fillId="0" borderId="8"/>
    <xf numFmtId="0" fontId="50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51" fillId="23" borderId="9"/>
    <xf numFmtId="0" fontId="51" fillId="24" borderId="10"/>
    <xf numFmtId="0" fontId="51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51" fillId="24" borderId="10"/>
    <xf numFmtId="0" fontId="51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51" fillId="23" borderId="9"/>
    <xf numFmtId="0" fontId="77" fillId="23" borderId="9"/>
    <xf numFmtId="0" fontId="52" fillId="0" borderId="0"/>
    <xf numFmtId="0" fontId="52" fillId="0" borderId="0"/>
    <xf numFmtId="0" fontId="5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52" fillId="0" borderId="0"/>
    <xf numFmtId="0" fontId="5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62" fillId="25" borderId="0"/>
    <xf numFmtId="0" fontId="53" fillId="26" borderId="0"/>
    <xf numFmtId="0" fontId="53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53" fillId="26" borderId="0"/>
    <xf numFmtId="0" fontId="53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8" fillId="2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63" fillId="27" borderId="0"/>
    <xf numFmtId="0" fontId="54" fillId="3" borderId="0"/>
    <xf numFmtId="0" fontId="54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54" fillId="3" borderId="0"/>
    <xf numFmtId="0" fontId="54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9" fillId="27" borderId="0"/>
    <xf numFmtId="0" fontId="64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40" fillId="28" borderId="11"/>
    <xf numFmtId="0" fontId="40" fillId="29" borderId="12"/>
    <xf numFmtId="0" fontId="40" fillId="29" borderId="12"/>
    <xf numFmtId="0" fontId="40" fillId="0" borderId="0"/>
    <xf numFmtId="0" fontId="41" fillId="29" borderId="12"/>
    <xf numFmtId="0" fontId="40" fillId="0" borderId="0"/>
    <xf numFmtId="0" fontId="41" fillId="29" borderId="12"/>
    <xf numFmtId="0" fontId="40" fillId="29" borderId="12"/>
    <xf numFmtId="0" fontId="40" fillId="29" borderId="12"/>
    <xf numFmtId="0" fontId="40" fillId="0" borderId="0"/>
    <xf numFmtId="0" fontId="41" fillId="29" borderId="12"/>
    <xf numFmtId="0" fontId="40" fillId="0" borderId="0"/>
    <xf numFmtId="0" fontId="41" fillId="29" borderId="12"/>
    <xf numFmtId="0" fontId="40" fillId="0" borderId="0"/>
    <xf numFmtId="0" fontId="41" fillId="28" borderId="11"/>
    <xf numFmtId="0" fontId="65" fillId="0" borderId="13"/>
    <xf numFmtId="0" fontId="56" fillId="0" borderId="14"/>
    <xf numFmtId="0" fontId="56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56" fillId="0" borderId="14"/>
    <xf numFmtId="0" fontId="56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91" fillId="0" borderId="13"/>
    <xf numFmtId="0" fontId="66" fillId="0" borderId="0"/>
    <xf numFmtId="0" fontId="57" fillId="0" borderId="0"/>
    <xf numFmtId="0" fontId="5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57" fillId="0" borderId="0"/>
    <xf numFmtId="0" fontId="5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2" fillId="0" borderId="0"/>
    <xf numFmtId="0" fontId="67" fillId="30" borderId="0"/>
    <xf numFmtId="0" fontId="58" fillId="4" borderId="0"/>
    <xf numFmtId="0" fontId="58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58" fillId="4" borderId="0"/>
    <xf numFmtId="0" fontId="58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3" fillId="30" borderId="0"/>
    <xf numFmtId="0" fontId="42" fillId="2" borderId="0"/>
    <xf numFmtId="0" fontId="42" fillId="2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2" fillId="5" borderId="0"/>
    <xf numFmtId="0" fontId="43" fillId="14" borderId="0"/>
    <xf numFmtId="0" fontId="43" fillId="14" borderId="0"/>
    <xf numFmtId="0" fontId="42" fillId="3" borderId="0"/>
    <xf numFmtId="0" fontId="42" fillId="3" borderId="0"/>
    <xf numFmtId="0" fontId="42" fillId="8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8" borderId="0"/>
    <xf numFmtId="0" fontId="43" fillId="13" borderId="0"/>
    <xf numFmtId="0" fontId="40" fillId="0" borderId="0"/>
    <xf numFmtId="0" fontId="42" fillId="8" borderId="0"/>
    <xf numFmtId="0" fontId="42" fillId="3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2" fillId="6" borderId="0"/>
    <xf numFmtId="0" fontId="42" fillId="6" borderId="0"/>
    <xf numFmtId="0" fontId="43" fillId="15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3" fillId="15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2" fillId="8" borderId="0"/>
    <xf numFmtId="0" fontId="42" fillId="6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4" borderId="0"/>
    <xf numFmtId="0" fontId="42" fillId="4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5" borderId="0"/>
    <xf numFmtId="0" fontId="43" fillId="15" borderId="0"/>
    <xf numFmtId="0" fontId="43" fillId="13" borderId="0"/>
    <xf numFmtId="0" fontId="43" fillId="13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3" fillId="13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2" fillId="6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2" fillId="9" borderId="0"/>
    <xf numFmtId="0" fontId="42" fillId="9" borderId="0"/>
    <xf numFmtId="0" fontId="43" fillId="13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3" fillId="15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2" fillId="9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2" fillId="9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2" fillId="9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3" fillId="14" borderId="0"/>
    <xf numFmtId="0" fontId="42" fillId="9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3" fillId="14" borderId="0"/>
    <xf numFmtId="0" fontId="42" fillId="7" borderId="0"/>
    <xf numFmtId="0" fontId="42" fillId="9" borderId="0"/>
    <xf numFmtId="0" fontId="42" fillId="7" borderId="0"/>
    <xf numFmtId="0" fontId="43" fillId="14" borderId="0"/>
    <xf numFmtId="0" fontId="43" fillId="14" borderId="0"/>
    <xf numFmtId="0" fontId="40" fillId="0" borderId="0"/>
    <xf numFmtId="0" fontId="43" fillId="14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3" fillId="10" borderId="0"/>
    <xf numFmtId="0" fontId="43" fillId="10" borderId="0"/>
    <xf numFmtId="0" fontId="43" fillId="10" borderId="0"/>
    <xf numFmtId="0" fontId="43" fillId="10" borderId="0"/>
    <xf numFmtId="0" fontId="40" fillId="0" borderId="0"/>
    <xf numFmtId="0" fontId="43" fillId="10" borderId="0"/>
    <xf numFmtId="0" fontId="42" fillId="5" borderId="0"/>
    <xf numFmtId="0" fontId="42" fillId="5" borderId="0"/>
    <xf numFmtId="0" fontId="42" fillId="9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3" fillId="14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3" fillId="14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4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3" fillId="10" borderId="0"/>
    <xf numFmtId="0" fontId="42" fillId="10" borderId="0"/>
    <xf numFmtId="0" fontId="42" fillId="10" borderId="0"/>
    <xf numFmtId="0" fontId="43" fillId="10" borderId="0"/>
    <xf numFmtId="0" fontId="43" fillId="14" borderId="0"/>
    <xf numFmtId="0" fontId="43" fillId="14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10" borderId="0"/>
    <xf numFmtId="0" fontId="42" fillId="8" borderId="0"/>
    <xf numFmtId="0" fontId="42" fillId="6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0" fillId="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3" fillId="13" borderId="0"/>
    <xf numFmtId="0" fontId="42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10" borderId="0"/>
    <xf numFmtId="0" fontId="42" fillId="8" borderId="0"/>
    <xf numFmtId="0" fontId="42" fillId="10" borderId="0"/>
    <xf numFmtId="0" fontId="40" fillId="0" borderId="0"/>
    <xf numFmtId="0" fontId="42" fillId="10" borderId="0"/>
    <xf numFmtId="0" fontId="42" fillId="10" borderId="0"/>
    <xf numFmtId="0" fontId="43" fillId="15" borderId="0"/>
    <xf numFmtId="0" fontId="43" fillId="15" borderId="0"/>
    <xf numFmtId="0" fontId="42" fillId="7" borderId="0"/>
    <xf numFmtId="0" fontId="42" fillId="7" borderId="0"/>
    <xf numFmtId="0" fontId="43" fillId="15" borderId="0"/>
    <xf numFmtId="0" fontId="43" fillId="1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9" borderId="0"/>
    <xf numFmtId="0" fontId="42" fillId="9" borderId="0"/>
    <xf numFmtId="0" fontId="43" fillId="13" borderId="0"/>
    <xf numFmtId="0" fontId="42" fillId="7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10" borderId="0"/>
    <xf numFmtId="0" fontId="42" fillId="9" borderId="0"/>
    <xf numFmtId="0" fontId="42" fillId="9" borderId="0"/>
    <xf numFmtId="0" fontId="42" fillId="10" borderId="0"/>
    <xf numFmtId="0" fontId="42" fillId="7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3" fillId="9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3" fillId="14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3" fillId="9" borderId="0"/>
    <xf numFmtId="0" fontId="42" fillId="5" borderId="0"/>
    <xf numFmtId="0" fontId="42" fillId="5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3" fillId="14" borderId="0"/>
    <xf numFmtId="0" fontId="42" fillId="8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0" fillId="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3" fillId="9" borderId="0"/>
    <xf numFmtId="0" fontId="42" fillId="5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0" fillId="0" borderId="0"/>
    <xf numFmtId="0" fontId="42" fillId="5" borderId="0"/>
    <xf numFmtId="0" fontId="42" fillId="5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10" borderId="0"/>
    <xf numFmtId="0" fontId="42" fillId="5" borderId="0"/>
    <xf numFmtId="0" fontId="42" fillId="10" borderId="0"/>
    <xf numFmtId="0" fontId="40" fillId="0" borderId="0"/>
    <xf numFmtId="0" fontId="40" fillId="0" borderId="0"/>
    <xf numFmtId="0" fontId="43" fillId="10" borderId="0"/>
    <xf numFmtId="0" fontId="42" fillId="5" borderId="0"/>
    <xf numFmtId="0" fontId="40" fillId="0" borderId="0"/>
    <xf numFmtId="0" fontId="40" fillId="0" borderId="0"/>
    <xf numFmtId="0" fontId="43" fillId="13" borderId="0"/>
    <xf numFmtId="0" fontId="43" fillId="1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0" borderId="0"/>
    <xf numFmtId="0" fontId="40" fillId="0" borderId="0"/>
    <xf numFmtId="0" fontId="42" fillId="1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2" fillId="10" borderId="0"/>
    <xf numFmtId="0" fontId="42" fillId="1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3" fillId="10" borderId="0"/>
    <xf numFmtId="0" fontId="40" fillId="0" borderId="0"/>
    <xf numFmtId="0" fontId="43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5" borderId="0"/>
    <xf numFmtId="0" fontId="42" fillId="9" borderId="0"/>
    <xf numFmtId="0" fontId="42" fillId="9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3" fillId="9" borderId="0"/>
    <xf numFmtId="0" fontId="43" fillId="9" borderId="0"/>
    <xf numFmtId="0" fontId="43" fillId="13" borderId="0"/>
    <xf numFmtId="0" fontId="43" fillId="13" borderId="0"/>
    <xf numFmtId="0" fontId="43" fillId="9" borderId="0"/>
    <xf numFmtId="0" fontId="43" fillId="9" borderId="0"/>
    <xf numFmtId="0" fontId="43" fillId="9" borderId="0"/>
    <xf numFmtId="0" fontId="42" fillId="5" borderId="0"/>
    <xf numFmtId="0" fontId="42" fillId="5" borderId="0"/>
    <xf numFmtId="0" fontId="43" fillId="9" borderId="0"/>
    <xf numFmtId="0" fontId="42" fillId="10" borderId="0"/>
    <xf numFmtId="0" fontId="42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2" borderId="0"/>
    <xf numFmtId="0" fontId="43" fillId="9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9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2" fillId="8" borderId="0"/>
    <xf numFmtId="0" fontId="42" fillId="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8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8" borderId="0"/>
    <xf numFmtId="0" fontId="42" fillId="8" borderId="0"/>
    <xf numFmtId="0" fontId="43" fillId="12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3" fillId="9" borderId="0"/>
    <xf numFmtId="0" fontId="43" fillId="12" borderId="0"/>
    <xf numFmtId="0" fontId="40" fillId="0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3" fillId="12" borderId="0"/>
    <xf numFmtId="0" fontId="42" fillId="8" borderId="0"/>
    <xf numFmtId="0" fontId="43" fillId="12" borderId="0"/>
    <xf numFmtId="0" fontId="43" fillId="12" borderId="0"/>
    <xf numFmtId="0" fontId="42" fillId="5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3" fillId="12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3" fillId="9" borderId="0"/>
    <xf numFmtId="0" fontId="43" fillId="9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2" borderId="0"/>
    <xf numFmtId="0" fontId="40" fillId="0" borderId="0"/>
    <xf numFmtId="0" fontId="43" fillId="12" borderId="0"/>
    <xf numFmtId="0" fontId="43" fillId="9" borderId="0"/>
    <xf numFmtId="0" fontId="43" fillId="9" borderId="0"/>
    <xf numFmtId="0" fontId="43" fillId="12" borderId="0"/>
    <xf numFmtId="0" fontId="43" fillId="12" borderId="0"/>
    <xf numFmtId="0" fontId="43" fillId="12" borderId="0"/>
    <xf numFmtId="0" fontId="40" fillId="0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3" fillId="12" borderId="0"/>
    <xf numFmtId="0" fontId="40" fillId="0" borderId="0"/>
    <xf numFmtId="0" fontId="43" fillId="12" borderId="0"/>
    <xf numFmtId="0" fontId="42" fillId="8" borderId="0"/>
    <xf numFmtId="0" fontId="43" fillId="12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0" fillId="0" borderId="0"/>
    <xf numFmtId="0" fontId="42" fillId="8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3" fillId="9" borderId="0"/>
    <xf numFmtId="0" fontId="43" fillId="9" borderId="0"/>
    <xf numFmtId="0" fontId="43" fillId="9" borderId="0"/>
    <xf numFmtId="0" fontId="43" fillId="1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3" fillId="9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5" borderId="0"/>
    <xf numFmtId="0" fontId="42" fillId="8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8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3" fillId="13" borderId="0"/>
    <xf numFmtId="0" fontId="43" fillId="13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10" borderId="0"/>
    <xf numFmtId="0" fontId="43" fillId="10" borderId="0"/>
    <xf numFmtId="0" fontId="42" fillId="5" borderId="0"/>
    <xf numFmtId="0" fontId="43" fillId="9" borderId="0"/>
    <xf numFmtId="0" fontId="43" fillId="9" borderId="0"/>
    <xf numFmtId="0" fontId="43" fillId="9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9" borderId="0"/>
    <xf numFmtId="0" fontId="43" fillId="9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2" fillId="8" borderId="0"/>
    <xf numFmtId="0" fontId="42" fillId="8" borderId="0"/>
    <xf numFmtId="0" fontId="43" fillId="13" borderId="0"/>
    <xf numFmtId="0" fontId="43" fillId="13" borderId="0"/>
    <xf numFmtId="0" fontId="43" fillId="1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3" fillId="10" borderId="0"/>
    <xf numFmtId="0" fontId="42" fillId="10" borderId="0"/>
    <xf numFmtId="0" fontId="42" fillId="1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9" borderId="0"/>
    <xf numFmtId="0" fontId="43" fillId="1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2" fillId="5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3" fillId="10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5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9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2" fillId="10" borderId="0"/>
    <xf numFmtId="0" fontId="42" fillId="1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2" fillId="10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5" borderId="0"/>
    <xf numFmtId="0" fontId="43" fillId="15" borderId="0"/>
    <xf numFmtId="0" fontId="43" fillId="1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3" fillId="13" borderId="0"/>
    <xf numFmtId="0" fontId="43" fillId="13" borderId="0"/>
    <xf numFmtId="0" fontId="43" fillId="10" borderId="0"/>
    <xf numFmtId="0" fontId="42" fillId="5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3" fillId="10" borderId="0"/>
    <xf numFmtId="0" fontId="40" fillId="0" borderId="0"/>
    <xf numFmtId="0" fontId="43" fillId="10" borderId="0"/>
    <xf numFmtId="0" fontId="42" fillId="10" borderId="0"/>
    <xf numFmtId="0" fontId="42" fillId="10" borderId="0"/>
    <xf numFmtId="0" fontId="40" fillId="0" borderId="0"/>
    <xf numFmtId="0" fontId="42" fillId="9" borderId="0"/>
    <xf numFmtId="0" fontId="43" fillId="15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10" borderId="0"/>
    <xf numFmtId="0" fontId="43" fillId="10" borderId="0"/>
    <xf numFmtId="0" fontId="42" fillId="10" borderId="0"/>
    <xf numFmtId="0" fontId="43" fillId="1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1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3" fillId="14" borderId="0"/>
    <xf numFmtId="0" fontId="43" fillId="14" borderId="0"/>
    <xf numFmtId="0" fontId="42" fillId="10" borderId="0"/>
    <xf numFmtId="0" fontId="42" fillId="8" borderId="0"/>
    <xf numFmtId="0" fontId="42" fillId="8" borderId="0"/>
    <xf numFmtId="0" fontId="43" fillId="10" borderId="0"/>
    <xf numFmtId="0" fontId="40" fillId="0" borderId="0"/>
    <xf numFmtId="0" fontId="43" fillId="10" borderId="0"/>
    <xf numFmtId="0" fontId="42" fillId="5" borderId="0"/>
    <xf numFmtId="0" fontId="43" fillId="10" borderId="0"/>
    <xf numFmtId="0" fontId="42" fillId="5" borderId="0"/>
    <xf numFmtId="0" fontId="43" fillId="1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3" fillId="14" borderId="0"/>
    <xf numFmtId="0" fontId="43" fillId="14" borderId="0"/>
    <xf numFmtId="0" fontId="42" fillId="9" borderId="0"/>
    <xf numFmtId="0" fontId="42" fillId="8" borderId="0"/>
    <xf numFmtId="0" fontId="42" fillId="8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2" fillId="1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3" fillId="14" borderId="0"/>
    <xf numFmtId="0" fontId="42" fillId="9" borderId="0"/>
    <xf numFmtId="0" fontId="43" fillId="14" borderId="0"/>
    <xf numFmtId="0" fontId="43" fillId="13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9" borderId="0"/>
    <xf numFmtId="0" fontId="40" fillId="0" borderId="0"/>
    <xf numFmtId="0" fontId="42" fillId="9" borderId="0"/>
    <xf numFmtId="0" fontId="43" fillId="13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3" borderId="0"/>
    <xf numFmtId="0" fontId="42" fillId="9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7" borderId="0"/>
    <xf numFmtId="0" fontId="43" fillId="13" borderId="0"/>
    <xf numFmtId="0" fontId="43" fillId="15" borderId="0"/>
    <xf numFmtId="0" fontId="43" fillId="15" borderId="0"/>
    <xf numFmtId="0" fontId="43" fillId="13" borderId="0"/>
    <xf numFmtId="0" fontId="40" fillId="0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2" fillId="9" borderId="0"/>
    <xf numFmtId="0" fontId="42" fillId="7" borderId="0"/>
    <xf numFmtId="0" fontId="42" fillId="7" borderId="0"/>
    <xf numFmtId="0" fontId="42" fillId="9" borderId="0"/>
    <xf numFmtId="0" fontId="42" fillId="10" borderId="0"/>
    <xf numFmtId="0" fontId="43" fillId="15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3" fillId="13" borderId="0"/>
    <xf numFmtId="0" fontId="42" fillId="8" borderId="0"/>
    <xf numFmtId="0" fontId="43" fillId="13" borderId="0"/>
    <xf numFmtId="0" fontId="42" fillId="8" borderId="0"/>
    <xf numFmtId="0" fontId="42" fillId="8" borderId="0"/>
    <xf numFmtId="0" fontId="43" fillId="13" borderId="0"/>
    <xf numFmtId="0" fontId="42" fillId="8" borderId="0"/>
    <xf numFmtId="0" fontId="40" fillId="0" borderId="0"/>
    <xf numFmtId="0" fontId="42" fillId="8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10" borderId="0"/>
    <xf numFmtId="0" fontId="42" fillId="10" borderId="0"/>
    <xf numFmtId="0" fontId="43" fillId="14" borderId="0"/>
    <xf numFmtId="0" fontId="43" fillId="14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9" borderId="0"/>
    <xf numFmtId="0" fontId="43" fillId="14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5" borderId="0"/>
    <xf numFmtId="0" fontId="43" fillId="14" borderId="0"/>
    <xf numFmtId="0" fontId="43" fillId="14" borderId="0"/>
    <xf numFmtId="0" fontId="43" fillId="14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5" borderId="0"/>
    <xf numFmtId="0" fontId="42" fillId="7" borderId="0"/>
    <xf numFmtId="0" fontId="42" fillId="7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9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3" fillId="15" borderId="0"/>
    <xf numFmtId="0" fontId="42" fillId="9" borderId="0"/>
    <xf numFmtId="0" fontId="42" fillId="9" borderId="0"/>
    <xf numFmtId="0" fontId="42" fillId="7" borderId="0"/>
    <xf numFmtId="0" fontId="42" fillId="4" borderId="0"/>
    <xf numFmtId="0" fontId="42" fillId="4" borderId="0"/>
    <xf numFmtId="0" fontId="42" fillId="7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3" fillId="15" borderId="0"/>
    <xf numFmtId="0" fontId="42" fillId="6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2" fillId="6" borderId="0"/>
    <xf numFmtId="0" fontId="43" fillId="15" borderId="0"/>
    <xf numFmtId="0" fontId="42" fillId="6" borderId="0"/>
    <xf numFmtId="0" fontId="42" fillId="6" borderId="0"/>
    <xf numFmtId="0" fontId="43" fillId="15" borderId="0"/>
    <xf numFmtId="0" fontId="42" fillId="6" borderId="0"/>
    <xf numFmtId="0" fontId="40" fillId="0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8" borderId="0"/>
    <xf numFmtId="0" fontId="42" fillId="8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3" borderId="0"/>
    <xf numFmtId="0" fontId="42" fillId="3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2" fillId="8" borderId="0"/>
    <xf numFmtId="0" fontId="42" fillId="8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7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4" borderId="0"/>
    <xf numFmtId="0" fontId="42" fillId="7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4" borderId="0"/>
    <xf numFmtId="0" fontId="42" fillId="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2" fillId="4" borderId="0"/>
    <xf numFmtId="0" fontId="42" fillId="4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2" fillId="6" borderId="0"/>
    <xf numFmtId="0" fontId="42" fillId="6" borderId="0"/>
    <xf numFmtId="0" fontId="43" fillId="15" borderId="0"/>
    <xf numFmtId="0" fontId="42" fillId="3" borderId="0"/>
    <xf numFmtId="0" fontId="42" fillId="3" borderId="0"/>
    <xf numFmtId="0" fontId="43" fillId="15" borderId="0"/>
    <xf numFmtId="0" fontId="40" fillId="0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6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3" fillId="15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2" borderId="0"/>
    <xf numFmtId="0" fontId="40" fillId="0" borderId="0"/>
    <xf numFmtId="0" fontId="42" fillId="2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7" borderId="0"/>
    <xf numFmtId="0" fontId="42" fillId="7" borderId="0"/>
    <xf numFmtId="0" fontId="42" fillId="5" borderId="0"/>
    <xf numFmtId="0" fontId="40" fillId="0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5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4" borderId="0"/>
    <xf numFmtId="0" fontId="42" fillId="7" borderId="0"/>
    <xf numFmtId="0" fontId="42" fillId="7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6" borderId="0"/>
    <xf numFmtId="0" fontId="42" fillId="3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6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0" fillId="0" borderId="0"/>
    <xf numFmtId="0" fontId="40" fillId="0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166" fontId="1" fillId="0" borderId="0" applyFont="0" applyFill="0" applyBorder="0" applyAlignment="0" applyProtection="0"/>
    <xf numFmtId="0" fontId="1" fillId="0" borderId="0"/>
    <xf numFmtId="0" fontId="2" fillId="0" borderId="0"/>
  </cellStyleXfs>
  <cellXfs count="51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96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Protection="1"/>
    <xf numFmtId="49" fontId="98" fillId="0" borderId="15" xfId="0" applyNumberFormat="1" applyFont="1" applyFill="1" applyBorder="1" applyAlignment="1" applyProtection="1">
      <alignment vertical="center" wrapText="1"/>
    </xf>
    <xf numFmtId="0" fontId="98" fillId="0" borderId="15" xfId="0" applyNumberFormat="1" applyFont="1" applyFill="1" applyBorder="1" applyAlignment="1" applyProtection="1">
      <alignment horizontal="left" vertical="center" wrapText="1"/>
    </xf>
    <xf numFmtId="49" fontId="98" fillId="0" borderId="15" xfId="0" applyNumberFormat="1" applyFont="1" applyFill="1" applyBorder="1" applyAlignment="1" applyProtection="1">
      <alignment horizontal="left" vertical="center" wrapText="1"/>
    </xf>
    <xf numFmtId="164" fontId="98" fillId="0" borderId="15" xfId="0" applyNumberFormat="1" applyFont="1" applyFill="1" applyBorder="1" applyAlignment="1" applyProtection="1">
      <alignment horizontal="center" vertical="center" wrapText="1"/>
    </xf>
    <xf numFmtId="165" fontId="98" fillId="0" borderId="15" xfId="0" applyNumberFormat="1" applyFont="1" applyFill="1" applyBorder="1" applyAlignment="1" applyProtection="1">
      <alignment horizontal="center" vertical="center" wrapText="1"/>
    </xf>
    <xf numFmtId="49" fontId="99" fillId="0" borderId="15" xfId="0" applyNumberFormat="1" applyFont="1" applyFill="1" applyBorder="1" applyAlignment="1" applyProtection="1">
      <alignment vertical="center" wrapText="1"/>
    </xf>
    <xf numFmtId="0" fontId="99" fillId="0" borderId="15" xfId="0" applyNumberFormat="1" applyFont="1" applyFill="1" applyBorder="1" applyAlignment="1" applyProtection="1">
      <alignment horizontal="left" vertical="center" wrapText="1"/>
    </xf>
    <xf numFmtId="49" fontId="99" fillId="0" borderId="15" xfId="0" applyNumberFormat="1" applyFont="1" applyFill="1" applyBorder="1" applyAlignment="1" applyProtection="1">
      <alignment horizontal="left" vertical="center" wrapText="1"/>
    </xf>
    <xf numFmtId="165" fontId="99" fillId="0" borderId="15" xfId="0" applyNumberFormat="1" applyFont="1" applyFill="1" applyBorder="1" applyAlignment="1" applyProtection="1">
      <alignment horizontal="center" vertical="center" wrapText="1"/>
    </xf>
    <xf numFmtId="164" fontId="99" fillId="0" borderId="15" xfId="0" applyNumberFormat="1" applyFont="1" applyFill="1" applyBorder="1" applyAlignment="1" applyProtection="1">
      <alignment horizontal="center" vertical="center" wrapText="1"/>
    </xf>
    <xf numFmtId="0" fontId="98" fillId="0" borderId="0" xfId="0" applyNumberFormat="1" applyFont="1" applyFill="1" applyBorder="1" applyProtection="1"/>
    <xf numFmtId="164" fontId="98" fillId="0" borderId="21" xfId="0" applyNumberFormat="1" applyFont="1" applyFill="1" applyBorder="1" applyAlignment="1" applyProtection="1">
      <alignment horizontal="center" vertical="center" wrapText="1"/>
    </xf>
    <xf numFmtId="164" fontId="98" fillId="0" borderId="15" xfId="0" applyNumberFormat="1" applyFont="1" applyFill="1" applyBorder="1" applyProtection="1"/>
    <xf numFmtId="0" fontId="100" fillId="0" borderId="0" xfId="0" applyNumberFormat="1" applyFont="1" applyFill="1" applyBorder="1" applyProtection="1"/>
    <xf numFmtId="165" fontId="101" fillId="0" borderId="15" xfId="0" applyNumberFormat="1" applyFont="1" applyFill="1" applyBorder="1" applyAlignment="1" applyProtection="1">
      <alignment horizontal="center" vertical="center" wrapText="1"/>
    </xf>
    <xf numFmtId="164" fontId="101" fillId="0" borderId="15" xfId="0" applyNumberFormat="1" applyFont="1" applyFill="1" applyBorder="1" applyAlignment="1" applyProtection="1">
      <alignment horizontal="center" vertical="center" wrapText="1"/>
    </xf>
    <xf numFmtId="0" fontId="101" fillId="0" borderId="0" xfId="0" applyNumberFormat="1" applyFont="1" applyFill="1" applyBorder="1" applyProtection="1"/>
    <xf numFmtId="4" fontId="102" fillId="0" borderId="15" xfId="11157" applyNumberFormat="1" applyFont="1" applyFill="1" applyBorder="1" applyAlignment="1">
      <alignment horizontal="center" vertical="center" wrapText="1"/>
    </xf>
    <xf numFmtId="0" fontId="98" fillId="0" borderId="15" xfId="2878" applyNumberFormat="1" applyFont="1" applyFill="1" applyBorder="1" applyAlignment="1" applyProtection="1">
      <alignment vertical="center" wrapText="1"/>
    </xf>
    <xf numFmtId="0" fontId="98" fillId="0" borderId="18" xfId="0" applyNumberFormat="1" applyFont="1" applyFill="1" applyBorder="1" applyAlignment="1" applyProtection="1">
      <alignment horizontal="center" vertical="center" wrapText="1"/>
    </xf>
    <xf numFmtId="0" fontId="101" fillId="0" borderId="18" xfId="0" applyNumberFormat="1" applyFont="1" applyFill="1" applyBorder="1" applyAlignment="1" applyProtection="1">
      <alignment horizontal="center" vertical="center" wrapText="1"/>
    </xf>
    <xf numFmtId="0" fontId="98" fillId="0" borderId="17" xfId="0" applyNumberFormat="1" applyFont="1" applyFill="1" applyBorder="1" applyAlignment="1" applyProtection="1">
      <alignment horizontal="center" vertical="center" wrapText="1"/>
    </xf>
    <xf numFmtId="0" fontId="101" fillId="0" borderId="17" xfId="0" applyNumberFormat="1" applyFont="1" applyFill="1" applyBorder="1" applyAlignment="1" applyProtection="1">
      <alignment horizontal="center" vertical="center" wrapText="1"/>
    </xf>
    <xf numFmtId="49" fontId="98" fillId="0" borderId="15" xfId="0" applyNumberFormat="1" applyFont="1" applyFill="1" applyBorder="1" applyAlignment="1" applyProtection="1">
      <alignment horizontal="right" vertical="center" wrapText="1"/>
    </xf>
    <xf numFmtId="49" fontId="99" fillId="0" borderId="15" xfId="0" applyNumberFormat="1" applyFont="1" applyFill="1" applyBorder="1" applyAlignment="1" applyProtection="1">
      <alignment horizontal="right" vertical="center" wrapText="1"/>
    </xf>
    <xf numFmtId="0" fontId="41" fillId="0" borderId="0" xfId="8094" applyFill="1"/>
    <xf numFmtId="0" fontId="41" fillId="0" borderId="0" xfId="8094" applyFill="1" applyAlignment="1">
      <alignment horizontal="center" vertical="center"/>
    </xf>
    <xf numFmtId="0" fontId="96" fillId="0" borderId="0" xfId="8094" applyFont="1" applyFill="1"/>
    <xf numFmtId="0" fontId="100" fillId="0" borderId="0" xfId="8094" applyFont="1" applyFill="1"/>
    <xf numFmtId="0" fontId="2" fillId="0" borderId="0" xfId="8094" applyFont="1" applyFill="1"/>
    <xf numFmtId="4" fontId="102" fillId="0" borderId="21" xfId="0" applyNumberFormat="1" applyFont="1" applyFill="1" applyBorder="1" applyAlignment="1">
      <alignment horizontal="center" vertical="center" wrapText="1"/>
    </xf>
    <xf numFmtId="4" fontId="102" fillId="0" borderId="23" xfId="0" applyNumberFormat="1" applyFont="1" applyFill="1" applyBorder="1" applyAlignment="1">
      <alignment horizontal="center" vertical="center" wrapText="1"/>
    </xf>
    <xf numFmtId="0" fontId="98" fillId="0" borderId="15" xfId="2879" applyFont="1" applyFill="1" applyBorder="1" applyAlignment="1">
      <alignment horizontal="center" vertical="center" wrapText="1"/>
    </xf>
    <xf numFmtId="0" fontId="98" fillId="0" borderId="18" xfId="5045" applyNumberFormat="1" applyFont="1" applyFill="1" applyBorder="1" applyAlignment="1" applyProtection="1">
      <alignment horizontal="center" vertical="center" wrapText="1"/>
    </xf>
    <xf numFmtId="0" fontId="98" fillId="0" borderId="24" xfId="5045" applyNumberFormat="1" applyFont="1" applyFill="1" applyBorder="1" applyAlignment="1" applyProtection="1">
      <alignment horizontal="center" vertical="center" wrapText="1"/>
    </xf>
    <xf numFmtId="0" fontId="98" fillId="0" borderId="25" xfId="5045" applyNumberFormat="1" applyFont="1" applyFill="1" applyBorder="1" applyAlignment="1" applyProtection="1">
      <alignment horizontal="center" vertical="center" wrapText="1"/>
    </xf>
    <xf numFmtId="0" fontId="97" fillId="0" borderId="0" xfId="8090" applyFont="1" applyFill="1" applyAlignment="1">
      <alignment horizontal="center" vertical="center" wrapText="1"/>
    </xf>
    <xf numFmtId="0" fontId="98" fillId="0" borderId="17" xfId="2878" applyNumberFormat="1" applyFont="1" applyFill="1" applyBorder="1" applyAlignment="1" applyProtection="1">
      <alignment horizontal="center" vertical="center" wrapText="1"/>
    </xf>
    <xf numFmtId="0" fontId="98" fillId="0" borderId="20" xfId="2878" applyNumberFormat="1" applyFont="1" applyFill="1" applyBorder="1" applyAlignment="1" applyProtection="1">
      <alignment horizontal="center" vertical="center" wrapText="1"/>
    </xf>
    <xf numFmtId="0" fontId="98" fillId="0" borderId="26" xfId="2878" applyNumberFormat="1" applyFont="1" applyFill="1" applyBorder="1" applyAlignment="1" applyProtection="1">
      <alignment horizontal="center" vertical="center" wrapText="1"/>
    </xf>
    <xf numFmtId="49" fontId="98" fillId="0" borderId="22" xfId="0" applyNumberFormat="1" applyFont="1" applyFill="1" applyBorder="1" applyAlignment="1" applyProtection="1">
      <alignment horizontal="center" vertical="center" wrapText="1"/>
    </xf>
    <xf numFmtId="49" fontId="98" fillId="0" borderId="23" xfId="0" applyNumberFormat="1" applyFont="1" applyFill="1" applyBorder="1" applyAlignment="1" applyProtection="1">
      <alignment horizontal="center" vertical="center" wrapText="1"/>
    </xf>
    <xf numFmtId="0" fontId="98" fillId="0" borderId="16" xfId="2879" applyNumberFormat="1" applyFont="1" applyFill="1" applyBorder="1" applyAlignment="1" applyProtection="1">
      <alignment horizontal="center" vertical="center" wrapText="1"/>
    </xf>
    <xf numFmtId="0" fontId="98" fillId="0" borderId="17" xfId="2879" applyNumberFormat="1" applyFont="1" applyFill="1" applyBorder="1" applyAlignment="1" applyProtection="1">
      <alignment horizontal="center" vertical="center" wrapText="1"/>
    </xf>
    <xf numFmtId="0" fontId="98" fillId="0" borderId="19" xfId="2879" applyNumberFormat="1" applyFont="1" applyFill="1" applyBorder="1" applyAlignment="1" applyProtection="1">
      <alignment horizontal="center" vertical="center" wrapText="1"/>
    </xf>
    <xf numFmtId="0" fontId="98" fillId="0" borderId="20" xfId="2879" applyNumberFormat="1" applyFont="1" applyFill="1" applyBorder="1" applyAlignment="1" applyProtection="1">
      <alignment horizontal="center" vertical="center" wrapText="1"/>
    </xf>
  </cellXfs>
  <cellStyles count="11158">
    <cellStyle name="20% — акцент1" xfId="1"/>
    <cellStyle name="20% — акцент1 10" xfId="5034"/>
    <cellStyle name="20% — акцент1 11" xfId="5047"/>
    <cellStyle name="20% - Акцент1 2" xfId="2"/>
    <cellStyle name="20% — акцент1 2" xfId="3"/>
    <cellStyle name="20% - Акцент1 2 10" xfId="5050"/>
    <cellStyle name="20% - Акцент1 2 11" xfId="5048"/>
    <cellStyle name="20% - Акцент1 2 12" xfId="8172"/>
    <cellStyle name="20% - Акцент1 2 13" xfId="10623"/>
    <cellStyle name="20% - Акцент1 2 14" xfId="10816"/>
    <cellStyle name="20% - Акцент1 2 15" xfId="10967"/>
    <cellStyle name="20% - Акцент1 2 16" xfId="11060"/>
    <cellStyle name="20% - Акцент1 2 17" xfId="11154"/>
    <cellStyle name="20% - Акцент1 2 2" xfId="4"/>
    <cellStyle name="20% — акцент1 2 2" xfId="5049"/>
    <cellStyle name="20% - Акцент1 2 2 2" xfId="5052"/>
    <cellStyle name="20% - Акцент1 2 2 3" xfId="5051"/>
    <cellStyle name="20% - Акцент1 2 2 4" xfId="8158"/>
    <cellStyle name="20% - Акцент1 2 2 5" xfId="10621"/>
    <cellStyle name="20% - Акцент1 2 2 6" xfId="10814"/>
    <cellStyle name="20% - Акцент1 2 2 7" xfId="10964"/>
    <cellStyle name="20% - Акцент1 2 2 8" xfId="11058"/>
    <cellStyle name="20% - Акцент1 2 2 9" xfId="11152"/>
    <cellStyle name="20% - Акцент1 2 3" xfId="5"/>
    <cellStyle name="20% — акцент1 2 3" xfId="8167"/>
    <cellStyle name="20% - Акцент1 2 3 2" xfId="5053"/>
    <cellStyle name="20% - Акцент1 2 3 3" xfId="10619"/>
    <cellStyle name="20% - Акцент1 2 3 4" xfId="10813"/>
    <cellStyle name="20% - Акцент1 2 3 5" xfId="10963"/>
    <cellStyle name="20% - Акцент1 2 3 6" xfId="11057"/>
    <cellStyle name="20% - Акцент1 2 3 7" xfId="11151"/>
    <cellStyle name="20% - Акцент1 2 4" xfId="6"/>
    <cellStyle name="20% — акцент1 2 4" xfId="10622"/>
    <cellStyle name="20% - Акцент1 2 4 2" xfId="7"/>
    <cellStyle name="20% - Акцент1 2 4 2 2" xfId="3176"/>
    <cellStyle name="20% - Акцент1 2 4 2 3" xfId="5055"/>
    <cellStyle name="20% - Акцент1 2 4 3" xfId="5054"/>
    <cellStyle name="20% - Акцент1 2 4 4" xfId="10812"/>
    <cellStyle name="20% - Акцент1 2 4 5" xfId="10962"/>
    <cellStyle name="20% - Акцент1 2 4 6" xfId="11056"/>
    <cellStyle name="20% - Акцент1 2 4 7" xfId="11150"/>
    <cellStyle name="20% - Акцент1 2 5" xfId="8"/>
    <cellStyle name="20% — акцент1 2 5" xfId="10815"/>
    <cellStyle name="20% - Акцент1 2 5 2" xfId="9"/>
    <cellStyle name="20% - Акцент1 2 5 2 2" xfId="3178"/>
    <cellStyle name="20% - Акцент1 2 5 2 3" xfId="5057"/>
    <cellStyle name="20% - Акцент1 2 5 3" xfId="5056"/>
    <cellStyle name="20% - Акцент1 2 5 4" xfId="10960"/>
    <cellStyle name="20% - Акцент1 2 5 5" xfId="11055"/>
    <cellStyle name="20% - Акцент1 2 5 6" xfId="11149"/>
    <cellStyle name="20% - Акцент1 2 6" xfId="10"/>
    <cellStyle name="20% — акцент1 2 6" xfId="10966"/>
    <cellStyle name="20% - Акцент1 2 6 2" xfId="11"/>
    <cellStyle name="20% - Акцент1 2 6 2 2" xfId="3180"/>
    <cellStyle name="20% - Акцент1 2 6 2 3" xfId="5059"/>
    <cellStyle name="20% - Акцент1 2 6 3" xfId="5058"/>
    <cellStyle name="20% - Акцент1 2 6 4" xfId="11054"/>
    <cellStyle name="20% - Акцент1 2 6 5" xfId="11148"/>
    <cellStyle name="20% - Акцент1 2 7" xfId="12"/>
    <cellStyle name="20% — акцент1 2 7" xfId="11059"/>
    <cellStyle name="20% - Акцент1 2 7 2" xfId="13"/>
    <cellStyle name="20% - Акцент1 2 7 2 2" xfId="3181"/>
    <cellStyle name="20% - Акцент1 2 7 2 3" xfId="5061"/>
    <cellStyle name="20% - Акцент1 2 7 3" xfId="5060"/>
    <cellStyle name="20% - Акцент1 2 7 4" xfId="11147"/>
    <cellStyle name="20% - Акцент1 2 8" xfId="14"/>
    <cellStyle name="20% — акцент1 2 8" xfId="11153"/>
    <cellStyle name="20% - Акцент1 2 8 2" xfId="15"/>
    <cellStyle name="20% - Акцент1 2 8 2 2" xfId="3182"/>
    <cellStyle name="20% - Акцент1 2 8 2 3" xfId="5063"/>
    <cellStyle name="20% - Акцент1 2 8 3" xfId="5062"/>
    <cellStyle name="20% - Акцент1 2 9" xfId="16"/>
    <cellStyle name="20% - Акцент1 2 9 2" xfId="5064"/>
    <cellStyle name="20% - Акцент1 3" xfId="17"/>
    <cellStyle name="20% — акцент1 3" xfId="18"/>
    <cellStyle name="20% - Акцент1 3 10" xfId="19"/>
    <cellStyle name="20% — акцент1 3 10" xfId="11145"/>
    <cellStyle name="20% - Акцент1 3 10 2" xfId="20"/>
    <cellStyle name="20% - Акцент1 3 10 2 2" xfId="5068"/>
    <cellStyle name="20% - Акцент1 3 10 3" xfId="21"/>
    <cellStyle name="20% - Акцент1 3 10 3 2" xfId="3185"/>
    <cellStyle name="20% - Акцент1 3 10 3 3" xfId="5069"/>
    <cellStyle name="20% - Акцент1 3 10 4" xfId="5067"/>
    <cellStyle name="20% - Акцент1 3 11" xfId="22"/>
    <cellStyle name="20% - Акцент1 3 11 2" xfId="23"/>
    <cellStyle name="20% - Акцент1 3 11 2 2" xfId="5071"/>
    <cellStyle name="20% - Акцент1 3 11 3" xfId="24"/>
    <cellStyle name="20% - Акцент1 3 11 3 2" xfId="3187"/>
    <cellStyle name="20% - Акцент1 3 11 3 3" xfId="5072"/>
    <cellStyle name="20% - Акцент1 3 11 4" xfId="5070"/>
    <cellStyle name="20% - Акцент1 3 12" xfId="25"/>
    <cellStyle name="20% - Акцент1 3 12 2" xfId="26"/>
    <cellStyle name="20% - Акцент1 3 12 2 2" xfId="5074"/>
    <cellStyle name="20% - Акцент1 3 12 3" xfId="27"/>
    <cellStyle name="20% - Акцент1 3 12 3 2" xfId="3189"/>
    <cellStyle name="20% - Акцент1 3 12 3 3" xfId="5075"/>
    <cellStyle name="20% - Акцент1 3 12 4" xfId="5073"/>
    <cellStyle name="20% - Акцент1 3 13" xfId="28"/>
    <cellStyle name="20% - Акцент1 3 13 2" xfId="29"/>
    <cellStyle name="20% - Акцент1 3 13 2 2" xfId="5077"/>
    <cellStyle name="20% - Акцент1 3 13 3" xfId="30"/>
    <cellStyle name="20% - Акцент1 3 13 3 2" xfId="3190"/>
    <cellStyle name="20% - Акцент1 3 13 3 3" xfId="5078"/>
    <cellStyle name="20% - Акцент1 3 13 4" xfId="5076"/>
    <cellStyle name="20% - Акцент1 3 14" xfId="31"/>
    <cellStyle name="20% - Акцент1 3 14 2" xfId="32"/>
    <cellStyle name="20% - Акцент1 3 14 2 2" xfId="5080"/>
    <cellStyle name="20% - Акцент1 3 14 3" xfId="33"/>
    <cellStyle name="20% - Акцент1 3 14 3 2" xfId="3192"/>
    <cellStyle name="20% - Акцент1 3 14 3 3" xfId="5081"/>
    <cellStyle name="20% - Акцент1 3 14 4" xfId="5079"/>
    <cellStyle name="20% - Акцент1 3 15" xfId="34"/>
    <cellStyle name="20% - Акцент1 3 15 2" xfId="35"/>
    <cellStyle name="20% - Акцент1 3 15 2 2" xfId="5083"/>
    <cellStyle name="20% - Акцент1 3 15 3" xfId="36"/>
    <cellStyle name="20% - Акцент1 3 15 3 2" xfId="3194"/>
    <cellStyle name="20% - Акцент1 3 15 3 3" xfId="5084"/>
    <cellStyle name="20% - Акцент1 3 15 4" xfId="5082"/>
    <cellStyle name="20% - Акцент1 3 16" xfId="37"/>
    <cellStyle name="20% - Акцент1 3 16 2" xfId="38"/>
    <cellStyle name="20% - Акцент1 3 16 2 2" xfId="5086"/>
    <cellStyle name="20% - Акцент1 3 16 3" xfId="39"/>
    <cellStyle name="20% - Акцент1 3 16 3 2" xfId="3195"/>
    <cellStyle name="20% - Акцент1 3 16 3 3" xfId="5087"/>
    <cellStyle name="20% - Акцент1 3 16 4" xfId="5085"/>
    <cellStyle name="20% - Акцент1 3 17" xfId="40"/>
    <cellStyle name="20% - Акцент1 3 17 2" xfId="41"/>
    <cellStyle name="20% - Акцент1 3 17 2 2" xfId="5089"/>
    <cellStyle name="20% - Акцент1 3 17 3" xfId="42"/>
    <cellStyle name="20% - Акцент1 3 17 3 2" xfId="3198"/>
    <cellStyle name="20% - Акцент1 3 17 3 3" xfId="5090"/>
    <cellStyle name="20% - Акцент1 3 17 4" xfId="5088"/>
    <cellStyle name="20% - Акцент1 3 18" xfId="43"/>
    <cellStyle name="20% - Акцент1 3 18 2" xfId="44"/>
    <cellStyle name="20% - Акцент1 3 18 2 2" xfId="5092"/>
    <cellStyle name="20% - Акцент1 3 18 3" xfId="45"/>
    <cellStyle name="20% - Акцент1 3 18 3 2" xfId="3199"/>
    <cellStyle name="20% - Акцент1 3 18 3 3" xfId="5093"/>
    <cellStyle name="20% - Акцент1 3 18 4" xfId="5091"/>
    <cellStyle name="20% - Акцент1 3 19" xfId="46"/>
    <cellStyle name="20% - Акцент1 3 19 2" xfId="47"/>
    <cellStyle name="20% - Акцент1 3 19 2 2" xfId="5095"/>
    <cellStyle name="20% - Акцент1 3 19 3" xfId="48"/>
    <cellStyle name="20% - Акцент1 3 19 3 2" xfId="3200"/>
    <cellStyle name="20% - Акцент1 3 19 3 3" xfId="5096"/>
    <cellStyle name="20% - Акцент1 3 19 4" xfId="5094"/>
    <cellStyle name="20% - Акцент1 3 2" xfId="49"/>
    <cellStyle name="20% — акцент1 3 2" xfId="50"/>
    <cellStyle name="20% - Акцент1 3 2 10" xfId="10953"/>
    <cellStyle name="20% — акцент1 3 2 10" xfId="10793"/>
    <cellStyle name="20% - Акцент1 3 2 11" xfId="11051"/>
    <cellStyle name="20% — акцент1 3 2 11" xfId="11050"/>
    <cellStyle name="20% - Акцент1 3 2 12" xfId="11144"/>
    <cellStyle name="20% — акцент1 3 2 12" xfId="11143"/>
    <cellStyle name="20% - Акцент1 3 2 2" xfId="51"/>
    <cellStyle name="20% — акцент1 3 2 2" xfId="3201"/>
    <cellStyle name="20% - Акцент1 3 2 2 10" xfId="11142"/>
    <cellStyle name="20% - Акцент1 3 2 2 2" xfId="52"/>
    <cellStyle name="20% - Акцент1 3 2 2 2 2" xfId="5100"/>
    <cellStyle name="20% - Акцент1 3 2 2 3" xfId="53"/>
    <cellStyle name="20% - Акцент1 3 2 2 3 2" xfId="3202"/>
    <cellStyle name="20% - Акцент1 3 2 2 3 3" xfId="5101"/>
    <cellStyle name="20% - Акцент1 3 2 2 4" xfId="5099"/>
    <cellStyle name="20% - Акцент1 3 2 2 5" xfId="8452"/>
    <cellStyle name="20% - Акцент1 3 2 2 6" xfId="10606"/>
    <cellStyle name="20% - Акцент1 3 2 2 7" xfId="10792"/>
    <cellStyle name="20% - Акцент1 3 2 2 8" xfId="10952"/>
    <cellStyle name="20% - Акцент1 3 2 2 9" xfId="11049"/>
    <cellStyle name="20% - Акцент1 3 2 3" xfId="54"/>
    <cellStyle name="20% — акцент1 3 2 3" xfId="4775"/>
    <cellStyle name="20% - Акцент1 3 2 3 10" xfId="10949"/>
    <cellStyle name="20% - Акцент1 3 2 3 11" xfId="11048"/>
    <cellStyle name="20% - Акцент1 3 2 3 12" xfId="11141"/>
    <cellStyle name="20% - Акцент1 3 2 3 2" xfId="3203"/>
    <cellStyle name="20% - Акцент1 3 2 3 3" xfId="5021"/>
    <cellStyle name="20% - Акцент1 3 2 3 4" xfId="5032"/>
    <cellStyle name="20% - Акцент1 3 2 3 5" xfId="5043"/>
    <cellStyle name="20% - Акцент1 3 2 3 6" xfId="5102"/>
    <cellStyle name="20% - Акцент1 3 2 3 7" xfId="8455"/>
    <cellStyle name="20% - Акцент1 3 2 3 8" xfId="10604"/>
    <cellStyle name="20% - Акцент1 3 2 3 9" xfId="10790"/>
    <cellStyle name="20% - Акцент1 3 2 4" xfId="55"/>
    <cellStyle name="20% — акцент1 3 2 4" xfId="5022"/>
    <cellStyle name="20% - Акцент1 3 2 4 10" xfId="11047"/>
    <cellStyle name="20% - Акцент1 3 2 4 11" xfId="11140"/>
    <cellStyle name="20% - Акцент1 3 2 4 2" xfId="3204"/>
    <cellStyle name="20% - Акцент1 3 2 4 3" xfId="5031"/>
    <cellStyle name="20% - Акцент1 3 2 4 4" xfId="5042"/>
    <cellStyle name="20% - Акцент1 3 2 4 5" xfId="5103"/>
    <cellStyle name="20% - Акцент1 3 2 4 6" xfId="8456"/>
    <cellStyle name="20% - Акцент1 3 2 4 7" xfId="10603"/>
    <cellStyle name="20% - Акцент1 3 2 4 8" xfId="10789"/>
    <cellStyle name="20% - Акцент1 3 2 4 9" xfId="10948"/>
    <cellStyle name="20% - Акцент1 3 2 5" xfId="5104"/>
    <cellStyle name="20% — акцент1 3 2 5" xfId="5033"/>
    <cellStyle name="20% - Акцент1 3 2 6" xfId="5097"/>
    <cellStyle name="20% — акцент1 3 2 6" xfId="5044"/>
    <cellStyle name="20% - Акцент1 3 2 7" xfId="8450"/>
    <cellStyle name="20% — акцент1 3 2 7" xfId="5098"/>
    <cellStyle name="20% - Акцент1 3 2 8" xfId="10608"/>
    <cellStyle name="20% — акцент1 3 2 8" xfId="8451"/>
    <cellStyle name="20% - Акцент1 3 2 9" xfId="10794"/>
    <cellStyle name="20% — акцент1 3 2 9" xfId="10607"/>
    <cellStyle name="20% - Акцент1 3 20" xfId="56"/>
    <cellStyle name="20% - Акцент1 3 20 2" xfId="3205"/>
    <cellStyle name="20% - Акцент1 3 20 3" xfId="5105"/>
    <cellStyle name="20% - Акцент1 3 21" xfId="57"/>
    <cellStyle name="20% - Акцент1 3 21 2" xfId="3206"/>
    <cellStyle name="20% - Акцент1 3 21 3" xfId="5106"/>
    <cellStyle name="20% - Акцент1 3 22" xfId="5107"/>
    <cellStyle name="20% - Акцент1 3 23" xfId="5065"/>
    <cellStyle name="20% - Акцент1 3 24" xfId="8437"/>
    <cellStyle name="20% - Акцент1 3 25" xfId="10612"/>
    <cellStyle name="20% - Акцент1 3 26" xfId="10808"/>
    <cellStyle name="20% - Акцент1 3 27" xfId="10956"/>
    <cellStyle name="20% - Акцент1 3 28" xfId="11053"/>
    <cellStyle name="20% - Акцент1 3 29" xfId="11146"/>
    <cellStyle name="20% - Акцент1 3 3" xfId="58"/>
    <cellStyle name="20% — акцент1 3 3" xfId="59"/>
    <cellStyle name="20% — акцент1 3 3 10" xfId="10784"/>
    <cellStyle name="20% - Акцент1 3 3 2" xfId="60"/>
    <cellStyle name="20% — акцент1 3 3 2" xfId="3207"/>
    <cellStyle name="20% - Акцент1 3 3 2 10" xfId="10783"/>
    <cellStyle name="20% - Акцент1 3 3 2 11" xfId="10943"/>
    <cellStyle name="20% - Акцент1 3 3 2 12" xfId="11045"/>
    <cellStyle name="20% - Акцент1 3 3 2 13" xfId="11138"/>
    <cellStyle name="20% - Акцент1 3 3 2 2" xfId="3208"/>
    <cellStyle name="20% - Акцент1 3 3 2 3" xfId="4767"/>
    <cellStyle name="20% - Акцент1 3 3 2 4" xfId="5019"/>
    <cellStyle name="20% - Акцент1 3 3 2 5" xfId="5029"/>
    <cellStyle name="20% - Акцент1 3 3 2 6" xfId="5040"/>
    <cellStyle name="20% - Акцент1 3 3 2 7" xfId="5110"/>
    <cellStyle name="20% - Акцент1 3 3 2 8" xfId="8460"/>
    <cellStyle name="20% - Акцент1 3 3 2 9" xfId="10598"/>
    <cellStyle name="20% - Акцент1 3 3 3" xfId="5108"/>
    <cellStyle name="20% — акцент1 3 3 3" xfId="4770"/>
    <cellStyle name="20% - Акцент1 3 3 4" xfId="8458"/>
    <cellStyle name="20% — акцент1 3 3 4" xfId="5020"/>
    <cellStyle name="20% - Акцент1 3 3 5" xfId="10600"/>
    <cellStyle name="20% — акцент1 3 3 5" xfId="5030"/>
    <cellStyle name="20% - Акцент1 3 3 6" xfId="10785"/>
    <cellStyle name="20% — акцент1 3 3 6" xfId="5041"/>
    <cellStyle name="20% - Акцент1 3 3 7" xfId="10945"/>
    <cellStyle name="20% — акцент1 3 3 7" xfId="5109"/>
    <cellStyle name="20% - Акцент1 3 3 8" xfId="11046"/>
    <cellStyle name="20% — акцент1 3 3 8" xfId="8459"/>
    <cellStyle name="20% - Акцент1 3 3 9" xfId="11139"/>
    <cellStyle name="20% — акцент1 3 3 9" xfId="10599"/>
    <cellStyle name="20% - Акцент1 3 4" xfId="61"/>
    <cellStyle name="20% — акцент1 3 4" xfId="5066"/>
    <cellStyle name="20% - Акцент1 3 4 2" xfId="62"/>
    <cellStyle name="20% - Акцент1 3 4 2 2" xfId="3209"/>
    <cellStyle name="20% - Акцент1 3 4 2 3" xfId="5112"/>
    <cellStyle name="20% - Акцент1 3 4 3" xfId="5111"/>
    <cellStyle name="20% - Акцент1 3 4 4" xfId="8461"/>
    <cellStyle name="20% - Акцент1 3 4 5" xfId="10597"/>
    <cellStyle name="20% - Акцент1 3 4 6" xfId="10782"/>
    <cellStyle name="20% - Акцент1 3 4 7" xfId="10942"/>
    <cellStyle name="20% - Акцент1 3 4 8" xfId="11044"/>
    <cellStyle name="20% - Акцент1 3 4 9" xfId="11137"/>
    <cellStyle name="20% - Акцент1 3 5" xfId="63"/>
    <cellStyle name="20% — акцент1 3 5" xfId="8438"/>
    <cellStyle name="20% - Акцент1 3 5 2" xfId="64"/>
    <cellStyle name="20% - Акцент1 3 5 2 2" xfId="3210"/>
    <cellStyle name="20% - Акцент1 3 5 2 3" xfId="5114"/>
    <cellStyle name="20% - Акцент1 3 5 3" xfId="5113"/>
    <cellStyle name="20% - Акцент1 3 5 4" xfId="10595"/>
    <cellStyle name="20% - Акцент1 3 5 5" xfId="10781"/>
    <cellStyle name="20% - Акцент1 3 5 6" xfId="10941"/>
    <cellStyle name="20% - Акцент1 3 5 7" xfId="11043"/>
    <cellStyle name="20% - Акцент1 3 5 8" xfId="11136"/>
    <cellStyle name="20% - Акцент1 3 6" xfId="65"/>
    <cellStyle name="20% — акцент1 3 6" xfId="10611"/>
    <cellStyle name="20% - Акцент1 3 6 2" xfId="66"/>
    <cellStyle name="20% - Акцент1 3 6 2 2" xfId="3211"/>
    <cellStyle name="20% - Акцент1 3 6 2 3" xfId="5116"/>
    <cellStyle name="20% - Акцент1 3 6 3" xfId="5115"/>
    <cellStyle name="20% - Акцент1 3 6 4" xfId="10779"/>
    <cellStyle name="20% - Акцент1 3 6 5" xfId="10940"/>
    <cellStyle name="20% - Акцент1 3 6 6" xfId="11042"/>
    <cellStyle name="20% - Акцент1 3 6 7" xfId="11135"/>
    <cellStyle name="20% - Акцент1 3 7" xfId="67"/>
    <cellStyle name="20% — акцент1 3 7" xfId="10807"/>
    <cellStyle name="20% - Акцент1 3 7 2" xfId="68"/>
    <cellStyle name="20% - Акцент1 3 7 2 2" xfId="3212"/>
    <cellStyle name="20% - Акцент1 3 7 2 3" xfId="5118"/>
    <cellStyle name="20% - Акцент1 3 7 3" xfId="5117"/>
    <cellStyle name="20% - Акцент1 3 7 4" xfId="10939"/>
    <cellStyle name="20% - Акцент1 3 7 5" xfId="11041"/>
    <cellStyle name="20% - Акцент1 3 7 6" xfId="11134"/>
    <cellStyle name="20% - Акцент1 3 8" xfId="69"/>
    <cellStyle name="20% — акцент1 3 8" xfId="10955"/>
    <cellStyle name="20% - Акцент1 3 8 2" xfId="70"/>
    <cellStyle name="20% - Акцент1 3 8 2 2" xfId="5120"/>
    <cellStyle name="20% - Акцент1 3 8 3" xfId="71"/>
    <cellStyle name="20% - Акцент1 3 8 3 2" xfId="3214"/>
    <cellStyle name="20% - Акцент1 3 8 3 3" xfId="5121"/>
    <cellStyle name="20% - Акцент1 3 8 4" xfId="5119"/>
    <cellStyle name="20% - Акцент1 3 8 5" xfId="11040"/>
    <cellStyle name="20% - Акцент1 3 8 6" xfId="11133"/>
    <cellStyle name="20% - Акцент1 3 9" xfId="72"/>
    <cellStyle name="20% — акцент1 3 9" xfId="11052"/>
    <cellStyle name="20% - Акцент1 3 9 2" xfId="73"/>
    <cellStyle name="20% - Акцент1 3 9 2 2" xfId="5123"/>
    <cellStyle name="20% - Акцент1 3 9 3" xfId="74"/>
    <cellStyle name="20% - Акцент1 3 9 3 2" xfId="3215"/>
    <cellStyle name="20% - Акцент1 3 9 3 3" xfId="5124"/>
    <cellStyle name="20% - Акцент1 3 9 4" xfId="5122"/>
    <cellStyle name="20% - Акцент1 3 9 5" xfId="11132"/>
    <cellStyle name="20% — акцент1 4" xfId="75"/>
    <cellStyle name="20% — акцент1 4 2" xfId="76"/>
    <cellStyle name="20% — акцент1 4 2 2" xfId="3217"/>
    <cellStyle name="20% — акцент1 4 2 3" xfId="5126"/>
    <cellStyle name="20% — акцент1 4 3" xfId="5125"/>
    <cellStyle name="20% — акцент1 5" xfId="77"/>
    <cellStyle name="20% — акцент1 5 2" xfId="5127"/>
    <cellStyle name="20% — акцент1 6" xfId="78"/>
    <cellStyle name="20% — акцент1 6 2" xfId="5128"/>
    <cellStyle name="20% — акцент1 7" xfId="3175"/>
    <cellStyle name="20% — акцент1 8" xfId="4809"/>
    <cellStyle name="20% — акцент1 9" xfId="5028"/>
    <cellStyle name="20% — акцент2" xfId="79"/>
    <cellStyle name="20% — акцент2 10" xfId="80"/>
    <cellStyle name="20% — акцент2 10 2" xfId="81"/>
    <cellStyle name="20% — акцент2 10 2 2" xfId="5131"/>
    <cellStyle name="20% — акцент2 10 3" xfId="82"/>
    <cellStyle name="20% — акцент2 10 3 2" xfId="3219"/>
    <cellStyle name="20% — акцент2 10 3 3" xfId="5132"/>
    <cellStyle name="20% — акцент2 10 4" xfId="5130"/>
    <cellStyle name="20% — акцент2 11" xfId="83"/>
    <cellStyle name="20% — акцент2 11 2" xfId="3220"/>
    <cellStyle name="20% — акцент2 11 3" xfId="5133"/>
    <cellStyle name="20% — акцент2 12" xfId="84"/>
    <cellStyle name="20% — акцент2 12 2" xfId="5134"/>
    <cellStyle name="20% — акцент2 13" xfId="5135"/>
    <cellStyle name="20% — акцент2 14" xfId="5129"/>
    <cellStyle name="20% - Акцент2 2" xfId="85"/>
    <cellStyle name="20% — акцент2 2" xfId="86"/>
    <cellStyle name="20% - Акцент2 2 10" xfId="87"/>
    <cellStyle name="20% — акцент2 2 10" xfId="11130"/>
    <cellStyle name="20% - Акцент2 2 10 2" xfId="88"/>
    <cellStyle name="20% - Акцент2 2 10 2 2" xfId="5139"/>
    <cellStyle name="20% - Акцент2 2 10 3" xfId="89"/>
    <cellStyle name="20% - Акцент2 2 10 3 2" xfId="3224"/>
    <cellStyle name="20% - Акцент2 2 10 3 3" xfId="5140"/>
    <cellStyle name="20% - Акцент2 2 10 4" xfId="5138"/>
    <cellStyle name="20% - Акцент2 2 11" xfId="90"/>
    <cellStyle name="20% - Акцент2 2 11 2" xfId="91"/>
    <cellStyle name="20% - Акцент2 2 11 2 2" xfId="5142"/>
    <cellStyle name="20% - Акцент2 2 11 3" xfId="92"/>
    <cellStyle name="20% - Акцент2 2 11 3 2" xfId="3225"/>
    <cellStyle name="20% - Акцент2 2 11 3 3" xfId="5143"/>
    <cellStyle name="20% - Акцент2 2 11 4" xfId="5141"/>
    <cellStyle name="20% - Акцент2 2 12" xfId="93"/>
    <cellStyle name="20% - Акцент2 2 12 2" xfId="94"/>
    <cellStyle name="20% - Акцент2 2 12 2 2" xfId="5145"/>
    <cellStyle name="20% - Акцент2 2 12 3" xfId="95"/>
    <cellStyle name="20% - Акцент2 2 12 3 2" xfId="3226"/>
    <cellStyle name="20% - Акцент2 2 12 3 3" xfId="5146"/>
    <cellStyle name="20% - Акцент2 2 12 4" xfId="5144"/>
    <cellStyle name="20% - Акцент2 2 13" xfId="96"/>
    <cellStyle name="20% - Акцент2 2 13 2" xfId="97"/>
    <cellStyle name="20% - Акцент2 2 13 2 2" xfId="5148"/>
    <cellStyle name="20% - Акцент2 2 13 3" xfId="98"/>
    <cellStyle name="20% - Акцент2 2 13 3 2" xfId="3228"/>
    <cellStyle name="20% - Акцент2 2 13 3 3" xfId="5149"/>
    <cellStyle name="20% - Акцент2 2 13 4" xfId="5147"/>
    <cellStyle name="20% - Акцент2 2 14" xfId="99"/>
    <cellStyle name="20% - Акцент2 2 14 2" xfId="100"/>
    <cellStyle name="20% - Акцент2 2 14 2 2" xfId="5151"/>
    <cellStyle name="20% - Акцент2 2 14 3" xfId="101"/>
    <cellStyle name="20% - Акцент2 2 14 3 2" xfId="3229"/>
    <cellStyle name="20% - Акцент2 2 14 3 3" xfId="5152"/>
    <cellStyle name="20% - Акцент2 2 14 4" xfId="5150"/>
    <cellStyle name="20% - Акцент2 2 15" xfId="102"/>
    <cellStyle name="20% - Акцент2 2 15 2" xfId="103"/>
    <cellStyle name="20% - Акцент2 2 15 2 2" xfId="5154"/>
    <cellStyle name="20% - Акцент2 2 15 3" xfId="104"/>
    <cellStyle name="20% - Акцент2 2 15 3 2" xfId="3230"/>
    <cellStyle name="20% - Акцент2 2 15 3 3" xfId="5155"/>
    <cellStyle name="20% - Акцент2 2 15 4" xfId="5153"/>
    <cellStyle name="20% - Акцент2 2 16" xfId="105"/>
    <cellStyle name="20% - Акцент2 2 16 2" xfId="106"/>
    <cellStyle name="20% - Акцент2 2 16 2 2" xfId="5157"/>
    <cellStyle name="20% - Акцент2 2 16 3" xfId="107"/>
    <cellStyle name="20% - Акцент2 2 16 3 2" xfId="3231"/>
    <cellStyle name="20% - Акцент2 2 16 3 3" xfId="5158"/>
    <cellStyle name="20% - Акцент2 2 16 4" xfId="5156"/>
    <cellStyle name="20% - Акцент2 2 17" xfId="108"/>
    <cellStyle name="20% - Акцент2 2 17 2" xfId="109"/>
    <cellStyle name="20% - Акцент2 2 17 2 2" xfId="5160"/>
    <cellStyle name="20% - Акцент2 2 17 3" xfId="110"/>
    <cellStyle name="20% - Акцент2 2 17 3 2" xfId="3232"/>
    <cellStyle name="20% - Акцент2 2 17 3 3" xfId="5161"/>
    <cellStyle name="20% - Акцент2 2 17 4" xfId="5159"/>
    <cellStyle name="20% - Акцент2 2 18" xfId="111"/>
    <cellStyle name="20% - Акцент2 2 18 2" xfId="112"/>
    <cellStyle name="20% - Акцент2 2 18 2 2" xfId="5163"/>
    <cellStyle name="20% - Акцент2 2 18 3" xfId="113"/>
    <cellStyle name="20% - Акцент2 2 18 3 2" xfId="3234"/>
    <cellStyle name="20% - Акцент2 2 18 3 3" xfId="5164"/>
    <cellStyle name="20% - Акцент2 2 18 4" xfId="5162"/>
    <cellStyle name="20% - Акцент2 2 19" xfId="114"/>
    <cellStyle name="20% - Акцент2 2 19 2" xfId="115"/>
    <cellStyle name="20% - Акцент2 2 19 2 2" xfId="5166"/>
    <cellStyle name="20% - Акцент2 2 19 3" xfId="116"/>
    <cellStyle name="20% - Акцент2 2 19 3 2" xfId="3236"/>
    <cellStyle name="20% - Акцент2 2 19 3 3" xfId="5167"/>
    <cellStyle name="20% - Акцент2 2 19 4" xfId="5165"/>
    <cellStyle name="20% - Акцент2 2 2" xfId="117"/>
    <cellStyle name="20% — акцент2 2 2" xfId="118"/>
    <cellStyle name="20% - Акцент2 2 2 10" xfId="10926"/>
    <cellStyle name="20% — акцент2 2 2 10" xfId="10761"/>
    <cellStyle name="20% - Акцент2 2 2 11" xfId="11037"/>
    <cellStyle name="20% — акцент2 2 2 11" xfId="11036"/>
    <cellStyle name="20% - Акцент2 2 2 12" xfId="11129"/>
    <cellStyle name="20% — акцент2 2 2 12" xfId="11128"/>
    <cellStyle name="20% - Акцент2 2 2 2" xfId="119"/>
    <cellStyle name="20% — акцент2 2 2 2" xfId="3237"/>
    <cellStyle name="20% - Акцент2 2 2 2 10" xfId="11127"/>
    <cellStyle name="20% - Акцент2 2 2 2 2" xfId="120"/>
    <cellStyle name="20% - Акцент2 2 2 2 2 2" xfId="5171"/>
    <cellStyle name="20% - Акцент2 2 2 2 3" xfId="121"/>
    <cellStyle name="20% - Акцент2 2 2 2 3 2" xfId="3239"/>
    <cellStyle name="20% - Акцент2 2 2 2 3 3" xfId="5172"/>
    <cellStyle name="20% - Акцент2 2 2 2 4" xfId="5170"/>
    <cellStyle name="20% - Акцент2 2 2 2 5" xfId="8491"/>
    <cellStyle name="20% - Акцент2 2 2 2 6" xfId="10571"/>
    <cellStyle name="20% - Акцент2 2 2 2 7" xfId="10760"/>
    <cellStyle name="20% - Акцент2 2 2 2 8" xfId="10925"/>
    <cellStyle name="20% - Акцент2 2 2 2 9" xfId="11035"/>
    <cellStyle name="20% - Акцент2 2 2 3" xfId="122"/>
    <cellStyle name="20% — акцент2 2 2 3" xfId="4724"/>
    <cellStyle name="20% - Акцент2 2 2 3 10" xfId="10924"/>
    <cellStyle name="20% - Акцент2 2 2 3 11" xfId="11034"/>
    <cellStyle name="20% - Акцент2 2 2 3 12" xfId="11126"/>
    <cellStyle name="20% - Акцент2 2 2 3 2" xfId="3240"/>
    <cellStyle name="20% - Акцент2 2 2 3 3" xfId="5017"/>
    <cellStyle name="20% - Акцент2 2 2 3 4" xfId="4795"/>
    <cellStyle name="20% - Акцент2 2 2 3 5" xfId="5038"/>
    <cellStyle name="20% - Акцент2 2 2 3 6" xfId="5173"/>
    <cellStyle name="20% - Акцент2 2 2 3 7" xfId="8493"/>
    <cellStyle name="20% - Акцент2 2 2 3 8" xfId="10569"/>
    <cellStyle name="20% - Акцент2 2 2 3 9" xfId="10759"/>
    <cellStyle name="20% - Акцент2 2 2 4" xfId="123"/>
    <cellStyle name="20% — акцент2 2 2 4" xfId="5018"/>
    <cellStyle name="20% - Акцент2 2 2 4 10" xfId="11033"/>
    <cellStyle name="20% - Акцент2 2 2 4 11" xfId="11125"/>
    <cellStyle name="20% - Акцент2 2 2 4 2" xfId="3241"/>
    <cellStyle name="20% - Акцент2 2 2 4 3" xfId="4794"/>
    <cellStyle name="20% - Акцент2 2 2 4 4" xfId="5037"/>
    <cellStyle name="20% - Акцент2 2 2 4 5" xfId="5174"/>
    <cellStyle name="20% - Акцент2 2 2 4 6" xfId="8494"/>
    <cellStyle name="20% - Акцент2 2 2 4 7" xfId="10568"/>
    <cellStyle name="20% - Акцент2 2 2 4 8" xfId="10758"/>
    <cellStyle name="20% - Акцент2 2 2 4 9" xfId="10923"/>
    <cellStyle name="20% - Акцент2 2 2 5" xfId="5175"/>
    <cellStyle name="20% — акцент2 2 2 5" xfId="4800"/>
    <cellStyle name="20% - Акцент2 2 2 6" xfId="5168"/>
    <cellStyle name="20% — акцент2 2 2 6" xfId="5039"/>
    <cellStyle name="20% - Акцент2 2 2 7" xfId="8489"/>
    <cellStyle name="20% — акцент2 2 2 7" xfId="5169"/>
    <cellStyle name="20% - Акцент2 2 2 8" xfId="10573"/>
    <cellStyle name="20% — акцент2 2 2 8" xfId="8490"/>
    <cellStyle name="20% - Акцент2 2 2 9" xfId="10762"/>
    <cellStyle name="20% — акцент2 2 2 9" xfId="10572"/>
    <cellStyle name="20% - Акцент2 2 20" xfId="124"/>
    <cellStyle name="20% - Акцент2 2 20 2" xfId="3242"/>
    <cellStyle name="20% - Акцент2 2 20 3" xfId="5176"/>
    <cellStyle name="20% - Акцент2 2 21" xfId="125"/>
    <cellStyle name="20% - Акцент2 2 21 2" xfId="3243"/>
    <cellStyle name="20% - Акцент2 2 21 3" xfId="5177"/>
    <cellStyle name="20% - Акцент2 2 22" xfId="5178"/>
    <cellStyle name="20% - Акцент2 2 23" xfId="5136"/>
    <cellStyle name="20% - Акцент2 2 24" xfId="8465"/>
    <cellStyle name="20% - Акцент2 2 25" xfId="10588"/>
    <cellStyle name="20% - Акцент2 2 26" xfId="10771"/>
    <cellStyle name="20% - Акцент2 2 27" xfId="10930"/>
    <cellStyle name="20% - Акцент2 2 28" xfId="11039"/>
    <cellStyle name="20% - Акцент2 2 29" xfId="11131"/>
    <cellStyle name="20% - Акцент2 2 3" xfId="126"/>
    <cellStyle name="20% — акцент2 2 3" xfId="127"/>
    <cellStyle name="20% — акцент2 2 3 10" xfId="10753"/>
    <cellStyle name="20% - Акцент2 2 3 2" xfId="128"/>
    <cellStyle name="20% — акцент2 2 3 2" xfId="3245"/>
    <cellStyle name="20% - Акцент2 2 3 2 10" xfId="10752"/>
    <cellStyle name="20% - Акцент2 2 3 2 11" xfId="10921"/>
    <cellStyle name="20% - Акцент2 2 3 2 12" xfId="11031"/>
    <cellStyle name="20% - Акцент2 2 3 2 13" xfId="11123"/>
    <cellStyle name="20% - Акцент2 2 3 2 2" xfId="3246"/>
    <cellStyle name="20% - Акцент2 2 3 2 3" xfId="4714"/>
    <cellStyle name="20% - Акцент2 2 3 2 4" xfId="5014"/>
    <cellStyle name="20% - Акцент2 2 3 2 5" xfId="4788"/>
    <cellStyle name="20% - Акцент2 2 3 2 6" xfId="5035"/>
    <cellStyle name="20% - Акцент2 2 3 2 7" xfId="5181"/>
    <cellStyle name="20% - Акцент2 2 3 2 8" xfId="8500"/>
    <cellStyle name="20% - Акцент2 2 3 2 9" xfId="10564"/>
    <cellStyle name="20% - Акцент2 2 3 3" xfId="5179"/>
    <cellStyle name="20% — акцент2 2 3 3" xfId="4717"/>
    <cellStyle name="20% - Акцент2 2 3 4" xfId="8498"/>
    <cellStyle name="20% — акцент2 2 3 4" xfId="5015"/>
    <cellStyle name="20% - Акцент2 2 3 5" xfId="10566"/>
    <cellStyle name="20% — акцент2 2 3 5" xfId="4791"/>
    <cellStyle name="20% - Акцент2 2 3 6" xfId="10754"/>
    <cellStyle name="20% — акцент2 2 3 6" xfId="5036"/>
    <cellStyle name="20% - Акцент2 2 3 7" xfId="10922"/>
    <cellStyle name="20% — акцент2 2 3 7" xfId="5180"/>
    <cellStyle name="20% - Акцент2 2 3 8" xfId="11032"/>
    <cellStyle name="20% — акцент2 2 3 8" xfId="8499"/>
    <cellStyle name="20% - Акцент2 2 3 9" xfId="11124"/>
    <cellStyle name="20% — акцент2 2 3 9" xfId="10565"/>
    <cellStyle name="20% - Акцент2 2 4" xfId="129"/>
    <cellStyle name="20% — акцент2 2 4" xfId="5137"/>
    <cellStyle name="20% - Акцент2 2 4 2" xfId="130"/>
    <cellStyle name="20% - Акцент2 2 4 2 2" xfId="3247"/>
    <cellStyle name="20% - Акцент2 2 4 2 3" xfId="5183"/>
    <cellStyle name="20% - Акцент2 2 4 3" xfId="5182"/>
    <cellStyle name="20% - Акцент2 2 4 4" xfId="8501"/>
    <cellStyle name="20% - Акцент2 2 4 5" xfId="10563"/>
    <cellStyle name="20% - Акцент2 2 4 6" xfId="10751"/>
    <cellStyle name="20% - Акцент2 2 4 7" xfId="10920"/>
    <cellStyle name="20% - Акцент2 2 4 8" xfId="11030"/>
    <cellStyle name="20% - Акцент2 2 4 9" xfId="11122"/>
    <cellStyle name="20% - Акцент2 2 5" xfId="131"/>
    <cellStyle name="20% — акцент2 2 5" xfId="8466"/>
    <cellStyle name="20% - Акцент2 2 5 2" xfId="132"/>
    <cellStyle name="20% - Акцент2 2 5 2 2" xfId="3248"/>
    <cellStyle name="20% - Акцент2 2 5 2 3" xfId="5185"/>
    <cellStyle name="20% - Акцент2 2 5 3" xfId="5184"/>
    <cellStyle name="20% - Акцент2 2 5 4" xfId="10562"/>
    <cellStyle name="20% - Акцент2 2 5 5" xfId="10749"/>
    <cellStyle name="20% - Акцент2 2 5 6" xfId="10919"/>
    <cellStyle name="20% - Акцент2 2 5 7" xfId="11029"/>
    <cellStyle name="20% - Акцент2 2 5 8" xfId="11121"/>
    <cellStyle name="20% - Акцент2 2 6" xfId="133"/>
    <cellStyle name="20% — акцент2 2 6" xfId="10587"/>
    <cellStyle name="20% - Акцент2 2 6 2" xfId="134"/>
    <cellStyle name="20% - Акцент2 2 6 2 2" xfId="3249"/>
    <cellStyle name="20% - Акцент2 2 6 2 3" xfId="5187"/>
    <cellStyle name="20% - Акцент2 2 6 3" xfId="5186"/>
    <cellStyle name="20% - Акцент2 2 6 4" xfId="10748"/>
    <cellStyle name="20% - Акцент2 2 6 5" xfId="10918"/>
    <cellStyle name="20% - Акцент2 2 6 6" xfId="11028"/>
    <cellStyle name="20% - Акцент2 2 6 7" xfId="11120"/>
    <cellStyle name="20% - Акцент2 2 7" xfId="135"/>
    <cellStyle name="20% — акцент2 2 7" xfId="10770"/>
    <cellStyle name="20% - Акцент2 2 7 2" xfId="136"/>
    <cellStyle name="20% - Акцент2 2 7 2 2" xfId="3251"/>
    <cellStyle name="20% - Акцент2 2 7 2 3" xfId="5189"/>
    <cellStyle name="20% - Акцент2 2 7 3" xfId="5188"/>
    <cellStyle name="20% - Акцент2 2 7 4" xfId="10917"/>
    <cellStyle name="20% - Акцент2 2 7 5" xfId="11027"/>
    <cellStyle name="20% - Акцент2 2 7 6" xfId="11119"/>
    <cellStyle name="20% - Акцент2 2 8" xfId="137"/>
    <cellStyle name="20% — акцент2 2 8" xfId="10929"/>
    <cellStyle name="20% - Акцент2 2 8 2" xfId="138"/>
    <cellStyle name="20% - Акцент2 2 8 2 2" xfId="5191"/>
    <cellStyle name="20% - Акцент2 2 8 3" xfId="139"/>
    <cellStyle name="20% - Акцент2 2 8 3 2" xfId="3252"/>
    <cellStyle name="20% - Акцент2 2 8 3 3" xfId="5192"/>
    <cellStyle name="20% - Акцент2 2 8 4" xfId="5190"/>
    <cellStyle name="20% - Акцент2 2 8 5" xfId="11026"/>
    <cellStyle name="20% - Акцент2 2 8 6" xfId="11118"/>
    <cellStyle name="20% - Акцент2 2 9" xfId="140"/>
    <cellStyle name="20% — акцент2 2 9" xfId="11038"/>
    <cellStyle name="20% - Акцент2 2 9 2" xfId="141"/>
    <cellStyle name="20% - Акцент2 2 9 2 2" xfId="5194"/>
    <cellStyle name="20% - Акцент2 2 9 3" xfId="142"/>
    <cellStyle name="20% - Акцент2 2 9 3 2" xfId="3253"/>
    <cellStyle name="20% - Акцент2 2 9 3 3" xfId="5195"/>
    <cellStyle name="20% - Акцент2 2 9 4" xfId="5193"/>
    <cellStyle name="20% - Акцент2 2 9 5" xfId="11117"/>
    <cellStyle name="20% - Акцент2 3" xfId="143"/>
    <cellStyle name="20% — акцент2 3" xfId="144"/>
    <cellStyle name="20% - Акцент2 3 10" xfId="145"/>
    <cellStyle name="20% — акцент2 3 10" xfId="11115"/>
    <cellStyle name="20% - Акцент2 3 10 2" xfId="146"/>
    <cellStyle name="20% - Акцент2 3 10 2 2" xfId="5199"/>
    <cellStyle name="20% - Акцент2 3 10 3" xfId="147"/>
    <cellStyle name="20% - Акцент2 3 10 3 2" xfId="3254"/>
    <cellStyle name="20% - Акцент2 3 10 3 3" xfId="5200"/>
    <cellStyle name="20% - Акцент2 3 10 4" xfId="5198"/>
    <cellStyle name="20% - Акцент2 3 11" xfId="148"/>
    <cellStyle name="20% - Акцент2 3 11 2" xfId="149"/>
    <cellStyle name="20% - Акцент2 3 11 2 2" xfId="5202"/>
    <cellStyle name="20% - Акцент2 3 11 3" xfId="150"/>
    <cellStyle name="20% - Акцент2 3 11 3 2" xfId="3255"/>
    <cellStyle name="20% - Акцент2 3 11 3 3" xfId="5203"/>
    <cellStyle name="20% - Акцент2 3 11 4" xfId="5201"/>
    <cellStyle name="20% - Акцент2 3 12" xfId="151"/>
    <cellStyle name="20% - Акцент2 3 12 2" xfId="152"/>
    <cellStyle name="20% - Акцент2 3 12 2 2" xfId="5205"/>
    <cellStyle name="20% - Акцент2 3 12 3" xfId="153"/>
    <cellStyle name="20% - Акцент2 3 12 3 2" xfId="3256"/>
    <cellStyle name="20% - Акцент2 3 12 3 3" xfId="5206"/>
    <cellStyle name="20% - Акцент2 3 12 4" xfId="5204"/>
    <cellStyle name="20% - Акцент2 3 13" xfId="154"/>
    <cellStyle name="20% - Акцент2 3 13 2" xfId="155"/>
    <cellStyle name="20% - Акцент2 3 13 2 2" xfId="5208"/>
    <cellStyle name="20% - Акцент2 3 13 3" xfId="156"/>
    <cellStyle name="20% - Акцент2 3 13 3 2" xfId="3257"/>
    <cellStyle name="20% - Акцент2 3 13 3 3" xfId="5209"/>
    <cellStyle name="20% - Акцент2 3 13 4" xfId="5207"/>
    <cellStyle name="20% - Акцент2 3 14" xfId="157"/>
    <cellStyle name="20% - Акцент2 3 14 2" xfId="158"/>
    <cellStyle name="20% - Акцент2 3 14 2 2" xfId="5211"/>
    <cellStyle name="20% - Акцент2 3 14 3" xfId="159"/>
    <cellStyle name="20% - Акцент2 3 14 3 2" xfId="3258"/>
    <cellStyle name="20% - Акцент2 3 14 3 3" xfId="5212"/>
    <cellStyle name="20% - Акцент2 3 14 4" xfId="5210"/>
    <cellStyle name="20% - Акцент2 3 15" xfId="160"/>
    <cellStyle name="20% - Акцент2 3 15 2" xfId="161"/>
    <cellStyle name="20% - Акцент2 3 15 2 2" xfId="5214"/>
    <cellStyle name="20% - Акцент2 3 15 3" xfId="162"/>
    <cellStyle name="20% - Акцент2 3 15 3 2" xfId="3259"/>
    <cellStyle name="20% - Акцент2 3 15 3 3" xfId="5215"/>
    <cellStyle name="20% - Акцент2 3 15 4" xfId="5213"/>
    <cellStyle name="20% - Акцент2 3 16" xfId="163"/>
    <cellStyle name="20% - Акцент2 3 16 2" xfId="164"/>
    <cellStyle name="20% - Акцент2 3 16 2 2" xfId="5217"/>
    <cellStyle name="20% - Акцент2 3 16 3" xfId="165"/>
    <cellStyle name="20% - Акцент2 3 16 3 2" xfId="3260"/>
    <cellStyle name="20% - Акцент2 3 16 3 3" xfId="5218"/>
    <cellStyle name="20% - Акцент2 3 16 4" xfId="5216"/>
    <cellStyle name="20% - Акцент2 3 17" xfId="166"/>
    <cellStyle name="20% - Акцент2 3 17 2" xfId="167"/>
    <cellStyle name="20% - Акцент2 3 17 2 2" xfId="5220"/>
    <cellStyle name="20% - Акцент2 3 17 3" xfId="168"/>
    <cellStyle name="20% - Акцент2 3 17 3 2" xfId="3261"/>
    <cellStyle name="20% - Акцент2 3 17 3 3" xfId="5221"/>
    <cellStyle name="20% - Акцент2 3 17 4" xfId="5219"/>
    <cellStyle name="20% - Акцент2 3 18" xfId="169"/>
    <cellStyle name="20% - Акцент2 3 18 2" xfId="170"/>
    <cellStyle name="20% - Акцент2 3 18 2 2" xfId="5223"/>
    <cellStyle name="20% - Акцент2 3 18 3" xfId="171"/>
    <cellStyle name="20% - Акцент2 3 18 3 2" xfId="3262"/>
    <cellStyle name="20% - Акцент2 3 18 3 3" xfId="5224"/>
    <cellStyle name="20% - Акцент2 3 18 4" xfId="5222"/>
    <cellStyle name="20% - Акцент2 3 19" xfId="172"/>
    <cellStyle name="20% - Акцент2 3 19 2" xfId="173"/>
    <cellStyle name="20% - Акцент2 3 19 2 2" xfId="5226"/>
    <cellStyle name="20% - Акцент2 3 19 3" xfId="174"/>
    <cellStyle name="20% - Акцент2 3 19 3 2" xfId="3263"/>
    <cellStyle name="20% - Акцент2 3 19 3 3" xfId="5227"/>
    <cellStyle name="20% - Акцент2 3 19 4" xfId="5225"/>
    <cellStyle name="20% - Акцент2 3 2" xfId="175"/>
    <cellStyle name="20% — акцент2 3 2" xfId="176"/>
    <cellStyle name="20% - Акцент2 3 2 10" xfId="10903"/>
    <cellStyle name="20% — акцент2 3 2 10" xfId="10726"/>
    <cellStyle name="20% - Акцент2 3 2 11" xfId="11023"/>
    <cellStyle name="20% — акцент2 3 2 11" xfId="11022"/>
    <cellStyle name="20% - Акцент2 3 2 12" xfId="11114"/>
    <cellStyle name="20% — акцент2 3 2 12" xfId="11113"/>
    <cellStyle name="20% - Акцент2 3 2 2" xfId="177"/>
    <cellStyle name="20% — акцент2 3 2 2" xfId="3265"/>
    <cellStyle name="20% - Акцент2 3 2 2 10" xfId="11112"/>
    <cellStyle name="20% - Акцент2 3 2 2 2" xfId="178"/>
    <cellStyle name="20% - Акцент2 3 2 2 2 2" xfId="5231"/>
    <cellStyle name="20% - Акцент2 3 2 2 3" xfId="179"/>
    <cellStyle name="20% - Акцент2 3 2 2 3 2" xfId="3267"/>
    <cellStyle name="20% - Акцент2 3 2 2 3 3" xfId="5232"/>
    <cellStyle name="20% - Акцент2 3 2 2 4" xfId="5230"/>
    <cellStyle name="20% - Акцент2 3 2 2 5" xfId="8526"/>
    <cellStyle name="20% - Акцент2 3 2 2 6" xfId="10540"/>
    <cellStyle name="20% - Акцент2 3 2 2 7" xfId="10725"/>
    <cellStyle name="20% - Акцент2 3 2 2 8" xfId="10901"/>
    <cellStyle name="20% - Акцент2 3 2 2 9" xfId="11021"/>
    <cellStyle name="20% - Акцент2 3 2 3" xfId="180"/>
    <cellStyle name="20% — акцент2 3 2 3" xfId="4676"/>
    <cellStyle name="20% - Акцент2 3 2 3 10" xfId="10900"/>
    <cellStyle name="20% - Акцент2 3 2 3 11" xfId="11020"/>
    <cellStyle name="20% - Акцент2 3 2 3 12" xfId="11111"/>
    <cellStyle name="20% - Акцент2 3 2 3 2" xfId="3268"/>
    <cellStyle name="20% - Акцент2 3 2 3 3" xfId="5008"/>
    <cellStyle name="20% - Акцент2 3 2 3 4" xfId="4753"/>
    <cellStyle name="20% - Акцент2 3 2 3 5" xfId="5026"/>
    <cellStyle name="20% - Акцент2 3 2 3 6" xfId="5233"/>
    <cellStyle name="20% - Акцент2 3 2 3 7" xfId="8527"/>
    <cellStyle name="20% - Акцент2 3 2 3 8" xfId="10538"/>
    <cellStyle name="20% - Акцент2 3 2 3 9" xfId="10724"/>
    <cellStyle name="20% - Акцент2 3 2 4" xfId="181"/>
    <cellStyle name="20% — акцент2 3 2 4" xfId="5009"/>
    <cellStyle name="20% - Акцент2 3 2 4 10" xfId="11019"/>
    <cellStyle name="20% - Акцент2 3 2 4 11" xfId="11110"/>
    <cellStyle name="20% - Акцент2 3 2 4 2" xfId="3269"/>
    <cellStyle name="20% - Акцент2 3 2 4 3" xfId="4752"/>
    <cellStyle name="20% - Акцент2 3 2 4 4" xfId="5025"/>
    <cellStyle name="20% - Акцент2 3 2 4 5" xfId="5234"/>
    <cellStyle name="20% - Акцент2 3 2 4 6" xfId="8528"/>
    <cellStyle name="20% - Акцент2 3 2 4 7" xfId="10537"/>
    <cellStyle name="20% - Акцент2 3 2 4 8" xfId="10723"/>
    <cellStyle name="20% - Акцент2 3 2 4 9" xfId="10899"/>
    <cellStyle name="20% - Акцент2 3 2 5" xfId="5235"/>
    <cellStyle name="20% — акцент2 3 2 5" xfId="4756"/>
    <cellStyle name="20% - Акцент2 3 2 6" xfId="5228"/>
    <cellStyle name="20% — акцент2 3 2 6" xfId="5027"/>
    <cellStyle name="20% - Акцент2 3 2 7" xfId="8524"/>
    <cellStyle name="20% — акцент2 3 2 7" xfId="5229"/>
    <cellStyle name="20% - Акцент2 3 2 8" xfId="10542"/>
    <cellStyle name="20% — акцент2 3 2 8" xfId="8525"/>
    <cellStyle name="20% - Акцент2 3 2 9" xfId="10727"/>
    <cellStyle name="20% — акцент2 3 2 9" xfId="10541"/>
    <cellStyle name="20% - Акцент2 3 20" xfId="182"/>
    <cellStyle name="20% - Акцент2 3 20 2" xfId="3270"/>
    <cellStyle name="20% - Акцент2 3 20 3" xfId="5236"/>
    <cellStyle name="20% - Акцент2 3 21" xfId="183"/>
    <cellStyle name="20% - Акцент2 3 21 2" xfId="3271"/>
    <cellStyle name="20% - Акцент2 3 21 3" xfId="5237"/>
    <cellStyle name="20% - Акцент2 3 22" xfId="5238"/>
    <cellStyle name="20% - Акцент2 3 23" xfId="5196"/>
    <cellStyle name="20% - Акцент2 3 24" xfId="8509"/>
    <cellStyle name="20% - Акцент2 3 25" xfId="10559"/>
    <cellStyle name="20% - Акцент2 3 26" xfId="10740"/>
    <cellStyle name="20% - Акцент2 3 27" xfId="10916"/>
    <cellStyle name="20% - Акцент2 3 28" xfId="11025"/>
    <cellStyle name="20% - Акцент2 3 29" xfId="11116"/>
    <cellStyle name="20% - Акцент2 3 3" xfId="184"/>
    <cellStyle name="20% — акцент2 3 3" xfId="185"/>
    <cellStyle name="20% — акцент2 3 3 10" xfId="10720"/>
    <cellStyle name="20% - Акцент2 3 3 2" xfId="186"/>
    <cellStyle name="20% — акцент2 3 3 2" xfId="3272"/>
    <cellStyle name="20% - Акцент2 3 3 2 10" xfId="10719"/>
    <cellStyle name="20% - Акцент2 3 3 2 11" xfId="10894"/>
    <cellStyle name="20% - Акцент2 3 3 2 12" xfId="11017"/>
    <cellStyle name="20% - Акцент2 3 3 2 13" xfId="11108"/>
    <cellStyle name="20% - Акцент2 3 3 2 2" xfId="3273"/>
    <cellStyle name="20% - Акцент2 3 3 2 3" xfId="4668"/>
    <cellStyle name="20% - Акцент2 3 3 2 4" xfId="5006"/>
    <cellStyle name="20% - Акцент2 3 3 2 5" xfId="4748"/>
    <cellStyle name="20% - Акцент2 3 3 2 6" xfId="5023"/>
    <cellStyle name="20% - Акцент2 3 3 2 7" xfId="5241"/>
    <cellStyle name="20% - Акцент2 3 3 2 8" xfId="8533"/>
    <cellStyle name="20% - Акцент2 3 3 2 9" xfId="10532"/>
    <cellStyle name="20% - Акцент2 3 3 3" xfId="5239"/>
    <cellStyle name="20% — акцент2 3 3 3" xfId="4669"/>
    <cellStyle name="20% - Акцент2 3 3 4" xfId="8531"/>
    <cellStyle name="20% — акцент2 3 3 4" xfId="5007"/>
    <cellStyle name="20% - Акцент2 3 3 5" xfId="10534"/>
    <cellStyle name="20% — акцент2 3 3 5" xfId="4749"/>
    <cellStyle name="20% - Акцент2 3 3 6" xfId="10721"/>
    <cellStyle name="20% — акцент2 3 3 6" xfId="5024"/>
    <cellStyle name="20% - Акцент2 3 3 7" xfId="10896"/>
    <cellStyle name="20% — акцент2 3 3 7" xfId="5240"/>
    <cellStyle name="20% - Акцент2 3 3 8" xfId="11018"/>
    <cellStyle name="20% — акцент2 3 3 8" xfId="8532"/>
    <cellStyle name="20% - Акцент2 3 3 9" xfId="11109"/>
    <cellStyle name="20% — акцент2 3 3 9" xfId="10533"/>
    <cellStyle name="20% - Акцент2 3 4" xfId="187"/>
    <cellStyle name="20% — акцент2 3 4" xfId="5197"/>
    <cellStyle name="20% - Акцент2 3 4 2" xfId="188"/>
    <cellStyle name="20% - Акцент2 3 4 2 2" xfId="3274"/>
    <cellStyle name="20% - Акцент2 3 4 2 3" xfId="5243"/>
    <cellStyle name="20% - Акцент2 3 4 3" xfId="5242"/>
    <cellStyle name="20% - Акцент2 3 4 4" xfId="8534"/>
    <cellStyle name="20% - Акцент2 3 4 5" xfId="10531"/>
    <cellStyle name="20% - Акцент2 3 4 6" xfId="10718"/>
    <cellStyle name="20% - Акцент2 3 4 7" xfId="10893"/>
    <cellStyle name="20% - Акцент2 3 4 8" xfId="11016"/>
    <cellStyle name="20% - Акцент2 3 4 9" xfId="11107"/>
    <cellStyle name="20% - Акцент2 3 5" xfId="189"/>
    <cellStyle name="20% — акцент2 3 5" xfId="8510"/>
    <cellStyle name="20% - Акцент2 3 5 2" xfId="190"/>
    <cellStyle name="20% - Акцент2 3 5 2 2" xfId="3276"/>
    <cellStyle name="20% - Акцент2 3 5 2 3" xfId="5245"/>
    <cellStyle name="20% - Акцент2 3 5 3" xfId="5244"/>
    <cellStyle name="20% - Акцент2 3 5 4" xfId="10529"/>
    <cellStyle name="20% - Акцент2 3 5 5" xfId="10716"/>
    <cellStyle name="20% - Акцент2 3 5 6" xfId="10892"/>
    <cellStyle name="20% - Акцент2 3 5 7" xfId="11015"/>
    <cellStyle name="20% - Акцент2 3 5 8" xfId="11106"/>
    <cellStyle name="20% - Акцент2 3 6" xfId="191"/>
    <cellStyle name="20% — акцент2 3 6" xfId="10558"/>
    <cellStyle name="20% - Акцент2 3 6 2" xfId="192"/>
    <cellStyle name="20% - Акцент2 3 6 2 2" xfId="3277"/>
    <cellStyle name="20% - Акцент2 3 6 2 3" xfId="5247"/>
    <cellStyle name="20% - Акцент2 3 6 3" xfId="5246"/>
    <cellStyle name="20% - Акцент2 3 6 4" xfId="10714"/>
    <cellStyle name="20% - Акцент2 3 6 5" xfId="10891"/>
    <cellStyle name="20% - Акцент2 3 6 6" xfId="11014"/>
    <cellStyle name="20% - Акцент2 3 6 7" xfId="11105"/>
    <cellStyle name="20% - Акцент2 3 7" xfId="193"/>
    <cellStyle name="20% — акцент2 3 7" xfId="10739"/>
    <cellStyle name="20% - Акцент2 3 7 2" xfId="194"/>
    <cellStyle name="20% - Акцент2 3 7 2 2" xfId="3278"/>
    <cellStyle name="20% - Акцент2 3 7 2 3" xfId="5249"/>
    <cellStyle name="20% - Акцент2 3 7 3" xfId="5248"/>
    <cellStyle name="20% - Акцент2 3 7 4" xfId="10890"/>
    <cellStyle name="20% - Акцент2 3 7 5" xfId="11013"/>
    <cellStyle name="20% - Акцент2 3 7 6" xfId="11104"/>
    <cellStyle name="20% - Акцент2 3 8" xfId="195"/>
    <cellStyle name="20% — акцент2 3 8" xfId="10915"/>
    <cellStyle name="20% - Акцент2 3 8 2" xfId="196"/>
    <cellStyle name="20% - Акцент2 3 8 2 2" xfId="5251"/>
    <cellStyle name="20% - Акцент2 3 8 3" xfId="197"/>
    <cellStyle name="20% - Акцент2 3 8 3 2" xfId="3280"/>
    <cellStyle name="20% - Акцент2 3 8 3 3" xfId="5252"/>
    <cellStyle name="20% - Акцент2 3 8 4" xfId="5250"/>
    <cellStyle name="20% - Акцент2 3 8 5" xfId="11012"/>
    <cellStyle name="20% - Акцент2 3 8 6" xfId="11103"/>
    <cellStyle name="20% - Акцент2 3 9" xfId="198"/>
    <cellStyle name="20% — акцент2 3 9" xfId="11024"/>
    <cellStyle name="20% - Акцент2 3 9 2" xfId="199"/>
    <cellStyle name="20% - Акцент2 3 9 2 2" xfId="5254"/>
    <cellStyle name="20% - Акцент2 3 9 3" xfId="200"/>
    <cellStyle name="20% - Акцент2 3 9 3 2" xfId="3283"/>
    <cellStyle name="20% - Акцент2 3 9 3 3" xfId="5255"/>
    <cellStyle name="20% - Акцент2 3 9 4" xfId="5253"/>
    <cellStyle name="20% - Акцент2 3 9 5" xfId="11102"/>
    <cellStyle name="20% — акцент2 4" xfId="201"/>
    <cellStyle name="20% — акцент2 4 2" xfId="202"/>
    <cellStyle name="20% — акцент2 4 2 2" xfId="3284"/>
    <cellStyle name="20% — акцент2 4 2 3" xfId="5257"/>
    <cellStyle name="20% — акцент2 4 3" xfId="5256"/>
    <cellStyle name="20% — акцент2 5" xfId="203"/>
    <cellStyle name="20% — акцент2 5 2" xfId="204"/>
    <cellStyle name="20% — акцент2 5 2 2" xfId="5259"/>
    <cellStyle name="20% — акцент2 5 3" xfId="205"/>
    <cellStyle name="20% — акцент2 5 3 2" xfId="3285"/>
    <cellStyle name="20% — акцент2 5 3 3" xfId="5260"/>
    <cellStyle name="20% — акцент2 5 4" xfId="5258"/>
    <cellStyle name="20% — акцент2 6" xfId="206"/>
    <cellStyle name="20% — акцент2 6 2" xfId="207"/>
    <cellStyle name="20% — акцент2 6 2 2" xfId="5262"/>
    <cellStyle name="20% — акцент2 6 3" xfId="208"/>
    <cellStyle name="20% — акцент2 6 3 2" xfId="3288"/>
    <cellStyle name="20% — акцент2 6 3 3" xfId="5263"/>
    <cellStyle name="20% — акцент2 6 4" xfId="5261"/>
    <cellStyle name="20% — акцент2 7" xfId="209"/>
    <cellStyle name="20% — акцент2 7 2" xfId="210"/>
    <cellStyle name="20% — акцент2 7 2 2" xfId="5265"/>
    <cellStyle name="20% — акцент2 7 3" xfId="211"/>
    <cellStyle name="20% — акцент2 7 3 2" xfId="3289"/>
    <cellStyle name="20% — акцент2 7 3 3" xfId="5266"/>
    <cellStyle name="20% — акцент2 7 4" xfId="5264"/>
    <cellStyle name="20% — акцент2 8" xfId="212"/>
    <cellStyle name="20% — акцент2 8 2" xfId="213"/>
    <cellStyle name="20% — акцент2 8 2 2" xfId="5268"/>
    <cellStyle name="20% — акцент2 8 3" xfId="214"/>
    <cellStyle name="20% — акцент2 8 3 2" xfId="3291"/>
    <cellStyle name="20% — акцент2 8 3 3" xfId="5269"/>
    <cellStyle name="20% — акцент2 8 4" xfId="5267"/>
    <cellStyle name="20% — акцент2 9" xfId="215"/>
    <cellStyle name="20% — акцент2 9 2" xfId="216"/>
    <cellStyle name="20% — акцент2 9 2 2" xfId="5271"/>
    <cellStyle name="20% — акцент2 9 3" xfId="217"/>
    <cellStyle name="20% — акцент2 9 3 2" xfId="3292"/>
    <cellStyle name="20% — акцент2 9 3 3" xfId="5272"/>
    <cellStyle name="20% — акцент2 9 4" xfId="5270"/>
    <cellStyle name="20% — акцент3" xfId="218"/>
    <cellStyle name="20% — акцент3 10" xfId="219"/>
    <cellStyle name="20% — акцент3 10 2" xfId="220"/>
    <cellStyle name="20% — акцент3 10 2 2" xfId="5275"/>
    <cellStyle name="20% — акцент3 10 3" xfId="221"/>
    <cellStyle name="20% — акцент3 10 3 2" xfId="3294"/>
    <cellStyle name="20% — акцент3 10 3 3" xfId="5276"/>
    <cellStyle name="20% — акцент3 10 4" xfId="5274"/>
    <cellStyle name="20% — акцент3 11" xfId="222"/>
    <cellStyle name="20% — акцент3 11 2" xfId="3295"/>
    <cellStyle name="20% — акцент3 11 3" xfId="5277"/>
    <cellStyle name="20% — акцент3 12" xfId="223"/>
    <cellStyle name="20% — акцент3 12 2" xfId="5278"/>
    <cellStyle name="20% — акцент3 13" xfId="5279"/>
    <cellStyle name="20% — акцент3 14" xfId="5273"/>
    <cellStyle name="20% - Акцент3 2" xfId="224"/>
    <cellStyle name="20% — акцент3 2" xfId="225"/>
    <cellStyle name="20% - Акцент3 2 10" xfId="226"/>
    <cellStyle name="20% — акцент3 2 10" xfId="11100"/>
    <cellStyle name="20% - Акцент3 2 10 2" xfId="227"/>
    <cellStyle name="20% - Акцент3 2 10 2 2" xfId="5283"/>
    <cellStyle name="20% - Акцент3 2 10 3" xfId="228"/>
    <cellStyle name="20% - Акцент3 2 10 3 2" xfId="3298"/>
    <cellStyle name="20% - Акцент3 2 10 3 3" xfId="5284"/>
    <cellStyle name="20% - Акцент3 2 10 4" xfId="5282"/>
    <cellStyle name="20% - Акцент3 2 11" xfId="229"/>
    <cellStyle name="20% - Акцент3 2 11 2" xfId="230"/>
    <cellStyle name="20% - Акцент3 2 11 2 2" xfId="5286"/>
    <cellStyle name="20% - Акцент3 2 11 3" xfId="231"/>
    <cellStyle name="20% - Акцент3 2 11 3 2" xfId="3299"/>
    <cellStyle name="20% - Акцент3 2 11 3 3" xfId="5287"/>
    <cellStyle name="20% - Акцент3 2 11 4" xfId="5285"/>
    <cellStyle name="20% - Акцент3 2 12" xfId="232"/>
    <cellStyle name="20% - Акцент3 2 12 2" xfId="233"/>
    <cellStyle name="20% - Акцент3 2 12 2 2" xfId="5289"/>
    <cellStyle name="20% - Акцент3 2 12 3" xfId="234"/>
    <cellStyle name="20% - Акцент3 2 12 3 2" xfId="3300"/>
    <cellStyle name="20% - Акцент3 2 12 3 3" xfId="5290"/>
    <cellStyle name="20% - Акцент3 2 12 4" xfId="5288"/>
    <cellStyle name="20% - Акцент3 2 13" xfId="235"/>
    <cellStyle name="20% - Акцент3 2 13 2" xfId="236"/>
    <cellStyle name="20% - Акцент3 2 13 2 2" xfId="5292"/>
    <cellStyle name="20% - Акцент3 2 13 3" xfId="237"/>
    <cellStyle name="20% - Акцент3 2 13 3 2" xfId="3301"/>
    <cellStyle name="20% - Акцент3 2 13 3 3" xfId="5293"/>
    <cellStyle name="20% - Акцент3 2 13 4" xfId="5291"/>
    <cellStyle name="20% - Акцент3 2 14" xfId="238"/>
    <cellStyle name="20% - Акцент3 2 14 2" xfId="239"/>
    <cellStyle name="20% - Акцент3 2 14 2 2" xfId="5295"/>
    <cellStyle name="20% - Акцент3 2 14 3" xfId="240"/>
    <cellStyle name="20% - Акцент3 2 14 3 2" xfId="3302"/>
    <cellStyle name="20% - Акцент3 2 14 3 3" xfId="5296"/>
    <cellStyle name="20% - Акцент3 2 14 4" xfId="5294"/>
    <cellStyle name="20% - Акцент3 2 15" xfId="241"/>
    <cellStyle name="20% - Акцент3 2 15 2" xfId="242"/>
    <cellStyle name="20% - Акцент3 2 15 2 2" xfId="5298"/>
    <cellStyle name="20% - Акцент3 2 15 3" xfId="243"/>
    <cellStyle name="20% - Акцент3 2 15 3 2" xfId="3303"/>
    <cellStyle name="20% - Акцент3 2 15 3 3" xfId="5299"/>
    <cellStyle name="20% - Акцент3 2 15 4" xfId="5297"/>
    <cellStyle name="20% - Акцент3 2 16" xfId="244"/>
    <cellStyle name="20% - Акцент3 2 16 2" xfId="245"/>
    <cellStyle name="20% - Акцент3 2 16 2 2" xfId="5301"/>
    <cellStyle name="20% - Акцент3 2 16 3" xfId="246"/>
    <cellStyle name="20% - Акцент3 2 16 3 2" xfId="3304"/>
    <cellStyle name="20% - Акцент3 2 16 3 3" xfId="5302"/>
    <cellStyle name="20% - Акцент3 2 16 4" xfId="5300"/>
    <cellStyle name="20% - Акцент3 2 17" xfId="247"/>
    <cellStyle name="20% - Акцент3 2 17 2" xfId="248"/>
    <cellStyle name="20% - Акцент3 2 17 2 2" xfId="5304"/>
    <cellStyle name="20% - Акцент3 2 17 3" xfId="249"/>
    <cellStyle name="20% - Акцент3 2 17 3 2" xfId="3305"/>
    <cellStyle name="20% - Акцент3 2 17 3 3" xfId="5305"/>
    <cellStyle name="20% - Акцент3 2 17 4" xfId="5303"/>
    <cellStyle name="20% - Акцент3 2 18" xfId="250"/>
    <cellStyle name="20% - Акцент3 2 18 2" xfId="251"/>
    <cellStyle name="20% - Акцент3 2 18 2 2" xfId="5307"/>
    <cellStyle name="20% - Акцент3 2 18 3" xfId="252"/>
    <cellStyle name="20% - Акцент3 2 18 3 2" xfId="3306"/>
    <cellStyle name="20% - Акцент3 2 18 3 3" xfId="5308"/>
    <cellStyle name="20% - Акцент3 2 18 4" xfId="5306"/>
    <cellStyle name="20% - Акцент3 2 19" xfId="253"/>
    <cellStyle name="20% - Акцент3 2 19 2" xfId="254"/>
    <cellStyle name="20% - Акцент3 2 19 2 2" xfId="5310"/>
    <cellStyle name="20% - Акцент3 2 19 3" xfId="255"/>
    <cellStyle name="20% - Акцент3 2 19 3 2" xfId="3307"/>
    <cellStyle name="20% - Акцент3 2 19 3 3" xfId="5311"/>
    <cellStyle name="20% - Акцент3 2 19 4" xfId="5309"/>
    <cellStyle name="20% - Акцент3 2 2" xfId="256"/>
    <cellStyle name="20% — акцент3 2 2" xfId="257"/>
    <cellStyle name="20% - Акцент3 2 2 10" xfId="10874"/>
    <cellStyle name="20% — акцент3 2 2 10" xfId="10693"/>
    <cellStyle name="20% - Акцент3 2 2 11" xfId="11009"/>
    <cellStyle name="20% — акцент3 2 2 11" xfId="11008"/>
    <cellStyle name="20% - Акцент3 2 2 12" xfId="11099"/>
    <cellStyle name="20% — акцент3 2 2 12" xfId="11098"/>
    <cellStyle name="20% - Акцент3 2 2 2" xfId="258"/>
    <cellStyle name="20% — акцент3 2 2 2" xfId="3308"/>
    <cellStyle name="20% - Акцент3 2 2 2 10" xfId="11097"/>
    <cellStyle name="20% - Акцент3 2 2 2 2" xfId="259"/>
    <cellStyle name="20% - Акцент3 2 2 2 2 2" xfId="5315"/>
    <cellStyle name="20% - Акцент3 2 2 2 3" xfId="260"/>
    <cellStyle name="20% - Акцент3 2 2 2 3 2" xfId="3310"/>
    <cellStyle name="20% - Акцент3 2 2 2 3 3" xfId="5316"/>
    <cellStyle name="20% - Акцент3 2 2 2 4" xfId="5314"/>
    <cellStyle name="20% - Акцент3 2 2 2 5" xfId="8584"/>
    <cellStyle name="20% - Акцент3 2 2 2 6" xfId="10489"/>
    <cellStyle name="20% - Акцент3 2 2 2 7" xfId="10692"/>
    <cellStyle name="20% - Акцент3 2 2 2 8" xfId="10873"/>
    <cellStyle name="20% - Акцент3 2 2 2 9" xfId="11007"/>
    <cellStyle name="20% - Акцент3 2 2 3" xfId="261"/>
    <cellStyle name="20% — акцент3 2 2 3" xfId="4616"/>
    <cellStyle name="20% - Акцент3 2 2 3 10" xfId="10872"/>
    <cellStyle name="20% - Акцент3 2 2 3 11" xfId="11006"/>
    <cellStyle name="20% - Акцент3 2 2 3 12" xfId="11096"/>
    <cellStyle name="20% - Акцент3 2 2 3 2" xfId="3311"/>
    <cellStyle name="20% - Акцент3 2 2 3 3" xfId="4999"/>
    <cellStyle name="20% - Акцент3 2 2 3 4" xfId="4690"/>
    <cellStyle name="20% - Акцент3 2 2 3 5" xfId="5013"/>
    <cellStyle name="20% - Акцент3 2 2 3 6" xfId="5317"/>
    <cellStyle name="20% - Акцент3 2 2 3 7" xfId="8587"/>
    <cellStyle name="20% - Акцент3 2 2 3 8" xfId="10487"/>
    <cellStyle name="20% - Акцент3 2 2 3 9" xfId="10690"/>
    <cellStyle name="20% - Акцент3 2 2 4" xfId="262"/>
    <cellStyle name="20% — акцент3 2 2 4" xfId="5000"/>
    <cellStyle name="20% - Акцент3 2 2 4 10" xfId="11005"/>
    <cellStyle name="20% - Акцент3 2 2 4 11" xfId="11095"/>
    <cellStyle name="20% - Акцент3 2 2 4 2" xfId="3312"/>
    <cellStyle name="20% - Акцент3 2 2 4 3" xfId="4687"/>
    <cellStyle name="20% - Акцент3 2 2 4 4" xfId="5012"/>
    <cellStyle name="20% - Акцент3 2 2 4 5" xfId="5318"/>
    <cellStyle name="20% - Акцент3 2 2 4 6" xfId="8588"/>
    <cellStyle name="20% - Акцент3 2 2 4 7" xfId="10486"/>
    <cellStyle name="20% - Акцент3 2 2 4 8" xfId="10689"/>
    <cellStyle name="20% - Акцент3 2 2 4 9" xfId="10871"/>
    <cellStyle name="20% - Акцент3 2 2 5" xfId="5319"/>
    <cellStyle name="20% — акцент3 2 2 5" xfId="4693"/>
    <cellStyle name="20% - Акцент3 2 2 6" xfId="5312"/>
    <cellStyle name="20% — акцент3 2 2 6" xfId="5016"/>
    <cellStyle name="20% - Акцент3 2 2 7" xfId="8582"/>
    <cellStyle name="20% — акцент3 2 2 7" xfId="5313"/>
    <cellStyle name="20% - Акцент3 2 2 8" xfId="10491"/>
    <cellStyle name="20% — акцент3 2 2 8" xfId="8583"/>
    <cellStyle name="20% - Акцент3 2 2 9" xfId="10694"/>
    <cellStyle name="20% — акцент3 2 2 9" xfId="10490"/>
    <cellStyle name="20% - Акцент3 2 20" xfId="263"/>
    <cellStyle name="20% - Акцент3 2 20 2" xfId="3313"/>
    <cellStyle name="20% - Акцент3 2 20 3" xfId="5320"/>
    <cellStyle name="20% - Акцент3 2 21" xfId="264"/>
    <cellStyle name="20% - Акцент3 2 21 2" xfId="3314"/>
    <cellStyle name="20% - Акцент3 2 21 3" xfId="5321"/>
    <cellStyle name="20% - Акцент3 2 22" xfId="5322"/>
    <cellStyle name="20% - Акцент3 2 23" xfId="5280"/>
    <cellStyle name="20% - Акцент3 2 24" xfId="8561"/>
    <cellStyle name="20% - Акцент3 2 25" xfId="10509"/>
    <cellStyle name="20% - Акцент3 2 26" xfId="10702"/>
    <cellStyle name="20% - Акцент3 2 27" xfId="10886"/>
    <cellStyle name="20% - Акцент3 2 28" xfId="11011"/>
    <cellStyle name="20% - Акцент3 2 29" xfId="11101"/>
    <cellStyle name="20% - Акцент3 2 3" xfId="265"/>
    <cellStyle name="20% — акцент3 2 3" xfId="266"/>
    <cellStyle name="20% — акцент3 2 3 10" xfId="10684"/>
    <cellStyle name="20% - Акцент3 2 3 2" xfId="267"/>
    <cellStyle name="20% — акцент3 2 3 2" xfId="3316"/>
    <cellStyle name="20% - Акцент3 2 3 2 10" xfId="10683"/>
    <cellStyle name="20% - Акцент3 2 3 2 11" xfId="10869"/>
    <cellStyle name="20% - Акцент3 2 3 2 12" xfId="11003"/>
    <cellStyle name="20% - Акцент3 2 3 2 13" xfId="11093"/>
    <cellStyle name="20% - Акцент3 2 3 2 2" xfId="3317"/>
    <cellStyle name="20% - Акцент3 2 3 2 3" xfId="4608"/>
    <cellStyle name="20% - Акцент3 2 3 2 4" xfId="4997"/>
    <cellStyle name="20% - Акцент3 2 3 2 5" xfId="4683"/>
    <cellStyle name="20% - Акцент3 2 3 2 6" xfId="5010"/>
    <cellStyle name="20% - Акцент3 2 3 2 7" xfId="5325"/>
    <cellStyle name="20% - Акцент3 2 3 2 8" xfId="8594"/>
    <cellStyle name="20% - Акцент3 2 3 2 9" xfId="10482"/>
    <cellStyle name="20% - Акцент3 2 3 3" xfId="5323"/>
    <cellStyle name="20% — акцент3 2 3 3" xfId="4609"/>
    <cellStyle name="20% - Акцент3 2 3 4" xfId="8592"/>
    <cellStyle name="20% — акцент3 2 3 4" xfId="4998"/>
    <cellStyle name="20% - Акцент3 2 3 5" xfId="10484"/>
    <cellStyle name="20% — акцент3 2 3 5" xfId="4684"/>
    <cellStyle name="20% - Акцент3 2 3 6" xfId="10685"/>
    <cellStyle name="20% — акцент3 2 3 6" xfId="5011"/>
    <cellStyle name="20% - Акцент3 2 3 7" xfId="10870"/>
    <cellStyle name="20% — акцент3 2 3 7" xfId="5324"/>
    <cellStyle name="20% - Акцент3 2 3 8" xfId="11004"/>
    <cellStyle name="20% — акцент3 2 3 8" xfId="8593"/>
    <cellStyle name="20% - Акцент3 2 3 9" xfId="11094"/>
    <cellStyle name="20% — акцент3 2 3 9" xfId="10483"/>
    <cellStyle name="20% - Акцент3 2 4" xfId="268"/>
    <cellStyle name="20% — акцент3 2 4" xfId="5281"/>
    <cellStyle name="20% - Акцент3 2 4 2" xfId="269"/>
    <cellStyle name="20% - Акцент3 2 4 2 2" xfId="3318"/>
    <cellStyle name="20% - Акцент3 2 4 2 3" xfId="5327"/>
    <cellStyle name="20% - Акцент3 2 4 3" xfId="5326"/>
    <cellStyle name="20% - Акцент3 2 4 4" xfId="8595"/>
    <cellStyle name="20% - Акцент3 2 4 5" xfId="10481"/>
    <cellStyle name="20% - Акцент3 2 4 6" xfId="10682"/>
    <cellStyle name="20% - Акцент3 2 4 7" xfId="10868"/>
    <cellStyle name="20% - Акцент3 2 4 8" xfId="11002"/>
    <cellStyle name="20% - Акцент3 2 4 9" xfId="11092"/>
    <cellStyle name="20% - Акцент3 2 5" xfId="270"/>
    <cellStyle name="20% — акцент3 2 5" xfId="8562"/>
    <cellStyle name="20% - Акцент3 2 5 2" xfId="271"/>
    <cellStyle name="20% - Акцент3 2 5 2 2" xfId="3319"/>
    <cellStyle name="20% - Акцент3 2 5 2 3" xfId="5329"/>
    <cellStyle name="20% - Акцент3 2 5 3" xfId="5328"/>
    <cellStyle name="20% - Акцент3 2 5 4" xfId="10480"/>
    <cellStyle name="20% - Акцент3 2 5 5" xfId="10681"/>
    <cellStyle name="20% - Акцент3 2 5 6" xfId="10867"/>
    <cellStyle name="20% - Акцент3 2 5 7" xfId="11001"/>
    <cellStyle name="20% - Акцент3 2 5 8" xfId="11091"/>
    <cellStyle name="20% - Акцент3 2 6" xfId="272"/>
    <cellStyle name="20% — акцент3 2 6" xfId="10508"/>
    <cellStyle name="20% - Акцент3 2 6 2" xfId="273"/>
    <cellStyle name="20% - Акцент3 2 6 2 2" xfId="3320"/>
    <cellStyle name="20% - Акцент3 2 6 2 3" xfId="5331"/>
    <cellStyle name="20% - Акцент3 2 6 3" xfId="5330"/>
    <cellStyle name="20% - Акцент3 2 6 4" xfId="10680"/>
    <cellStyle name="20% - Акцент3 2 6 5" xfId="10866"/>
    <cellStyle name="20% - Акцент3 2 6 6" xfId="11000"/>
    <cellStyle name="20% - Акцент3 2 6 7" xfId="11090"/>
    <cellStyle name="20% - Акцент3 2 7" xfId="274"/>
    <cellStyle name="20% — акцент3 2 7" xfId="10701"/>
    <cellStyle name="20% - Акцент3 2 7 2" xfId="275"/>
    <cellStyle name="20% - Акцент3 2 7 2 2" xfId="3322"/>
    <cellStyle name="20% - Акцент3 2 7 2 3" xfId="5333"/>
    <cellStyle name="20% - Акцент3 2 7 3" xfId="5332"/>
    <cellStyle name="20% - Акцент3 2 7 4" xfId="10865"/>
    <cellStyle name="20% - Акцент3 2 7 5" xfId="10999"/>
    <cellStyle name="20% - Акцент3 2 7 6" xfId="11089"/>
    <cellStyle name="20% - Акцент3 2 8" xfId="276"/>
    <cellStyle name="20% — акцент3 2 8" xfId="10885"/>
    <cellStyle name="20% - Акцент3 2 8 2" xfId="277"/>
    <cellStyle name="20% - Акцент3 2 8 2 2" xfId="5335"/>
    <cellStyle name="20% - Акцент3 2 8 3" xfId="278"/>
    <cellStyle name="20% - Акцент3 2 8 3 2" xfId="3324"/>
    <cellStyle name="20% - Акцент3 2 8 3 3" xfId="5336"/>
    <cellStyle name="20% - Акцент3 2 8 4" xfId="5334"/>
    <cellStyle name="20% - Акцент3 2 8 5" xfId="10998"/>
    <cellStyle name="20% - Акцент3 2 8 6" xfId="11088"/>
    <cellStyle name="20% - Акцент3 2 9" xfId="279"/>
    <cellStyle name="20% — акцент3 2 9" xfId="11010"/>
    <cellStyle name="20% - Акцент3 2 9 2" xfId="280"/>
    <cellStyle name="20% - Акцент3 2 9 2 2" xfId="5338"/>
    <cellStyle name="20% - Акцент3 2 9 3" xfId="281"/>
    <cellStyle name="20% - Акцент3 2 9 3 2" xfId="3325"/>
    <cellStyle name="20% - Акцент3 2 9 3 3" xfId="5339"/>
    <cellStyle name="20% - Акцент3 2 9 4" xfId="5337"/>
    <cellStyle name="20% - Акцент3 2 9 5" xfId="11087"/>
    <cellStyle name="20% - Акцент3 3" xfId="282"/>
    <cellStyle name="20% — акцент3 3" xfId="283"/>
    <cellStyle name="20% - Акцент3 3 10" xfId="284"/>
    <cellStyle name="20% — акцент3 3 10" xfId="11085"/>
    <cellStyle name="20% - Акцент3 3 10 2" xfId="285"/>
    <cellStyle name="20% - Акцент3 3 10 2 2" xfId="5343"/>
    <cellStyle name="20% - Акцент3 3 10 3" xfId="286"/>
    <cellStyle name="20% - Акцент3 3 10 3 2" xfId="3327"/>
    <cellStyle name="20% - Акцент3 3 10 3 3" xfId="5344"/>
    <cellStyle name="20% - Акцент3 3 10 4" xfId="5342"/>
    <cellStyle name="20% - Акцент3 3 11" xfId="287"/>
    <cellStyle name="20% - Акцент3 3 11 2" xfId="288"/>
    <cellStyle name="20% - Акцент3 3 11 2 2" xfId="5346"/>
    <cellStyle name="20% - Акцент3 3 11 3" xfId="289"/>
    <cellStyle name="20% - Акцент3 3 11 3 2" xfId="3328"/>
    <cellStyle name="20% - Акцент3 3 11 3 3" xfId="5347"/>
    <cellStyle name="20% - Акцент3 3 11 4" xfId="5345"/>
    <cellStyle name="20% - Акцент3 3 12" xfId="290"/>
    <cellStyle name="20% - Акцент3 3 12 2" xfId="291"/>
    <cellStyle name="20% - Акцент3 3 12 2 2" xfId="5349"/>
    <cellStyle name="20% - Акцент3 3 12 3" xfId="292"/>
    <cellStyle name="20% - Акцент3 3 12 3 2" xfId="3329"/>
    <cellStyle name="20% - Акцент3 3 12 3 3" xfId="5350"/>
    <cellStyle name="20% - Акцент3 3 12 4" xfId="5348"/>
    <cellStyle name="20% - Акцент3 3 13" xfId="293"/>
    <cellStyle name="20% - Акцент3 3 13 2" xfId="294"/>
    <cellStyle name="20% - Акцент3 3 13 2 2" xfId="5352"/>
    <cellStyle name="20% - Акцент3 3 13 3" xfId="295"/>
    <cellStyle name="20% - Акцент3 3 13 3 2" xfId="3330"/>
    <cellStyle name="20% - Акцент3 3 13 3 3" xfId="5353"/>
    <cellStyle name="20% - Акцент3 3 13 4" xfId="5351"/>
    <cellStyle name="20% - Акцент3 3 14" xfId="296"/>
    <cellStyle name="20% - Акцент3 3 14 2" xfId="297"/>
    <cellStyle name="20% - Акцент3 3 14 2 2" xfId="5355"/>
    <cellStyle name="20% - Акцент3 3 14 3" xfId="298"/>
    <cellStyle name="20% - Акцент3 3 14 3 2" xfId="3331"/>
    <cellStyle name="20% - Акцент3 3 14 3 3" xfId="5356"/>
    <cellStyle name="20% - Акцент3 3 14 4" xfId="5354"/>
    <cellStyle name="20% - Акцент3 3 15" xfId="299"/>
    <cellStyle name="20% - Акцент3 3 15 2" xfId="300"/>
    <cellStyle name="20% - Акцент3 3 15 2 2" xfId="5358"/>
    <cellStyle name="20% - Акцент3 3 15 3" xfId="301"/>
    <cellStyle name="20% - Акцент3 3 15 3 2" xfId="3333"/>
    <cellStyle name="20% - Акцент3 3 15 3 3" xfId="5359"/>
    <cellStyle name="20% - Акцент3 3 15 4" xfId="5357"/>
    <cellStyle name="20% - Акцент3 3 16" xfId="302"/>
    <cellStyle name="20% - Акцент3 3 16 2" xfId="303"/>
    <cellStyle name="20% - Акцент3 3 16 2 2" xfId="5361"/>
    <cellStyle name="20% - Акцент3 3 16 3" xfId="304"/>
    <cellStyle name="20% - Акцент3 3 16 3 2" xfId="3334"/>
    <cellStyle name="20% - Акцент3 3 16 3 3" xfId="5362"/>
    <cellStyle name="20% - Акцент3 3 16 4" xfId="5360"/>
    <cellStyle name="20% - Акцент3 3 17" xfId="305"/>
    <cellStyle name="20% - Акцент3 3 17 2" xfId="306"/>
    <cellStyle name="20% - Акцент3 3 17 2 2" xfId="5364"/>
    <cellStyle name="20% - Акцент3 3 17 3" xfId="307"/>
    <cellStyle name="20% - Акцент3 3 17 3 2" xfId="3337"/>
    <cellStyle name="20% - Акцент3 3 17 3 3" xfId="5365"/>
    <cellStyle name="20% - Акцент3 3 17 4" xfId="5363"/>
    <cellStyle name="20% - Акцент3 3 18" xfId="308"/>
    <cellStyle name="20% - Акцент3 3 18 2" xfId="309"/>
    <cellStyle name="20% - Акцент3 3 18 2 2" xfId="5367"/>
    <cellStyle name="20% - Акцент3 3 18 3" xfId="310"/>
    <cellStyle name="20% - Акцент3 3 18 3 2" xfId="3339"/>
    <cellStyle name="20% - Акцент3 3 18 3 3" xfId="5368"/>
    <cellStyle name="20% - Акцент3 3 18 4" xfId="5366"/>
    <cellStyle name="20% - Акцент3 3 19" xfId="311"/>
    <cellStyle name="20% - Акцент3 3 19 2" xfId="312"/>
    <cellStyle name="20% - Акцент3 3 19 2 2" xfId="5370"/>
    <cellStyle name="20% - Акцент3 3 19 3" xfId="313"/>
    <cellStyle name="20% - Акцент3 3 19 3 2" xfId="3342"/>
    <cellStyle name="20% - Акцент3 3 19 3 3" xfId="5371"/>
    <cellStyle name="20% - Акцент3 3 19 4" xfId="5369"/>
    <cellStyle name="20% - Акцент3 3 2" xfId="314"/>
    <cellStyle name="20% — акцент3 3 2" xfId="315"/>
    <cellStyle name="20% - Акцент3 3 2 10" xfId="10860"/>
    <cellStyle name="20% — акцент3 3 2 10" xfId="10658"/>
    <cellStyle name="20% - Акцент3 3 2 11" xfId="10995"/>
    <cellStyle name="20% — акцент3 3 2 11" xfId="10994"/>
    <cellStyle name="20% - Акцент3 3 2 12" xfId="11084"/>
    <cellStyle name="20% — акцент3 3 2 12" xfId="11083"/>
    <cellStyle name="20% - Акцент3 3 2 2" xfId="316"/>
    <cellStyle name="20% — акцент3 3 2 2" xfId="3343"/>
    <cellStyle name="20% - Акцент3 3 2 2 10" xfId="11082"/>
    <cellStyle name="20% - Акцент3 3 2 2 2" xfId="317"/>
    <cellStyle name="20% - Акцент3 3 2 2 2 2" xfId="5375"/>
    <cellStyle name="20% - Акцент3 3 2 2 3" xfId="318"/>
    <cellStyle name="20% - Акцент3 3 2 2 3 2" xfId="3345"/>
    <cellStyle name="20% - Акцент3 3 2 2 3 3" xfId="5376"/>
    <cellStyle name="20% - Акцент3 3 2 2 4" xfId="5374"/>
    <cellStyle name="20% - Акцент3 3 2 2 5" xfId="8617"/>
    <cellStyle name="20% - Акцент3 3 2 2 6" xfId="10464"/>
    <cellStyle name="20% - Акцент3 3 2 2 7" xfId="10657"/>
    <cellStyle name="20% - Акцент3 3 2 2 8" xfId="10859"/>
    <cellStyle name="20% - Акцент3 3 2 2 9" xfId="10993"/>
    <cellStyle name="20% - Акцент3 3 2 3" xfId="319"/>
    <cellStyle name="20% — акцент3 3 2 3" xfId="4568"/>
    <cellStyle name="20% - Акцент3 3 2 3 10" xfId="10857"/>
    <cellStyle name="20% - Акцент3 3 2 3 11" xfId="10992"/>
    <cellStyle name="20% - Акцент3 3 2 3 12" xfId="11081"/>
    <cellStyle name="20% - Акцент3 3 2 3 2" xfId="3346"/>
    <cellStyle name="20% - Акцент3 3 2 3 3" xfId="4990"/>
    <cellStyle name="20% - Акцент3 3 2 3 4" xfId="4642"/>
    <cellStyle name="20% - Акцент3 3 2 3 5" xfId="5004"/>
    <cellStyle name="20% - Акцент3 3 2 3 6" xfId="5377"/>
    <cellStyle name="20% - Акцент3 3 2 3 7" xfId="8618"/>
    <cellStyle name="20% - Акцент3 3 2 3 8" xfId="10462"/>
    <cellStyle name="20% - Акцент3 3 2 3 9" xfId="10655"/>
    <cellStyle name="20% - Акцент3 3 2 4" xfId="320"/>
    <cellStyle name="20% — акцент3 3 2 4" xfId="4991"/>
    <cellStyle name="20% - Акцент3 3 2 4 10" xfId="10991"/>
    <cellStyle name="20% - Акцент3 3 2 4 11" xfId="11080"/>
    <cellStyle name="20% - Акцент3 3 2 4 2" xfId="3347"/>
    <cellStyle name="20% - Акцент3 3 2 4 3" xfId="4641"/>
    <cellStyle name="20% - Акцент3 3 2 4 4" xfId="5003"/>
    <cellStyle name="20% - Акцент3 3 2 4 5" xfId="5378"/>
    <cellStyle name="20% - Акцент3 3 2 4 6" xfId="8619"/>
    <cellStyle name="20% - Акцент3 3 2 4 7" xfId="10461"/>
    <cellStyle name="20% - Акцент3 3 2 4 8" xfId="10654"/>
    <cellStyle name="20% - Акцент3 3 2 4 9" xfId="10856"/>
    <cellStyle name="20% - Акцент3 3 2 5" xfId="5379"/>
    <cellStyle name="20% — акцент3 3 2 5" xfId="4647"/>
    <cellStyle name="20% - Акцент3 3 2 6" xfId="5372"/>
    <cellStyle name="20% — акцент3 3 2 6" xfId="5005"/>
    <cellStyle name="20% - Акцент3 3 2 7" xfId="8615"/>
    <cellStyle name="20% — акцент3 3 2 7" xfId="5373"/>
    <cellStyle name="20% - Акцент3 3 2 8" xfId="10466"/>
    <cellStyle name="20% — акцент3 3 2 8" xfId="8616"/>
    <cellStyle name="20% - Акцент3 3 2 9" xfId="10659"/>
    <cellStyle name="20% — акцент3 3 2 9" xfId="10465"/>
    <cellStyle name="20% - Акцент3 3 20" xfId="321"/>
    <cellStyle name="20% - Акцент3 3 20 2" xfId="3348"/>
    <cellStyle name="20% - Акцент3 3 20 3" xfId="5380"/>
    <cellStyle name="20% - Акцент3 3 21" xfId="322"/>
    <cellStyle name="20% - Акцент3 3 21 2" xfId="3349"/>
    <cellStyle name="20% - Акцент3 3 21 3" xfId="5381"/>
    <cellStyle name="20% - Акцент3 3 22" xfId="5382"/>
    <cellStyle name="20% - Акцент3 3 23" xfId="5340"/>
    <cellStyle name="20% - Акцент3 3 24" xfId="8606"/>
    <cellStyle name="20% - Акцент3 3 25" xfId="10473"/>
    <cellStyle name="20% - Акцент3 3 26" xfId="10674"/>
    <cellStyle name="20% - Акцент3 3 27" xfId="10864"/>
    <cellStyle name="20% - Акцент3 3 28" xfId="10997"/>
    <cellStyle name="20% - Акцент3 3 29" xfId="11086"/>
    <cellStyle name="20% - Акцент3 3 3" xfId="323"/>
    <cellStyle name="20% — акцент3 3 3" xfId="324"/>
    <cellStyle name="20% — акцент3 3 3 10" xfId="10652"/>
    <cellStyle name="20% - Акцент3 3 3 2" xfId="325"/>
    <cellStyle name="20% — акцент3 3 3 2" xfId="3351"/>
    <cellStyle name="20% - Акцент3 3 3 2 10" xfId="10651"/>
    <cellStyle name="20% - Акцент3 3 3 2 11" xfId="10851"/>
    <cellStyle name="20% - Акцент3 3 3 2 12" xfId="10989"/>
    <cellStyle name="20% - Акцент3 3 3 2 13" xfId="11078"/>
    <cellStyle name="20% - Акцент3 3 3 2 2" xfId="3352"/>
    <cellStyle name="20% - Акцент3 3 3 2 3" xfId="4562"/>
    <cellStyle name="20% - Акцент3 3 3 2 4" xfId="4988"/>
    <cellStyle name="20% - Акцент3 3 3 2 5" xfId="4635"/>
    <cellStyle name="20% - Акцент3 3 3 2 6" xfId="5001"/>
    <cellStyle name="20% - Акцент3 3 3 2 7" xfId="5385"/>
    <cellStyle name="20% - Акцент3 3 3 2 8" xfId="8625"/>
    <cellStyle name="20% - Акцент3 3 3 2 9" xfId="10457"/>
    <cellStyle name="20% - Акцент3 3 3 3" xfId="5383"/>
    <cellStyle name="20% — акцент3 3 3 3" xfId="4563"/>
    <cellStyle name="20% - Акцент3 3 3 4" xfId="8623"/>
    <cellStyle name="20% — акцент3 3 3 4" xfId="4989"/>
    <cellStyle name="20% - Акцент3 3 3 5" xfId="10459"/>
    <cellStyle name="20% — акцент3 3 3 5" xfId="4638"/>
    <cellStyle name="20% - Акцент3 3 3 6" xfId="10653"/>
    <cellStyle name="20% — акцент3 3 3 6" xfId="5002"/>
    <cellStyle name="20% - Акцент3 3 3 7" xfId="10853"/>
    <cellStyle name="20% — акцент3 3 3 7" xfId="5384"/>
    <cellStyle name="20% - Акцент3 3 3 8" xfId="10990"/>
    <cellStyle name="20% — акцент3 3 3 8" xfId="8624"/>
    <cellStyle name="20% - Акцент3 3 3 9" xfId="11079"/>
    <cellStyle name="20% — акцент3 3 3 9" xfId="10458"/>
    <cellStyle name="20% - Акцент3 3 4" xfId="326"/>
    <cellStyle name="20% — акцент3 3 4" xfId="5341"/>
    <cellStyle name="20% - Акцент3 3 4 2" xfId="327"/>
    <cellStyle name="20% - Акцент3 3 4 2 2" xfId="3354"/>
    <cellStyle name="20% - Акцент3 3 4 2 3" xfId="5387"/>
    <cellStyle name="20% - Акцент3 3 4 3" xfId="5386"/>
    <cellStyle name="20% - Акцент3 3 4 4" xfId="8626"/>
    <cellStyle name="20% - Акцент3 3 4 5" xfId="10456"/>
    <cellStyle name="20% - Акцент3 3 4 6" xfId="10650"/>
    <cellStyle name="20% - Акцент3 3 4 7" xfId="10850"/>
    <cellStyle name="20% - Акцент3 3 4 8" xfId="10988"/>
    <cellStyle name="20% - Акцент3 3 4 9" xfId="11077"/>
    <cellStyle name="20% - Акцент3 3 5" xfId="328"/>
    <cellStyle name="20% — акцент3 3 5" xfId="8607"/>
    <cellStyle name="20% - Акцент3 3 5 2" xfId="329"/>
    <cellStyle name="20% - Акцент3 3 5 2 2" xfId="3355"/>
    <cellStyle name="20% - Акцент3 3 5 2 3" xfId="5389"/>
    <cellStyle name="20% - Акцент3 3 5 3" xfId="5388"/>
    <cellStyle name="20% - Акцент3 3 5 4" xfId="10454"/>
    <cellStyle name="20% - Акцент3 3 5 5" xfId="10649"/>
    <cellStyle name="20% - Акцент3 3 5 6" xfId="10848"/>
    <cellStyle name="20% - Акцент3 3 5 7" xfId="10987"/>
    <cellStyle name="20% - Акцент3 3 5 8" xfId="11076"/>
    <cellStyle name="20% - Акцент3 3 6" xfId="330"/>
    <cellStyle name="20% — акцент3 3 6" xfId="10472"/>
    <cellStyle name="20% - Акцент3 3 6 2" xfId="331"/>
    <cellStyle name="20% - Акцент3 3 6 2 2" xfId="3357"/>
    <cellStyle name="20% - Акцент3 3 6 2 3" xfId="5391"/>
    <cellStyle name="20% - Акцент3 3 6 3" xfId="5390"/>
    <cellStyle name="20% - Акцент3 3 6 4" xfId="10648"/>
    <cellStyle name="20% - Акцент3 3 6 5" xfId="10847"/>
    <cellStyle name="20% - Акцент3 3 6 6" xfId="10986"/>
    <cellStyle name="20% - Акцент3 3 6 7" xfId="11075"/>
    <cellStyle name="20% - Акцент3 3 7" xfId="332"/>
    <cellStyle name="20% — акцент3 3 7" xfId="10673"/>
    <cellStyle name="20% - Акцент3 3 7 2" xfId="333"/>
    <cellStyle name="20% - Акцент3 3 7 2 2" xfId="3359"/>
    <cellStyle name="20% - Акцент3 3 7 2 3" xfId="5393"/>
    <cellStyle name="20% - Акцент3 3 7 3" xfId="5392"/>
    <cellStyle name="20% - Акцент3 3 7 4" xfId="10846"/>
    <cellStyle name="20% - Акцент3 3 7 5" xfId="10985"/>
    <cellStyle name="20% - Акцент3 3 7 6" xfId="11074"/>
    <cellStyle name="20% - Акцент3 3 8" xfId="334"/>
    <cellStyle name="20% — акцент3 3 8" xfId="10863"/>
    <cellStyle name="20% - Акцент3 3 8 2" xfId="335"/>
    <cellStyle name="20% - Акцент3 3 8 2 2" xfId="5395"/>
    <cellStyle name="20% - Акцент3 3 8 3" xfId="336"/>
    <cellStyle name="20% - Акцент3 3 8 3 2" xfId="3361"/>
    <cellStyle name="20% - Акцент3 3 8 3 3" xfId="5396"/>
    <cellStyle name="20% - Акцент3 3 8 4" xfId="5394"/>
    <cellStyle name="20% - Акцент3 3 8 5" xfId="10984"/>
    <cellStyle name="20% - Акцент3 3 8 6" xfId="11073"/>
    <cellStyle name="20% - Акцент3 3 9" xfId="337"/>
    <cellStyle name="20% — акцент3 3 9" xfId="10996"/>
    <cellStyle name="20% - Акцент3 3 9 2" xfId="338"/>
    <cellStyle name="20% - Акцент3 3 9 2 2" xfId="5398"/>
    <cellStyle name="20% - Акцент3 3 9 3" xfId="339"/>
    <cellStyle name="20% - Акцент3 3 9 3 2" xfId="3362"/>
    <cellStyle name="20% - Акцент3 3 9 3 3" xfId="5399"/>
    <cellStyle name="20% - Акцент3 3 9 4" xfId="5397"/>
    <cellStyle name="20% - Акцент3 3 9 5" xfId="11072"/>
    <cellStyle name="20% — акцент3 4" xfId="340"/>
    <cellStyle name="20% — акцент3 4 2" xfId="341"/>
    <cellStyle name="20% — акцент3 4 2 2" xfId="3363"/>
    <cellStyle name="20% — акцент3 4 2 3" xfId="5401"/>
    <cellStyle name="20% — акцент3 4 3" xfId="5400"/>
    <cellStyle name="20% — акцент3 5" xfId="342"/>
    <cellStyle name="20% — акцент3 5 2" xfId="343"/>
    <cellStyle name="20% — акцент3 5 2 2" xfId="5403"/>
    <cellStyle name="20% — акцент3 5 3" xfId="344"/>
    <cellStyle name="20% — акцент3 5 3 2" xfId="3364"/>
    <cellStyle name="20% — акцент3 5 3 3" xfId="5404"/>
    <cellStyle name="20% — акцент3 5 4" xfId="5402"/>
    <cellStyle name="20% — акцент3 6" xfId="345"/>
    <cellStyle name="20% — акцент3 6 2" xfId="346"/>
    <cellStyle name="20% — акцент3 6 2 2" xfId="5406"/>
    <cellStyle name="20% — акцент3 6 3" xfId="347"/>
    <cellStyle name="20% — акцент3 6 3 2" xfId="3365"/>
    <cellStyle name="20% — акцент3 6 3 3" xfId="5407"/>
    <cellStyle name="20% — акцент3 6 4" xfId="5405"/>
    <cellStyle name="20% — акцент3 7" xfId="348"/>
    <cellStyle name="20% — акцент3 7 2" xfId="349"/>
    <cellStyle name="20% — акцент3 7 2 2" xfId="5409"/>
    <cellStyle name="20% — акцент3 7 3" xfId="350"/>
    <cellStyle name="20% — акцент3 7 3 2" xfId="3366"/>
    <cellStyle name="20% — акцент3 7 3 3" xfId="5410"/>
    <cellStyle name="20% — акцент3 7 4" xfId="5408"/>
    <cellStyle name="20% — акцент3 8" xfId="351"/>
    <cellStyle name="20% — акцент3 8 2" xfId="352"/>
    <cellStyle name="20% — акцент3 8 2 2" xfId="5412"/>
    <cellStyle name="20% — акцент3 8 3" xfId="353"/>
    <cellStyle name="20% — акцент3 8 3 2" xfId="3367"/>
    <cellStyle name="20% — акцент3 8 3 3" xfId="5413"/>
    <cellStyle name="20% — акцент3 8 4" xfId="5411"/>
    <cellStyle name="20% — акцент3 9" xfId="354"/>
    <cellStyle name="20% — акцент3 9 2" xfId="355"/>
    <cellStyle name="20% — акцент3 9 2 2" xfId="5415"/>
    <cellStyle name="20% — акцент3 9 3" xfId="356"/>
    <cellStyle name="20% — акцент3 9 3 2" xfId="3368"/>
    <cellStyle name="20% — акцент3 9 3 3" xfId="5416"/>
    <cellStyle name="20% — акцент3 9 4" xfId="5414"/>
    <cellStyle name="20% — акцент4" xfId="357"/>
    <cellStyle name="20% — акцент4 10" xfId="358"/>
    <cellStyle name="20% — акцент4 10 2" xfId="359"/>
    <cellStyle name="20% — акцент4 10 2 2" xfId="5419"/>
    <cellStyle name="20% — акцент4 10 3" xfId="360"/>
    <cellStyle name="20% — акцент4 10 3 2" xfId="3369"/>
    <cellStyle name="20% — акцент4 10 3 3" xfId="5420"/>
    <cellStyle name="20% — акцент4 10 4" xfId="5418"/>
    <cellStyle name="20% — акцент4 11" xfId="361"/>
    <cellStyle name="20% — акцент4 11 2" xfId="3370"/>
    <cellStyle name="20% — акцент4 11 3" xfId="5421"/>
    <cellStyle name="20% — акцент4 12" xfId="362"/>
    <cellStyle name="20% — акцент4 12 2" xfId="5422"/>
    <cellStyle name="20% — акцент4 13" xfId="5423"/>
    <cellStyle name="20% — акцент4 14" xfId="5417"/>
    <cellStyle name="20% - Акцент4 2" xfId="363"/>
    <cellStyle name="20% — акцент4 2" xfId="364"/>
    <cellStyle name="20% - Акцент4 2 10" xfId="365"/>
    <cellStyle name="20% — акцент4 2 10" xfId="11070"/>
    <cellStyle name="20% - Акцент4 2 10 2" xfId="366"/>
    <cellStyle name="20% - Акцент4 2 10 2 2" xfId="5427"/>
    <cellStyle name="20% - Акцент4 2 10 3" xfId="367"/>
    <cellStyle name="20% - Акцент4 2 10 3 2" xfId="3371"/>
    <cellStyle name="20% - Акцент4 2 10 3 3" xfId="5428"/>
    <cellStyle name="20% - Акцент4 2 10 4" xfId="5426"/>
    <cellStyle name="20% - Акцент4 2 11" xfId="368"/>
    <cellStyle name="20% - Акцент4 2 11 2" xfId="369"/>
    <cellStyle name="20% - Акцент4 2 11 2 2" xfId="5430"/>
    <cellStyle name="20% - Акцент4 2 11 3" xfId="370"/>
    <cellStyle name="20% - Акцент4 2 11 3 2" xfId="3372"/>
    <cellStyle name="20% - Акцент4 2 11 3 3" xfId="5431"/>
    <cellStyle name="20% - Акцент4 2 11 4" xfId="5429"/>
    <cellStyle name="20% - Акцент4 2 12" xfId="371"/>
    <cellStyle name="20% - Акцент4 2 12 2" xfId="372"/>
    <cellStyle name="20% - Акцент4 2 12 2 2" xfId="5433"/>
    <cellStyle name="20% - Акцент4 2 12 3" xfId="373"/>
    <cellStyle name="20% - Акцент4 2 12 3 2" xfId="3375"/>
    <cellStyle name="20% - Акцент4 2 12 3 3" xfId="5434"/>
    <cellStyle name="20% - Акцент4 2 12 4" xfId="5432"/>
    <cellStyle name="20% - Акцент4 2 13" xfId="374"/>
    <cellStyle name="20% - Акцент4 2 13 2" xfId="375"/>
    <cellStyle name="20% - Акцент4 2 13 2 2" xfId="5436"/>
    <cellStyle name="20% - Акцент4 2 13 3" xfId="376"/>
    <cellStyle name="20% - Акцент4 2 13 3 2" xfId="3376"/>
    <cellStyle name="20% - Акцент4 2 13 3 3" xfId="5437"/>
    <cellStyle name="20% - Акцент4 2 13 4" xfId="5435"/>
    <cellStyle name="20% - Акцент4 2 14" xfId="377"/>
    <cellStyle name="20% - Акцент4 2 14 2" xfId="378"/>
    <cellStyle name="20% - Акцент4 2 14 2 2" xfId="5439"/>
    <cellStyle name="20% - Акцент4 2 14 3" xfId="379"/>
    <cellStyle name="20% - Акцент4 2 14 3 2" xfId="3378"/>
    <cellStyle name="20% - Акцент4 2 14 3 3" xfId="5440"/>
    <cellStyle name="20% - Акцент4 2 14 4" xfId="5438"/>
    <cellStyle name="20% - Акцент4 2 15" xfId="380"/>
    <cellStyle name="20% - Акцент4 2 15 2" xfId="381"/>
    <cellStyle name="20% - Акцент4 2 15 2 2" xfId="5442"/>
    <cellStyle name="20% - Акцент4 2 15 3" xfId="382"/>
    <cellStyle name="20% - Акцент4 2 15 3 2" xfId="3380"/>
    <cellStyle name="20% - Акцент4 2 15 3 3" xfId="5443"/>
    <cellStyle name="20% - Акцент4 2 15 4" xfId="5441"/>
    <cellStyle name="20% - Акцент4 2 16" xfId="383"/>
    <cellStyle name="20% - Акцент4 2 16 2" xfId="384"/>
    <cellStyle name="20% - Акцент4 2 16 2 2" xfId="5445"/>
    <cellStyle name="20% - Акцент4 2 16 3" xfId="385"/>
    <cellStyle name="20% - Акцент4 2 16 3 2" xfId="3381"/>
    <cellStyle name="20% - Акцент4 2 16 3 3" xfId="5446"/>
    <cellStyle name="20% - Акцент4 2 16 4" xfId="5444"/>
    <cellStyle name="20% - Акцент4 2 17" xfId="386"/>
    <cellStyle name="20% - Акцент4 2 17 2" xfId="387"/>
    <cellStyle name="20% - Акцент4 2 17 2 2" xfId="5448"/>
    <cellStyle name="20% - Акцент4 2 17 3" xfId="388"/>
    <cellStyle name="20% - Акцент4 2 17 3 2" xfId="3383"/>
    <cellStyle name="20% - Акцент4 2 17 3 3" xfId="5449"/>
    <cellStyle name="20% - Акцент4 2 17 4" xfId="5447"/>
    <cellStyle name="20% - Акцент4 2 18" xfId="389"/>
    <cellStyle name="20% - Акцент4 2 18 2" xfId="390"/>
    <cellStyle name="20% - Акцент4 2 18 2 2" xfId="5451"/>
    <cellStyle name="20% - Акцент4 2 18 3" xfId="391"/>
    <cellStyle name="20% - Акцент4 2 18 3 2" xfId="3384"/>
    <cellStyle name="20% - Акцент4 2 18 3 3" xfId="5452"/>
    <cellStyle name="20% - Акцент4 2 18 4" xfId="5450"/>
    <cellStyle name="20% - Акцент4 2 19" xfId="392"/>
    <cellStyle name="20% - Акцент4 2 19 2" xfId="393"/>
    <cellStyle name="20% - Акцент4 2 19 2 2" xfId="5454"/>
    <cellStyle name="20% - Акцент4 2 19 3" xfId="394"/>
    <cellStyle name="20% - Акцент4 2 19 3 2" xfId="3385"/>
    <cellStyle name="20% - Акцент4 2 19 3 3" xfId="5455"/>
    <cellStyle name="20% - Акцент4 2 19 4" xfId="5453"/>
    <cellStyle name="20% - Акцент4 2 2" xfId="395"/>
    <cellStyle name="20% — акцент4 2 2" xfId="396"/>
    <cellStyle name="20% - Акцент4 2 2 10" xfId="10829"/>
    <cellStyle name="20% — акцент4 2 2 10" xfId="8440"/>
    <cellStyle name="20% - Акцент4 2 2 11" xfId="10981"/>
    <cellStyle name="20% — акцент4 2 2 11" xfId="10980"/>
    <cellStyle name="20% - Акцент4 2 2 12" xfId="11069"/>
    <cellStyle name="20% — акцент4 2 2 12" xfId="11068"/>
    <cellStyle name="20% - Акцент4 2 2 2" xfId="397"/>
    <cellStyle name="20% — акцент4 2 2 2" xfId="3386"/>
    <cellStyle name="20% - Акцент4 2 2 2 10" xfId="11067"/>
    <cellStyle name="20% - Акцент4 2 2 2 2" xfId="398"/>
    <cellStyle name="20% - Акцент4 2 2 2 2 2" xfId="5459"/>
    <cellStyle name="20% - Акцент4 2 2 2 3" xfId="399"/>
    <cellStyle name="20% - Акцент4 2 2 2 3 2" xfId="3387"/>
    <cellStyle name="20% - Акцент4 2 2 2 3 3" xfId="5460"/>
    <cellStyle name="20% - Акцент4 2 2 2 4" xfId="5458"/>
    <cellStyle name="20% - Акцент4 2 2 2 5" xfId="8671"/>
    <cellStyle name="20% - Акцент4 2 2 2 6" xfId="10410"/>
    <cellStyle name="20% - Акцент4 2 2 2 7" xfId="8441"/>
    <cellStyle name="20% - Акцент4 2 2 2 8" xfId="10828"/>
    <cellStyle name="20% - Акцент4 2 2 2 9" xfId="10979"/>
    <cellStyle name="20% - Акцент4 2 2 3" xfId="400"/>
    <cellStyle name="20% — акцент4 2 2 3" xfId="4506"/>
    <cellStyle name="20% - Акцент4 2 2 3 10" xfId="10826"/>
    <cellStyle name="20% - Акцент4 2 2 3 11" xfId="10978"/>
    <cellStyle name="20% - Акцент4 2 2 3 12" xfId="11066"/>
    <cellStyle name="20% - Акцент4 2 2 3 2" xfId="3388"/>
    <cellStyle name="20% - Акцент4 2 2 3 3" xfId="4981"/>
    <cellStyle name="20% - Акцент4 2 2 3 4" xfId="4578"/>
    <cellStyle name="20% - Акцент4 2 2 3 5" xfId="4995"/>
    <cellStyle name="20% - Акцент4 2 2 3 6" xfId="5461"/>
    <cellStyle name="20% - Акцент4 2 2 3 7" xfId="8672"/>
    <cellStyle name="20% - Акцент4 2 2 3 8" xfId="10408"/>
    <cellStyle name="20% - Акцент4 2 2 3 9" xfId="8442"/>
    <cellStyle name="20% - Акцент4 2 2 4" xfId="401"/>
    <cellStyle name="20% — акцент4 2 2 4" xfId="4982"/>
    <cellStyle name="20% - Акцент4 2 2 4 10" xfId="10977"/>
    <cellStyle name="20% - Акцент4 2 2 4 11" xfId="11065"/>
    <cellStyle name="20% - Акцент4 2 2 4 2" xfId="3389"/>
    <cellStyle name="20% - Акцент4 2 2 4 3" xfId="4577"/>
    <cellStyle name="20% - Акцент4 2 2 4 4" xfId="4994"/>
    <cellStyle name="20% - Акцент4 2 2 4 5" xfId="5462"/>
    <cellStyle name="20% - Акцент4 2 2 4 6" xfId="8673"/>
    <cellStyle name="20% - Акцент4 2 2 4 7" xfId="10407"/>
    <cellStyle name="20% - Акцент4 2 2 4 8" xfId="8443"/>
    <cellStyle name="20% - Акцент4 2 2 4 9" xfId="10825"/>
    <cellStyle name="20% - Акцент4 2 2 5" xfId="5463"/>
    <cellStyle name="20% — акцент4 2 2 5" xfId="4583"/>
    <cellStyle name="20% - Акцент4 2 2 6" xfId="5456"/>
    <cellStyle name="20% — акцент4 2 2 6" xfId="4996"/>
    <cellStyle name="20% - Акцент4 2 2 7" xfId="8669"/>
    <cellStyle name="20% — акцент4 2 2 7" xfId="5457"/>
    <cellStyle name="20% - Акцент4 2 2 8" xfId="10412"/>
    <cellStyle name="20% — акцент4 2 2 8" xfId="8670"/>
    <cellStyle name="20% - Акцент4 2 2 9" xfId="8439"/>
    <cellStyle name="20% — акцент4 2 2 9" xfId="10411"/>
    <cellStyle name="20% - Акцент4 2 20" xfId="402"/>
    <cellStyle name="20% - Акцент4 2 20 2" xfId="3390"/>
    <cellStyle name="20% - Акцент4 2 20 3" xfId="5464"/>
    <cellStyle name="20% - Акцент4 2 21" xfId="403"/>
    <cellStyle name="20% - Акцент4 2 21 2" xfId="3391"/>
    <cellStyle name="20% - Акцент4 2 21 3" xfId="5465"/>
    <cellStyle name="20% - Акцент4 2 22" xfId="5466"/>
    <cellStyle name="20% - Акцент4 2 23" xfId="5424"/>
    <cellStyle name="20% - Акцент4 2 24" xfId="8647"/>
    <cellStyle name="20% - Акцент4 2 25" xfId="10433"/>
    <cellStyle name="20% - Акцент4 2 26" xfId="10632"/>
    <cellStyle name="20% - Акцент4 2 27" xfId="10836"/>
    <cellStyle name="20% - Акцент4 2 28" xfId="10983"/>
    <cellStyle name="20% - Акцент4 2 29" xfId="11071"/>
    <cellStyle name="20% - Акцент4 2 3" xfId="404"/>
    <cellStyle name="20% — акцент4 2 3" xfId="405"/>
    <cellStyle name="20% — акцент4 2 3 10" xfId="8445"/>
    <cellStyle name="20% - Акцент4 2 3 2" xfId="406"/>
    <cellStyle name="20% — акцент4 2 3 2" xfId="3392"/>
    <cellStyle name="20% - Акцент4 2 3 2 10" xfId="8446"/>
    <cellStyle name="20% - Акцент4 2 3 2 11" xfId="10820"/>
    <cellStyle name="20% - Акцент4 2 3 2 12" xfId="10975"/>
    <cellStyle name="20% - Акцент4 2 3 2 13" xfId="11063"/>
    <cellStyle name="20% - Акцент4 2 3 2 2" xfId="3393"/>
    <cellStyle name="20% - Акцент4 2 3 2 3" xfId="4498"/>
    <cellStyle name="20% - Акцент4 2 3 2 4" xfId="4979"/>
    <cellStyle name="20% - Акцент4 2 3 2 5" xfId="4571"/>
    <cellStyle name="20% - Акцент4 2 3 2 6" xfId="4992"/>
    <cellStyle name="20% - Акцент4 2 3 2 7" xfId="5469"/>
    <cellStyle name="20% - Акцент4 2 3 2 8" xfId="8677"/>
    <cellStyle name="20% - Акцент4 2 3 2 9" xfId="10401"/>
    <cellStyle name="20% - Акцент4 2 3 3" xfId="5467"/>
    <cellStyle name="20% — акцент4 2 3 3" xfId="4499"/>
    <cellStyle name="20% - Акцент4 2 3 4" xfId="8675"/>
    <cellStyle name="20% — акцент4 2 3 4" xfId="4980"/>
    <cellStyle name="20% - Акцент4 2 3 5" xfId="10403"/>
    <cellStyle name="20% — акцент4 2 3 5" xfId="4574"/>
    <cellStyle name="20% - Акцент4 2 3 6" xfId="8444"/>
    <cellStyle name="20% — акцент4 2 3 6" xfId="4993"/>
    <cellStyle name="20% - Акцент4 2 3 7" xfId="10821"/>
    <cellStyle name="20% — акцент4 2 3 7" xfId="5468"/>
    <cellStyle name="20% - Акцент4 2 3 8" xfId="10976"/>
    <cellStyle name="20% — акцент4 2 3 8" xfId="8676"/>
    <cellStyle name="20% - Акцент4 2 3 9" xfId="11064"/>
    <cellStyle name="20% — акцент4 2 3 9" xfId="10402"/>
    <cellStyle name="20% - Акцент4 2 4" xfId="407"/>
    <cellStyle name="20% — акцент4 2 4" xfId="5425"/>
    <cellStyle name="20% - Акцент4 2 4 2" xfId="408"/>
    <cellStyle name="20% - Акцент4 2 4 2 2" xfId="3394"/>
    <cellStyle name="20% - Акцент4 2 4 2 3" xfId="5471"/>
    <cellStyle name="20% - Акцент4 2 4 3" xfId="5470"/>
    <cellStyle name="20% - Акцент4 2 4 4" xfId="8678"/>
    <cellStyle name="20% - Акцент4 2 4 5" xfId="10400"/>
    <cellStyle name="20% - Акцент4 2 4 6" xfId="8447"/>
    <cellStyle name="20% - Акцент4 2 4 7" xfId="10819"/>
    <cellStyle name="20% - Акцент4 2 4 8" xfId="10974"/>
    <cellStyle name="20% - Акцент4 2 4 9" xfId="11062"/>
    <cellStyle name="20% - Акцент4 2 5" xfId="409"/>
    <cellStyle name="20% — акцент4 2 5" xfId="8648"/>
    <cellStyle name="20% - Акцент4 2 5 2" xfId="410"/>
    <cellStyle name="20% - Акцент4 2 5 2 2" xfId="3395"/>
    <cellStyle name="20% - Акцент4 2 5 2 3" xfId="5473"/>
    <cellStyle name="20% - Акцент4 2 5 3" xfId="5472"/>
    <cellStyle name="20% - Акцент4 2 5 4" xfId="10399"/>
    <cellStyle name="20% - Акцент4 2 5 5" xfId="8448"/>
    <cellStyle name="20% - Акцент4 2 5 6" xfId="10624"/>
    <cellStyle name="20% - Акцент4 2 5 7" xfId="10973"/>
    <cellStyle name="20% - Акцент4 2 5 8" xfId="11061"/>
    <cellStyle name="20% - Акцент4 2 6" xfId="411"/>
    <cellStyle name="20% — акцент4 2 6" xfId="10432"/>
    <cellStyle name="20% - Акцент4 2 6 2" xfId="412"/>
    <cellStyle name="20% - Акцент4 2 6 2 2" xfId="3396"/>
    <cellStyle name="20% - Акцент4 2 6 2 3" xfId="5475"/>
    <cellStyle name="20% - Акцент4 2 6 3" xfId="5474"/>
    <cellStyle name="20% - Акцент4 2 6 4" xfId="8449"/>
    <cellStyle name="20% - Акцент4 2 6 5" xfId="10620"/>
    <cellStyle name="20% - Акцент4 2 6 6" xfId="10972"/>
    <cellStyle name="20% - Акцент4 2 6 7" xfId="10965"/>
    <cellStyle name="20% - Акцент4 2 7" xfId="413"/>
    <cellStyle name="20% — акцент4 2 7" xfId="10631"/>
    <cellStyle name="20% - Акцент4 2 7 2" xfId="414"/>
    <cellStyle name="20% - Акцент4 2 7 2 2" xfId="3398"/>
    <cellStyle name="20% - Акцент4 2 7 2 3" xfId="5477"/>
    <cellStyle name="20% - Акцент4 2 7 3" xfId="5476"/>
    <cellStyle name="20% - Акцент4 2 7 4" xfId="10617"/>
    <cellStyle name="20% - Акцент4 2 7 5" xfId="10971"/>
    <cellStyle name="20% - Акцент4 2 7 6" xfId="10961"/>
    <cellStyle name="20% - Акцент4 2 8" xfId="415"/>
    <cellStyle name="20% — акцент4 2 8" xfId="10835"/>
    <cellStyle name="20% - Акцент4 2 8 2" xfId="416"/>
    <cellStyle name="20% - Акцент4 2 8 2 2" xfId="5479"/>
    <cellStyle name="20% - Акцент4 2 8 3" xfId="417"/>
    <cellStyle name="20% - Акцент4 2 8 3 2" xfId="3400"/>
    <cellStyle name="20% - Акцент4 2 8 3 3" xfId="5480"/>
    <cellStyle name="20% - Акцент4 2 8 4" xfId="5478"/>
    <cellStyle name="20% - Акцент4 2 8 5" xfId="10970"/>
    <cellStyle name="20% - Акцент4 2 8 6" xfId="10959"/>
    <cellStyle name="20% - Акцент4 2 9" xfId="418"/>
    <cellStyle name="20% — акцент4 2 9" xfId="10982"/>
    <cellStyle name="20% - Акцент4 2 9 2" xfId="419"/>
    <cellStyle name="20% - Акцент4 2 9 2 2" xfId="5482"/>
    <cellStyle name="20% - Акцент4 2 9 3" xfId="420"/>
    <cellStyle name="20% - Акцент4 2 9 3 2" xfId="3401"/>
    <cellStyle name="20% - Акцент4 2 9 3 3" xfId="5483"/>
    <cellStyle name="20% - Акцент4 2 9 4" xfId="5481"/>
    <cellStyle name="20% - Акцент4 2 9 5" xfId="10958"/>
    <cellStyle name="20% - Акцент4 3" xfId="421"/>
    <cellStyle name="20% — акцент4 3" xfId="422"/>
    <cellStyle name="20% - Акцент4 3 10" xfId="423"/>
    <cellStyle name="20% — акцент4 3 10" xfId="10954"/>
    <cellStyle name="20% - Акцент4 3 10 2" xfId="424"/>
    <cellStyle name="20% - Акцент4 3 10 2 2" xfId="5487"/>
    <cellStyle name="20% - Акцент4 3 10 3" xfId="425"/>
    <cellStyle name="20% - Акцент4 3 10 3 2" xfId="3402"/>
    <cellStyle name="20% - Акцент4 3 10 3 3" xfId="5488"/>
    <cellStyle name="20% - Акцент4 3 10 4" xfId="5486"/>
    <cellStyle name="20% - Акцент4 3 11" xfId="426"/>
    <cellStyle name="20% - Акцент4 3 11 2" xfId="427"/>
    <cellStyle name="20% - Акцент4 3 11 2 2" xfId="5490"/>
    <cellStyle name="20% - Акцент4 3 11 3" xfId="428"/>
    <cellStyle name="20% - Акцент4 3 11 3 2" xfId="3404"/>
    <cellStyle name="20% - Акцент4 3 11 3 3" xfId="5491"/>
    <cellStyle name="20% - Акцент4 3 11 4" xfId="5489"/>
    <cellStyle name="20% - Акцент4 3 12" xfId="429"/>
    <cellStyle name="20% - Акцент4 3 12 2" xfId="430"/>
    <cellStyle name="20% - Акцент4 3 12 2 2" xfId="5493"/>
    <cellStyle name="20% - Акцент4 3 12 3" xfId="431"/>
    <cellStyle name="20% - Акцент4 3 12 3 2" xfId="3405"/>
    <cellStyle name="20% - Акцент4 3 12 3 3" xfId="5494"/>
    <cellStyle name="20% - Акцент4 3 12 4" xfId="5492"/>
    <cellStyle name="20% - Акцент4 3 13" xfId="432"/>
    <cellStyle name="20% - Акцент4 3 13 2" xfId="433"/>
    <cellStyle name="20% - Акцент4 3 13 2 2" xfId="5496"/>
    <cellStyle name="20% - Акцент4 3 13 3" xfId="434"/>
    <cellStyle name="20% - Акцент4 3 13 3 2" xfId="3406"/>
    <cellStyle name="20% - Акцент4 3 13 3 3" xfId="5497"/>
    <cellStyle name="20% - Акцент4 3 13 4" xfId="5495"/>
    <cellStyle name="20% - Акцент4 3 14" xfId="435"/>
    <cellStyle name="20% - Акцент4 3 14 2" xfId="436"/>
    <cellStyle name="20% - Акцент4 3 14 2 2" xfId="5499"/>
    <cellStyle name="20% - Акцент4 3 14 3" xfId="437"/>
    <cellStyle name="20% - Акцент4 3 14 3 2" xfId="3407"/>
    <cellStyle name="20% - Акцент4 3 14 3 3" xfId="5500"/>
    <cellStyle name="20% - Акцент4 3 14 4" xfId="5498"/>
    <cellStyle name="20% - Акцент4 3 15" xfId="438"/>
    <cellStyle name="20% - Акцент4 3 15 2" xfId="439"/>
    <cellStyle name="20% - Акцент4 3 15 2 2" xfId="5502"/>
    <cellStyle name="20% - Акцент4 3 15 3" xfId="440"/>
    <cellStyle name="20% - Акцент4 3 15 3 2" xfId="3408"/>
    <cellStyle name="20% - Акцент4 3 15 3 3" xfId="5503"/>
    <cellStyle name="20% - Акцент4 3 15 4" xfId="5501"/>
    <cellStyle name="20% - Акцент4 3 16" xfId="441"/>
    <cellStyle name="20% - Акцент4 3 16 2" xfId="442"/>
    <cellStyle name="20% - Акцент4 3 16 2 2" xfId="5505"/>
    <cellStyle name="20% - Акцент4 3 16 3" xfId="443"/>
    <cellStyle name="20% - Акцент4 3 16 3 2" xfId="3409"/>
    <cellStyle name="20% - Акцент4 3 16 3 3" xfId="5506"/>
    <cellStyle name="20% - Акцент4 3 16 4" xfId="5504"/>
    <cellStyle name="20% - Акцент4 3 17" xfId="444"/>
    <cellStyle name="20% - Акцент4 3 17 2" xfId="445"/>
    <cellStyle name="20% - Акцент4 3 17 2 2" xfId="5508"/>
    <cellStyle name="20% - Акцент4 3 17 3" xfId="446"/>
    <cellStyle name="20% - Акцент4 3 17 3 2" xfId="3410"/>
    <cellStyle name="20% - Акцент4 3 17 3 3" xfId="5509"/>
    <cellStyle name="20% - Акцент4 3 17 4" xfId="5507"/>
    <cellStyle name="20% - Акцент4 3 18" xfId="447"/>
    <cellStyle name="20% - Акцент4 3 18 2" xfId="448"/>
    <cellStyle name="20% - Акцент4 3 18 2 2" xfId="5511"/>
    <cellStyle name="20% - Акцент4 3 18 3" xfId="449"/>
    <cellStyle name="20% - Акцент4 3 18 3 2" xfId="3411"/>
    <cellStyle name="20% - Акцент4 3 18 3 3" xfId="5512"/>
    <cellStyle name="20% - Акцент4 3 18 4" xfId="5510"/>
    <cellStyle name="20% - Акцент4 3 19" xfId="450"/>
    <cellStyle name="20% - Акцент4 3 19 2" xfId="451"/>
    <cellStyle name="20% - Акцент4 3 19 2 2" xfId="5514"/>
    <cellStyle name="20% - Акцент4 3 19 3" xfId="452"/>
    <cellStyle name="20% - Акцент4 3 19 3 2" xfId="3413"/>
    <cellStyle name="20% - Акцент4 3 19 3 3" xfId="5515"/>
    <cellStyle name="20% - Акцент4 3 19 4" xfId="5513"/>
    <cellStyle name="20% - Акцент4 3 2" xfId="453"/>
    <cellStyle name="20% — акцент4 3 2" xfId="454"/>
    <cellStyle name="20% - Акцент4 3 2 10" xfId="10605"/>
    <cellStyle name="20% — акцент4 3 2 10" xfId="8471"/>
    <cellStyle name="20% - Акцент4 3 2 11" xfId="10811"/>
    <cellStyle name="20% — акцент4 3 2 11" xfId="10810"/>
    <cellStyle name="20% - Акцент4 3 2 12" xfId="10951"/>
    <cellStyle name="20% — акцент4 3 2 12" xfId="10950"/>
    <cellStyle name="20% - Акцент4 3 2 2" xfId="455"/>
    <cellStyle name="20% — акцент4 3 2 2" xfId="3414"/>
    <cellStyle name="20% - Акцент4 3 2 2 10" xfId="10947"/>
    <cellStyle name="20% - Акцент4 3 2 2 2" xfId="456"/>
    <cellStyle name="20% - Акцент4 3 2 2 2 2" xfId="5519"/>
    <cellStyle name="20% - Акцент4 3 2 2 3" xfId="457"/>
    <cellStyle name="20% - Акцент4 3 2 2 3 2" xfId="3415"/>
    <cellStyle name="20% - Акцент4 3 2 2 3 3" xfId="5520"/>
    <cellStyle name="20% - Акцент4 3 2 2 4" xfId="5518"/>
    <cellStyle name="20% - Акцент4 3 2 2 5" xfId="8715"/>
    <cellStyle name="20% - Акцент4 3 2 2 6" xfId="10379"/>
    <cellStyle name="20% - Акцент4 3 2 2 7" xfId="8472"/>
    <cellStyle name="20% - Акцент4 3 2 2 8" xfId="10602"/>
    <cellStyle name="20% - Акцент4 3 2 2 9" xfId="10809"/>
    <cellStyle name="20% - Акцент4 3 2 3" xfId="458"/>
    <cellStyle name="20% — акцент4 3 2 3" xfId="4465"/>
    <cellStyle name="20% - Акцент4 3 2 3 10" xfId="10601"/>
    <cellStyle name="20% - Акцент4 3 2 3 11" xfId="10806"/>
    <cellStyle name="20% - Акцент4 3 2 3 12" xfId="10946"/>
    <cellStyle name="20% - Акцент4 3 2 3 2" xfId="3416"/>
    <cellStyle name="20% - Акцент4 3 2 3 3" xfId="4972"/>
    <cellStyle name="20% - Акцент4 3 2 3 4" xfId="4530"/>
    <cellStyle name="20% - Акцент4 3 2 3 5" xfId="4986"/>
    <cellStyle name="20% - Акцент4 3 2 3 6" xfId="5521"/>
    <cellStyle name="20% - Акцент4 3 2 3 7" xfId="8718"/>
    <cellStyle name="20% - Акцент4 3 2 3 8" xfId="10376"/>
    <cellStyle name="20% - Акцент4 3 2 3 9" xfId="8474"/>
    <cellStyle name="20% - Акцент4 3 2 4" xfId="459"/>
    <cellStyle name="20% — акцент4 3 2 4" xfId="4973"/>
    <cellStyle name="20% - Акцент4 3 2 4 10" xfId="10805"/>
    <cellStyle name="20% - Акцент4 3 2 4 11" xfId="10944"/>
    <cellStyle name="20% - Акцент4 3 2 4 2" xfId="3417"/>
    <cellStyle name="20% - Акцент4 3 2 4 3" xfId="4529"/>
    <cellStyle name="20% - Акцент4 3 2 4 4" xfId="4985"/>
    <cellStyle name="20% - Акцент4 3 2 4 5" xfId="5522"/>
    <cellStyle name="20% - Акцент4 3 2 4 6" xfId="8719"/>
    <cellStyle name="20% - Акцент4 3 2 4 7" xfId="10375"/>
    <cellStyle name="20% - Акцент4 3 2 4 8" xfId="8475"/>
    <cellStyle name="20% - Акцент4 3 2 4 9" xfId="10596"/>
    <cellStyle name="20% - Акцент4 3 2 5" xfId="5523"/>
    <cellStyle name="20% — акцент4 3 2 5" xfId="4533"/>
    <cellStyle name="20% - Акцент4 3 2 6" xfId="5516"/>
    <cellStyle name="20% — акцент4 3 2 6" xfId="4987"/>
    <cellStyle name="20% - Акцент4 3 2 7" xfId="8713"/>
    <cellStyle name="20% — акцент4 3 2 7" xfId="5517"/>
    <cellStyle name="20% - Акцент4 3 2 8" xfId="10381"/>
    <cellStyle name="20% — акцент4 3 2 8" xfId="8714"/>
    <cellStyle name="20% - Акцент4 3 2 9" xfId="8470"/>
    <cellStyle name="20% — акцент4 3 2 9" xfId="10380"/>
    <cellStyle name="20% - Акцент4 3 20" xfId="460"/>
    <cellStyle name="20% - Акцент4 3 20 2" xfId="3418"/>
    <cellStyle name="20% - Акцент4 3 20 3" xfId="5524"/>
    <cellStyle name="20% - Акцент4 3 21" xfId="461"/>
    <cellStyle name="20% - Акцент4 3 21 2" xfId="3419"/>
    <cellStyle name="20% - Акцент4 3 21 3" xfId="5525"/>
    <cellStyle name="20% - Акцент4 3 22" xfId="5526"/>
    <cellStyle name="20% - Акцент4 3 23" xfId="5484"/>
    <cellStyle name="20% - Акцент4 3 24" xfId="8686"/>
    <cellStyle name="20% - Акцент4 3 25" xfId="10396"/>
    <cellStyle name="20% - Акцент4 3 26" xfId="8457"/>
    <cellStyle name="20% - Акцент4 3 27" xfId="10614"/>
    <cellStyle name="20% - Акцент4 3 28" xfId="10969"/>
    <cellStyle name="20% - Акцент4 3 29" xfId="10957"/>
    <cellStyle name="20% - Акцент4 3 3" xfId="462"/>
    <cellStyle name="20% — акцент4 3 3" xfId="463"/>
    <cellStyle name="20% — акцент4 3 3 10" xfId="8479"/>
    <cellStyle name="20% - Акцент4 3 3 2" xfId="464"/>
    <cellStyle name="20% — акцент4 3 3 2" xfId="3421"/>
    <cellStyle name="20% - Акцент4 3 3 2 10" xfId="8480"/>
    <cellStyle name="20% - Акцент4 3 3 2 11" xfId="10593"/>
    <cellStyle name="20% - Акцент4 3 3 2 12" xfId="10803"/>
    <cellStyle name="20% - Акцент4 3 3 2 13" xfId="10937"/>
    <cellStyle name="20% - Акцент4 3 3 2 2" xfId="3422"/>
    <cellStyle name="20% - Акцент4 3 3 2 3" xfId="4454"/>
    <cellStyle name="20% - Акцент4 3 3 2 4" xfId="4970"/>
    <cellStyle name="20% - Акцент4 3 3 2 5" xfId="4523"/>
    <cellStyle name="20% - Акцент4 3 3 2 6" xfId="4983"/>
    <cellStyle name="20% - Акцент4 3 3 2 7" xfId="5529"/>
    <cellStyle name="20% - Акцент4 3 3 2 8" xfId="8726"/>
    <cellStyle name="20% - Акцент4 3 3 2 9" xfId="10369"/>
    <cellStyle name="20% - Акцент4 3 3 3" xfId="5527"/>
    <cellStyle name="20% — акцент4 3 3 3" xfId="4456"/>
    <cellStyle name="20% - Акцент4 3 3 4" xfId="8724"/>
    <cellStyle name="20% — акцент4 3 3 4" xfId="4971"/>
    <cellStyle name="20% - Акцент4 3 3 5" xfId="10371"/>
    <cellStyle name="20% — акцент4 3 3 5" xfId="4524"/>
    <cellStyle name="20% - Акцент4 3 3 6" xfId="8478"/>
    <cellStyle name="20% — акцент4 3 3 6" xfId="4984"/>
    <cellStyle name="20% - Акцент4 3 3 7" xfId="10594"/>
    <cellStyle name="20% — акцент4 3 3 7" xfId="5528"/>
    <cellStyle name="20% - Акцент4 3 3 8" xfId="10804"/>
    <cellStyle name="20% — акцент4 3 3 8" xfId="8725"/>
    <cellStyle name="20% - Акцент4 3 3 9" xfId="10938"/>
    <cellStyle name="20% — акцент4 3 3 9" xfId="10370"/>
    <cellStyle name="20% - Акцент4 3 4" xfId="465"/>
    <cellStyle name="20% — акцент4 3 4" xfId="5485"/>
    <cellStyle name="20% - Акцент4 3 4 2" xfId="466"/>
    <cellStyle name="20% - Акцент4 3 4 2 2" xfId="3423"/>
    <cellStyle name="20% - Акцент4 3 4 2 3" xfId="5531"/>
    <cellStyle name="20% - Акцент4 3 4 3" xfId="5530"/>
    <cellStyle name="20% - Акцент4 3 4 4" xfId="8727"/>
    <cellStyle name="20% - Акцент4 3 4 5" xfId="10368"/>
    <cellStyle name="20% - Акцент4 3 4 6" xfId="8481"/>
    <cellStyle name="20% - Акцент4 3 4 7" xfId="10592"/>
    <cellStyle name="20% - Акцент4 3 4 8" xfId="10802"/>
    <cellStyle name="20% - Акцент4 3 4 9" xfId="10936"/>
    <cellStyle name="20% - Акцент4 3 5" xfId="467"/>
    <cellStyle name="20% — акцент4 3 5" xfId="8687"/>
    <cellStyle name="20% - Акцент4 3 5 2" xfId="468"/>
    <cellStyle name="20% - Акцент4 3 5 2 2" xfId="3425"/>
    <cellStyle name="20% - Акцент4 3 5 2 3" xfId="5533"/>
    <cellStyle name="20% - Акцент4 3 5 3" xfId="5532"/>
    <cellStyle name="20% - Акцент4 3 5 4" xfId="10366"/>
    <cellStyle name="20% - Акцент4 3 5 5" xfId="8483"/>
    <cellStyle name="20% - Акцент4 3 5 6" xfId="10591"/>
    <cellStyle name="20% - Акцент4 3 5 7" xfId="10801"/>
    <cellStyle name="20% - Акцент4 3 5 8" xfId="10935"/>
    <cellStyle name="20% - Акцент4 3 6" xfId="469"/>
    <cellStyle name="20% — акцент4 3 6" xfId="10395"/>
    <cellStyle name="20% - Акцент4 3 6 2" xfId="470"/>
    <cellStyle name="20% - Акцент4 3 6 2 2" xfId="3426"/>
    <cellStyle name="20% - Акцент4 3 6 2 3" xfId="5535"/>
    <cellStyle name="20% - Акцент4 3 6 3" xfId="5534"/>
    <cellStyle name="20% - Акцент4 3 6 4" xfId="8484"/>
    <cellStyle name="20% - Акцент4 3 6 5" xfId="10590"/>
    <cellStyle name="20% - Акцент4 3 6 6" xfId="10800"/>
    <cellStyle name="20% - Акцент4 3 6 7" xfId="10934"/>
    <cellStyle name="20% - Акцент4 3 7" xfId="471"/>
    <cellStyle name="20% — акцент4 3 7" xfId="8462"/>
    <cellStyle name="20% - Акцент4 3 7 2" xfId="472"/>
    <cellStyle name="20% - Акцент4 3 7 2 2" xfId="3427"/>
    <cellStyle name="20% - Акцент4 3 7 2 3" xfId="5537"/>
    <cellStyle name="20% - Акцент4 3 7 3" xfId="5536"/>
    <cellStyle name="20% - Акцент4 3 7 4" xfId="10589"/>
    <cellStyle name="20% - Акцент4 3 7 5" xfId="10799"/>
    <cellStyle name="20% - Акцент4 3 7 6" xfId="10933"/>
    <cellStyle name="20% - Акцент4 3 8" xfId="473"/>
    <cellStyle name="20% — акцент4 3 8" xfId="10613"/>
    <cellStyle name="20% - Акцент4 3 8 2" xfId="474"/>
    <cellStyle name="20% - Акцент4 3 8 2 2" xfId="5539"/>
    <cellStyle name="20% - Акцент4 3 8 3" xfId="475"/>
    <cellStyle name="20% - Акцент4 3 8 3 2" xfId="3430"/>
    <cellStyle name="20% - Акцент4 3 8 3 3" xfId="5540"/>
    <cellStyle name="20% - Акцент4 3 8 4" xfId="5538"/>
    <cellStyle name="20% - Акцент4 3 8 5" xfId="10798"/>
    <cellStyle name="20% - Акцент4 3 8 6" xfId="10932"/>
    <cellStyle name="20% - Акцент4 3 9" xfId="476"/>
    <cellStyle name="20% — акцент4 3 9" xfId="10968"/>
    <cellStyle name="20% - Акцент4 3 9 2" xfId="477"/>
    <cellStyle name="20% - Акцент4 3 9 2 2" xfId="5542"/>
    <cellStyle name="20% - Акцент4 3 9 3" xfId="478"/>
    <cellStyle name="20% - Акцент4 3 9 3 2" xfId="3432"/>
    <cellStyle name="20% - Акцент4 3 9 3 3" xfId="5543"/>
    <cellStyle name="20% - Акцент4 3 9 4" xfId="5541"/>
    <cellStyle name="20% - Акцент4 3 9 5" xfId="10931"/>
    <cellStyle name="20% — акцент4 4" xfId="479"/>
    <cellStyle name="20% — акцент4 4 2" xfId="480"/>
    <cellStyle name="20% — акцент4 4 2 2" xfId="3434"/>
    <cellStyle name="20% — акцент4 4 2 3" xfId="5545"/>
    <cellStyle name="20% — акцент4 4 3" xfId="5544"/>
    <cellStyle name="20% — акцент4 5" xfId="481"/>
    <cellStyle name="20% — акцент4 5 2" xfId="482"/>
    <cellStyle name="20% — акцент4 5 2 2" xfId="5547"/>
    <cellStyle name="20% — акцент4 5 3" xfId="483"/>
    <cellStyle name="20% — акцент4 5 3 2" xfId="3435"/>
    <cellStyle name="20% — акцент4 5 3 3" xfId="5548"/>
    <cellStyle name="20% — акцент4 5 4" xfId="5546"/>
    <cellStyle name="20% — акцент4 6" xfId="484"/>
    <cellStyle name="20% — акцент4 6 2" xfId="485"/>
    <cellStyle name="20% — акцент4 6 2 2" xfId="5550"/>
    <cellStyle name="20% — акцент4 6 3" xfId="486"/>
    <cellStyle name="20% — акцент4 6 3 2" xfId="3437"/>
    <cellStyle name="20% — акцент4 6 3 3" xfId="5551"/>
    <cellStyle name="20% — акцент4 6 4" xfId="5549"/>
    <cellStyle name="20% — акцент4 7" xfId="487"/>
    <cellStyle name="20% — акцент4 7 2" xfId="488"/>
    <cellStyle name="20% — акцент4 7 2 2" xfId="5553"/>
    <cellStyle name="20% — акцент4 7 3" xfId="489"/>
    <cellStyle name="20% — акцент4 7 3 2" xfId="3439"/>
    <cellStyle name="20% — акцент4 7 3 3" xfId="5554"/>
    <cellStyle name="20% — акцент4 7 4" xfId="5552"/>
    <cellStyle name="20% — акцент4 8" xfId="490"/>
    <cellStyle name="20% — акцент4 8 2" xfId="491"/>
    <cellStyle name="20% — акцент4 8 2 2" xfId="5556"/>
    <cellStyle name="20% — акцент4 8 3" xfId="492"/>
    <cellStyle name="20% — акцент4 8 3 2" xfId="3440"/>
    <cellStyle name="20% — акцент4 8 3 3" xfId="5557"/>
    <cellStyle name="20% — акцент4 8 4" xfId="5555"/>
    <cellStyle name="20% — акцент4 9" xfId="493"/>
    <cellStyle name="20% — акцент4 9 2" xfId="494"/>
    <cellStyle name="20% — акцент4 9 2 2" xfId="5559"/>
    <cellStyle name="20% — акцент4 9 3" xfId="495"/>
    <cellStyle name="20% — акцент4 9 3 2" xfId="3441"/>
    <cellStyle name="20% — акцент4 9 3 3" xfId="5560"/>
    <cellStyle name="20% — акцент4 9 4" xfId="5558"/>
    <cellStyle name="20% — акцент5" xfId="496"/>
    <cellStyle name="20% — акцент5 10" xfId="497"/>
    <cellStyle name="20% — акцент5 10 2" xfId="498"/>
    <cellStyle name="20% — акцент5 10 2 2" xfId="5563"/>
    <cellStyle name="20% — акцент5 10 3" xfId="499"/>
    <cellStyle name="20% — акцент5 10 3 2" xfId="3442"/>
    <cellStyle name="20% — акцент5 10 3 3" xfId="5564"/>
    <cellStyle name="20% — акцент5 10 4" xfId="5562"/>
    <cellStyle name="20% — акцент5 11" xfId="500"/>
    <cellStyle name="20% — акцент5 11 2" xfId="3443"/>
    <cellStyle name="20% — акцент5 11 3" xfId="5565"/>
    <cellStyle name="20% — акцент5 12" xfId="501"/>
    <cellStyle name="20% — акцент5 12 2" xfId="5566"/>
    <cellStyle name="20% — акцент5 13" xfId="5567"/>
    <cellStyle name="20% — акцент5 14" xfId="5561"/>
    <cellStyle name="20% - Акцент5 2" xfId="502"/>
    <cellStyle name="20% — акцент5 2" xfId="503"/>
    <cellStyle name="20% - Акцент5 2 10" xfId="504"/>
    <cellStyle name="20% — акцент5 2 10" xfId="10927"/>
    <cellStyle name="20% - Акцент5 2 10 2" xfId="505"/>
    <cellStyle name="20% - Акцент5 2 10 2 2" xfId="5571"/>
    <cellStyle name="20% - Акцент5 2 10 3" xfId="506"/>
    <cellStyle name="20% - Акцент5 2 10 3 2" xfId="3444"/>
    <cellStyle name="20% - Акцент5 2 10 3 3" xfId="5572"/>
    <cellStyle name="20% - Акцент5 2 10 4" xfId="5570"/>
    <cellStyle name="20% - Акцент5 2 11" xfId="507"/>
    <cellStyle name="20% - Акцент5 2 11 2" xfId="508"/>
    <cellStyle name="20% - Акцент5 2 11 2 2" xfId="5574"/>
    <cellStyle name="20% - Акцент5 2 11 3" xfId="509"/>
    <cellStyle name="20% - Акцент5 2 11 3 2" xfId="3445"/>
    <cellStyle name="20% - Акцент5 2 11 3 3" xfId="5575"/>
    <cellStyle name="20% - Акцент5 2 11 4" xfId="5573"/>
    <cellStyle name="20% - Акцент5 2 12" xfId="510"/>
    <cellStyle name="20% - Акцент5 2 12 2" xfId="511"/>
    <cellStyle name="20% - Акцент5 2 12 2 2" xfId="5577"/>
    <cellStyle name="20% - Акцент5 2 12 3" xfId="512"/>
    <cellStyle name="20% - Акцент5 2 12 3 2" xfId="3446"/>
    <cellStyle name="20% - Акцент5 2 12 3 3" xfId="5578"/>
    <cellStyle name="20% - Акцент5 2 12 4" xfId="5576"/>
    <cellStyle name="20% - Акцент5 2 13" xfId="513"/>
    <cellStyle name="20% - Акцент5 2 13 2" xfId="514"/>
    <cellStyle name="20% - Акцент5 2 13 2 2" xfId="5580"/>
    <cellStyle name="20% - Акцент5 2 13 3" xfId="515"/>
    <cellStyle name="20% - Акцент5 2 13 3 2" xfId="3447"/>
    <cellStyle name="20% - Акцент5 2 13 3 3" xfId="5581"/>
    <cellStyle name="20% - Акцент5 2 13 4" xfId="5579"/>
    <cellStyle name="20% - Акцент5 2 14" xfId="516"/>
    <cellStyle name="20% - Акцент5 2 14 2" xfId="517"/>
    <cellStyle name="20% - Акцент5 2 14 2 2" xfId="5583"/>
    <cellStyle name="20% - Акцент5 2 14 3" xfId="518"/>
    <cellStyle name="20% - Акцент5 2 14 3 2" xfId="3449"/>
    <cellStyle name="20% - Акцент5 2 14 3 3" xfId="5584"/>
    <cellStyle name="20% - Акцент5 2 14 4" xfId="5582"/>
    <cellStyle name="20% - Акцент5 2 15" xfId="519"/>
    <cellStyle name="20% - Акцент5 2 15 2" xfId="520"/>
    <cellStyle name="20% - Акцент5 2 15 2 2" xfId="5586"/>
    <cellStyle name="20% - Акцент5 2 15 3" xfId="521"/>
    <cellStyle name="20% - Акцент5 2 15 3 2" xfId="3451"/>
    <cellStyle name="20% - Акцент5 2 15 3 3" xfId="5587"/>
    <cellStyle name="20% - Акцент5 2 15 4" xfId="5585"/>
    <cellStyle name="20% - Акцент5 2 16" xfId="522"/>
    <cellStyle name="20% - Акцент5 2 16 2" xfId="523"/>
    <cellStyle name="20% - Акцент5 2 16 2 2" xfId="5589"/>
    <cellStyle name="20% - Акцент5 2 16 3" xfId="524"/>
    <cellStyle name="20% - Акцент5 2 16 3 2" xfId="3452"/>
    <cellStyle name="20% - Акцент5 2 16 3 3" xfId="5590"/>
    <cellStyle name="20% - Акцент5 2 16 4" xfId="5588"/>
    <cellStyle name="20% - Акцент5 2 17" xfId="525"/>
    <cellStyle name="20% - Акцент5 2 17 2" xfId="526"/>
    <cellStyle name="20% - Акцент5 2 17 2 2" xfId="5592"/>
    <cellStyle name="20% - Акцент5 2 17 3" xfId="527"/>
    <cellStyle name="20% - Акцент5 2 17 3 2" xfId="3455"/>
    <cellStyle name="20% - Акцент5 2 17 3 3" xfId="5593"/>
    <cellStyle name="20% - Акцент5 2 17 4" xfId="5591"/>
    <cellStyle name="20% - Акцент5 2 18" xfId="528"/>
    <cellStyle name="20% - Акцент5 2 18 2" xfId="529"/>
    <cellStyle name="20% - Акцент5 2 18 2 2" xfId="5595"/>
    <cellStyle name="20% - Акцент5 2 18 3" xfId="530"/>
    <cellStyle name="20% - Акцент5 2 18 3 2" xfId="3456"/>
    <cellStyle name="20% - Акцент5 2 18 3 3" xfId="5596"/>
    <cellStyle name="20% - Акцент5 2 18 4" xfId="5594"/>
    <cellStyle name="20% - Акцент5 2 19" xfId="531"/>
    <cellStyle name="20% - Акцент5 2 19 2" xfId="532"/>
    <cellStyle name="20% - Акцент5 2 19 2 2" xfId="5598"/>
    <cellStyle name="20% - Акцент5 2 19 3" xfId="533"/>
    <cellStyle name="20% - Акцент5 2 19 3 2" xfId="3458"/>
    <cellStyle name="20% - Акцент5 2 19 3 3" xfId="5599"/>
    <cellStyle name="20% - Акцент5 2 19 4" xfId="5597"/>
    <cellStyle name="20% - Акцент5 2 2" xfId="534"/>
    <cellStyle name="20% — акцент5 2 2" xfId="535"/>
    <cellStyle name="20% - Акцент5 2 2 10" xfId="10557"/>
    <cellStyle name="20% — акцент5 2 2 10" xfId="8541"/>
    <cellStyle name="20% - Акцент5 2 2 11" xfId="10769"/>
    <cellStyle name="20% — акцент5 2 2 11" xfId="10768"/>
    <cellStyle name="20% - Акцент5 2 2 12" xfId="10914"/>
    <cellStyle name="20% — акцент5 2 2 12" xfId="10913"/>
    <cellStyle name="20% - Акцент5 2 2 2" xfId="536"/>
    <cellStyle name="20% — акцент5 2 2 2" xfId="3459"/>
    <cellStyle name="20% - Акцент5 2 2 2 10" xfId="10912"/>
    <cellStyle name="20% - Акцент5 2 2 2 2" xfId="537"/>
    <cellStyle name="20% - Акцент5 2 2 2 2 2" xfId="5603"/>
    <cellStyle name="20% - Акцент5 2 2 2 3" xfId="538"/>
    <cellStyle name="20% - Акцент5 2 2 2 3 2" xfId="3460"/>
    <cellStyle name="20% - Акцент5 2 2 2 3 3" xfId="5604"/>
    <cellStyle name="20% - Акцент5 2 2 2 4" xfId="5602"/>
    <cellStyle name="20% - Акцент5 2 2 2 5" xfId="8763"/>
    <cellStyle name="20% - Акцент5 2 2 2 6" xfId="10335"/>
    <cellStyle name="20% - Акцент5 2 2 2 7" xfId="8542"/>
    <cellStyle name="20% - Акцент5 2 2 2 8" xfId="10556"/>
    <cellStyle name="20% - Акцент5 2 2 2 9" xfId="10767"/>
    <cellStyle name="20% - Акцент5 2 2 3" xfId="539"/>
    <cellStyle name="20% — акцент5 2 2 3" xfId="4400"/>
    <cellStyle name="20% - Акцент5 2 2 3 10" xfId="10555"/>
    <cellStyle name="20% - Акцент5 2 2 3 11" xfId="10765"/>
    <cellStyle name="20% - Акцент5 2 2 3 12" xfId="10911"/>
    <cellStyle name="20% - Акцент5 2 2 3 2" xfId="3461"/>
    <cellStyle name="20% - Акцент5 2 2 3 3" xfId="4963"/>
    <cellStyle name="20% - Акцент5 2 2 3 4" xfId="4468"/>
    <cellStyle name="20% - Акцент5 2 2 3 5" xfId="4977"/>
    <cellStyle name="20% - Акцент5 2 2 3 6" xfId="5605"/>
    <cellStyle name="20% - Акцент5 2 2 3 7" xfId="8765"/>
    <cellStyle name="20% - Акцент5 2 2 3 8" xfId="10334"/>
    <cellStyle name="20% - Акцент5 2 2 3 9" xfId="8544"/>
    <cellStyle name="20% - Акцент5 2 2 4" xfId="540"/>
    <cellStyle name="20% — акцент5 2 2 4" xfId="4964"/>
    <cellStyle name="20% - Акцент5 2 2 4 10" xfId="10764"/>
    <cellStyle name="20% - Акцент5 2 2 4 11" xfId="10910"/>
    <cellStyle name="20% - Акцент5 2 2 4 2" xfId="3462"/>
    <cellStyle name="20% - Акцент5 2 2 4 3" xfId="4467"/>
    <cellStyle name="20% - Акцент5 2 2 4 4" xfId="4976"/>
    <cellStyle name="20% - Акцент5 2 2 4 5" xfId="5606"/>
    <cellStyle name="20% - Акцент5 2 2 4 6" xfId="8766"/>
    <cellStyle name="20% - Акцент5 2 2 4 7" xfId="10333"/>
    <cellStyle name="20% - Акцент5 2 2 4 8" xfId="8545"/>
    <cellStyle name="20% - Акцент5 2 2 4 9" xfId="10554"/>
    <cellStyle name="20% - Акцент5 2 2 5" xfId="5607"/>
    <cellStyle name="20% — акцент5 2 2 5" xfId="4471"/>
    <cellStyle name="20% - Акцент5 2 2 6" xfId="5600"/>
    <cellStyle name="20% — акцент5 2 2 6" xfId="4978"/>
    <cellStyle name="20% - Акцент5 2 2 7" xfId="8761"/>
    <cellStyle name="20% — акцент5 2 2 7" xfId="5601"/>
    <cellStyle name="20% - Акцент5 2 2 8" xfId="10337"/>
    <cellStyle name="20% — акцент5 2 2 8" xfId="8762"/>
    <cellStyle name="20% - Акцент5 2 2 9" xfId="8540"/>
    <cellStyle name="20% — акцент5 2 2 9" xfId="10336"/>
    <cellStyle name="20% - Акцент5 2 20" xfId="541"/>
    <cellStyle name="20% - Акцент5 2 20 2" xfId="3463"/>
    <cellStyle name="20% - Акцент5 2 20 3" xfId="5608"/>
    <cellStyle name="20% - Акцент5 2 21" xfId="542"/>
    <cellStyle name="20% - Акцент5 2 21 2" xfId="3464"/>
    <cellStyle name="20% - Акцент5 2 21 3" xfId="5609"/>
    <cellStyle name="20% - Акцент5 2 22" xfId="5610"/>
    <cellStyle name="20% - Акцент5 2 23" xfId="5568"/>
    <cellStyle name="20% - Акцент5 2 24" xfId="8739"/>
    <cellStyle name="20% - Акцент5 2 25" xfId="10347"/>
    <cellStyle name="20% - Акцент5 2 26" xfId="8516"/>
    <cellStyle name="20% - Акцент5 2 27" xfId="10578"/>
    <cellStyle name="20% - Акцент5 2 28" xfId="10774"/>
    <cellStyle name="20% - Акцент5 2 29" xfId="10928"/>
    <cellStyle name="20% - Акцент5 2 3" xfId="543"/>
    <cellStyle name="20% — акцент5 2 3" xfId="544"/>
    <cellStyle name="20% — акцент5 2 3 10" xfId="8548"/>
    <cellStyle name="20% - Акцент5 2 3 2" xfId="545"/>
    <cellStyle name="20% — акцент5 2 3 2" xfId="3465"/>
    <cellStyle name="20% - Акцент5 2 3 2 10" xfId="8549"/>
    <cellStyle name="20% - Акцент5 2 3 2 11" xfId="10550"/>
    <cellStyle name="20% - Акцент5 2 3 2 12" xfId="10755"/>
    <cellStyle name="20% - Акцент5 2 3 2 13" xfId="10908"/>
    <cellStyle name="20% - Акцент5 2 3 2 2" xfId="3466"/>
    <cellStyle name="20% - Акцент5 2 3 2 3" xfId="4392"/>
    <cellStyle name="20% - Акцент5 2 3 2 4" xfId="4961"/>
    <cellStyle name="20% - Акцент5 2 3 2 5" xfId="4460"/>
    <cellStyle name="20% - Акцент5 2 3 2 6" xfId="4974"/>
    <cellStyle name="20% - Акцент5 2 3 2 7" xfId="5613"/>
    <cellStyle name="20% - Акцент5 2 3 2 8" xfId="8772"/>
    <cellStyle name="20% - Акцент5 2 3 2 9" xfId="10330"/>
    <cellStyle name="20% - Акцент5 2 3 3" xfId="5611"/>
    <cellStyle name="20% — акцент5 2 3 3" xfId="4394"/>
    <cellStyle name="20% - Акцент5 2 3 4" xfId="8770"/>
    <cellStyle name="20% — акцент5 2 3 4" xfId="4962"/>
    <cellStyle name="20% - Акцент5 2 3 5" xfId="10332"/>
    <cellStyle name="20% — акцент5 2 3 5" xfId="4462"/>
    <cellStyle name="20% - Акцент5 2 3 6" xfId="8547"/>
    <cellStyle name="20% — акцент5 2 3 6" xfId="4975"/>
    <cellStyle name="20% - Акцент5 2 3 7" xfId="10551"/>
    <cellStyle name="20% — акцент5 2 3 7" xfId="5612"/>
    <cellStyle name="20% - Акцент5 2 3 8" xfId="10756"/>
    <cellStyle name="20% — акцент5 2 3 8" xfId="8771"/>
    <cellStyle name="20% - Акцент5 2 3 9" xfId="10909"/>
    <cellStyle name="20% — акцент5 2 3 9" xfId="10331"/>
    <cellStyle name="20% - Акцент5 2 4" xfId="546"/>
    <cellStyle name="20% — акцент5 2 4" xfId="5569"/>
    <cellStyle name="20% - Акцент5 2 4 2" xfId="547"/>
    <cellStyle name="20% - Акцент5 2 4 2 2" xfId="3467"/>
    <cellStyle name="20% - Акцент5 2 4 2 3" xfId="5615"/>
    <cellStyle name="20% - Акцент5 2 4 3" xfId="5614"/>
    <cellStyle name="20% - Акцент5 2 4 4" xfId="8773"/>
    <cellStyle name="20% - Акцент5 2 4 5" xfId="10329"/>
    <cellStyle name="20% - Акцент5 2 4 6" xfId="8550"/>
    <cellStyle name="20% - Акцент5 2 4 7" xfId="10549"/>
    <cellStyle name="20% - Акцент5 2 4 8" xfId="10750"/>
    <cellStyle name="20% - Акцент5 2 4 9" xfId="10907"/>
    <cellStyle name="20% - Акцент5 2 5" xfId="548"/>
    <cellStyle name="20% — акцент5 2 5" xfId="8740"/>
    <cellStyle name="20% - Акцент5 2 5 2" xfId="549"/>
    <cellStyle name="20% - Акцент5 2 5 2 2" xfId="3469"/>
    <cellStyle name="20% - Акцент5 2 5 2 3" xfId="5617"/>
    <cellStyle name="20% - Акцент5 2 5 3" xfId="5616"/>
    <cellStyle name="20% - Акцент5 2 5 4" xfId="10328"/>
    <cellStyle name="20% - Акцент5 2 5 5" xfId="8551"/>
    <cellStyle name="20% - Акцент5 2 5 6" xfId="10547"/>
    <cellStyle name="20% - Акцент5 2 5 7" xfId="10747"/>
    <cellStyle name="20% - Акцент5 2 5 8" xfId="10906"/>
    <cellStyle name="20% - Акцент5 2 6" xfId="550"/>
    <cellStyle name="20% — акцент5 2 6" xfId="10346"/>
    <cellStyle name="20% - Акцент5 2 6 2" xfId="551"/>
    <cellStyle name="20% - Акцент5 2 6 2 2" xfId="3471"/>
    <cellStyle name="20% - Акцент5 2 6 2 3" xfId="5619"/>
    <cellStyle name="20% - Акцент5 2 6 3" xfId="5618"/>
    <cellStyle name="20% - Акцент5 2 6 4" xfId="8553"/>
    <cellStyle name="20% - Акцент5 2 6 5" xfId="10546"/>
    <cellStyle name="20% - Акцент5 2 6 6" xfId="10745"/>
    <cellStyle name="20% - Акцент5 2 6 7" xfId="10905"/>
    <cellStyle name="20% - Акцент5 2 7" xfId="552"/>
    <cellStyle name="20% — акцент5 2 7" xfId="8517"/>
    <cellStyle name="20% - Акцент5 2 7 2" xfId="553"/>
    <cellStyle name="20% - Акцент5 2 7 2 2" xfId="3472"/>
    <cellStyle name="20% - Акцент5 2 7 2 3" xfId="5621"/>
    <cellStyle name="20% - Акцент5 2 7 3" xfId="5620"/>
    <cellStyle name="20% - Акцент5 2 7 4" xfId="10544"/>
    <cellStyle name="20% - Акцент5 2 7 5" xfId="10744"/>
    <cellStyle name="20% - Акцент5 2 7 6" xfId="10904"/>
    <cellStyle name="20% - Акцент5 2 8" xfId="554"/>
    <cellStyle name="20% — акцент5 2 8" xfId="10577"/>
    <cellStyle name="20% - Акцент5 2 8 2" xfId="555"/>
    <cellStyle name="20% - Акцент5 2 8 2 2" xfId="5623"/>
    <cellStyle name="20% - Акцент5 2 8 3" xfId="556"/>
    <cellStyle name="20% - Акцент5 2 8 3 2" xfId="3473"/>
    <cellStyle name="20% - Акцент5 2 8 3 3" xfId="5624"/>
    <cellStyle name="20% - Акцент5 2 8 4" xfId="5622"/>
    <cellStyle name="20% - Акцент5 2 8 5" xfId="10742"/>
    <cellStyle name="20% - Акцент5 2 8 6" xfId="10902"/>
    <cellStyle name="20% - Акцент5 2 9" xfId="557"/>
    <cellStyle name="20% — акцент5 2 9" xfId="10773"/>
    <cellStyle name="20% - Акцент5 2 9 2" xfId="558"/>
    <cellStyle name="20% - Акцент5 2 9 2 2" xfId="5626"/>
    <cellStyle name="20% - Акцент5 2 9 3" xfId="559"/>
    <cellStyle name="20% - Акцент5 2 9 3 2" xfId="3475"/>
    <cellStyle name="20% - Акцент5 2 9 3 3" xfId="5627"/>
    <cellStyle name="20% - Акцент5 2 9 4" xfId="5625"/>
    <cellStyle name="20% - Акцент5 2 9 5" xfId="10898"/>
    <cellStyle name="20% - Акцент5 3" xfId="560"/>
    <cellStyle name="20% — акцент5 3" xfId="561"/>
    <cellStyle name="20% - Акцент5 3 10" xfId="562"/>
    <cellStyle name="20% — акцент5 3 10" xfId="10895"/>
    <cellStyle name="20% - Акцент5 3 10 2" xfId="563"/>
    <cellStyle name="20% - Акцент5 3 10 2 2" xfId="5631"/>
    <cellStyle name="20% - Акцент5 3 10 3" xfId="564"/>
    <cellStyle name="20% - Акцент5 3 10 3 2" xfId="3478"/>
    <cellStyle name="20% - Акцент5 3 10 3 3" xfId="5632"/>
    <cellStyle name="20% - Акцент5 3 10 4" xfId="5630"/>
    <cellStyle name="20% - Акцент5 3 11" xfId="565"/>
    <cellStyle name="20% - Акцент5 3 11 2" xfId="566"/>
    <cellStyle name="20% - Акцент5 3 11 2 2" xfId="5634"/>
    <cellStyle name="20% - Акцент5 3 11 3" xfId="567"/>
    <cellStyle name="20% - Акцент5 3 11 3 2" xfId="3479"/>
    <cellStyle name="20% - Акцент5 3 11 3 3" xfId="5635"/>
    <cellStyle name="20% - Акцент5 3 11 4" xfId="5633"/>
    <cellStyle name="20% - Акцент5 3 12" xfId="568"/>
    <cellStyle name="20% - Акцент5 3 12 2" xfId="569"/>
    <cellStyle name="20% - Акцент5 3 12 2 2" xfId="5637"/>
    <cellStyle name="20% - Акцент5 3 12 3" xfId="570"/>
    <cellStyle name="20% - Акцент5 3 12 3 2" xfId="3480"/>
    <cellStyle name="20% - Акцент5 3 12 3 3" xfId="5638"/>
    <cellStyle name="20% - Акцент5 3 12 4" xfId="5636"/>
    <cellStyle name="20% - Акцент5 3 13" xfId="571"/>
    <cellStyle name="20% - Акцент5 3 13 2" xfId="572"/>
    <cellStyle name="20% - Акцент5 3 13 2 2" xfId="5640"/>
    <cellStyle name="20% - Акцент5 3 13 3" xfId="573"/>
    <cellStyle name="20% - Акцент5 3 13 3 2" xfId="3483"/>
    <cellStyle name="20% - Акцент5 3 13 3 3" xfId="5641"/>
    <cellStyle name="20% - Акцент5 3 13 4" xfId="5639"/>
    <cellStyle name="20% - Акцент5 3 14" xfId="574"/>
    <cellStyle name="20% - Акцент5 3 14 2" xfId="575"/>
    <cellStyle name="20% - Акцент5 3 14 2 2" xfId="5643"/>
    <cellStyle name="20% - Акцент5 3 14 3" xfId="576"/>
    <cellStyle name="20% - Акцент5 3 14 3 2" xfId="3484"/>
    <cellStyle name="20% - Акцент5 3 14 3 3" xfId="5644"/>
    <cellStyle name="20% - Акцент5 3 14 4" xfId="5642"/>
    <cellStyle name="20% - Акцент5 3 15" xfId="577"/>
    <cellStyle name="20% - Акцент5 3 15 2" xfId="578"/>
    <cellStyle name="20% - Акцент5 3 15 2 2" xfId="5646"/>
    <cellStyle name="20% - Акцент5 3 15 3" xfId="579"/>
    <cellStyle name="20% - Акцент5 3 15 3 2" xfId="3485"/>
    <cellStyle name="20% - Акцент5 3 15 3 3" xfId="5647"/>
    <cellStyle name="20% - Акцент5 3 15 4" xfId="5645"/>
    <cellStyle name="20% - Акцент5 3 16" xfId="580"/>
    <cellStyle name="20% - Акцент5 3 16 2" xfId="581"/>
    <cellStyle name="20% - Акцент5 3 16 2 2" xfId="5649"/>
    <cellStyle name="20% - Акцент5 3 16 3" xfId="582"/>
    <cellStyle name="20% - Акцент5 3 16 3 2" xfId="3486"/>
    <cellStyle name="20% - Акцент5 3 16 3 3" xfId="5650"/>
    <cellStyle name="20% - Акцент5 3 16 4" xfId="5648"/>
    <cellStyle name="20% - Акцент5 3 17" xfId="583"/>
    <cellStyle name="20% - Акцент5 3 17 2" xfId="584"/>
    <cellStyle name="20% - Акцент5 3 17 2 2" xfId="5652"/>
    <cellStyle name="20% - Акцент5 3 17 3" xfId="585"/>
    <cellStyle name="20% - Акцент5 3 17 3 2" xfId="3488"/>
    <cellStyle name="20% - Акцент5 3 17 3 3" xfId="5653"/>
    <cellStyle name="20% - Акцент5 3 17 4" xfId="5651"/>
    <cellStyle name="20% - Акцент5 3 18" xfId="586"/>
    <cellStyle name="20% - Акцент5 3 18 2" xfId="587"/>
    <cellStyle name="20% - Акцент5 3 18 2 2" xfId="5655"/>
    <cellStyle name="20% - Акцент5 3 18 3" xfId="588"/>
    <cellStyle name="20% - Акцент5 3 18 3 2" xfId="3489"/>
    <cellStyle name="20% - Акцент5 3 18 3 3" xfId="5656"/>
    <cellStyle name="20% - Акцент5 3 18 4" xfId="5654"/>
    <cellStyle name="20% - Акцент5 3 19" xfId="589"/>
    <cellStyle name="20% - Акцент5 3 19 2" xfId="590"/>
    <cellStyle name="20% - Акцент5 3 19 2 2" xfId="5658"/>
    <cellStyle name="20% - Акцент5 3 19 3" xfId="591"/>
    <cellStyle name="20% - Акцент5 3 19 3 2" xfId="3492"/>
    <cellStyle name="20% - Акцент5 3 19 3 3" xfId="5659"/>
    <cellStyle name="20% - Акцент5 3 19 4" xfId="5657"/>
    <cellStyle name="20% - Акцент5 3 2" xfId="592"/>
    <cellStyle name="20% — акцент5 3 2" xfId="593"/>
    <cellStyle name="20% - Акцент5 3 2 10" xfId="10512"/>
    <cellStyle name="20% — акцент5 3 2 10" xfId="8585"/>
    <cellStyle name="20% - Акцент5 3 2 11" xfId="10722"/>
    <cellStyle name="20% — акцент5 3 2 11" xfId="10717"/>
    <cellStyle name="20% - Акцент5 3 2 12" xfId="10889"/>
    <cellStyle name="20% — акцент5 3 2 12" xfId="10888"/>
    <cellStyle name="20% - Акцент5 3 2 2" xfId="594"/>
    <cellStyle name="20% — акцент5 3 2 2" xfId="3493"/>
    <cellStyle name="20% - Акцент5 3 2 2 10" xfId="10887"/>
    <cellStyle name="20% - Акцент5 3 2 2 2" xfId="595"/>
    <cellStyle name="20% - Акцент5 3 2 2 2 2" xfId="5663"/>
    <cellStyle name="20% - Акцент5 3 2 2 3" xfId="596"/>
    <cellStyle name="20% - Акцент5 3 2 2 3 2" xfId="3494"/>
    <cellStyle name="20% - Акцент5 3 2 2 3 3" xfId="5664"/>
    <cellStyle name="20% - Акцент5 3 2 2 4" xfId="5662"/>
    <cellStyle name="20% - Акцент5 3 2 2 5" xfId="8806"/>
    <cellStyle name="20% - Акцент5 3 2 2 6" xfId="10296"/>
    <cellStyle name="20% - Акцент5 3 2 2 7" xfId="8586"/>
    <cellStyle name="20% - Акцент5 3 2 2 8" xfId="10510"/>
    <cellStyle name="20% - Акцент5 3 2 2 9" xfId="10715"/>
    <cellStyle name="20% - Акцент5 3 2 3" xfId="597"/>
    <cellStyle name="20% — акцент5 3 2 3" xfId="4348"/>
    <cellStyle name="20% - Акцент5 3 2 3 10" xfId="10507"/>
    <cellStyle name="20% - Акцент5 3 2 3 11" xfId="10713"/>
    <cellStyle name="20% - Акцент5 3 2 3 12" xfId="10884"/>
    <cellStyle name="20% - Акцент5 3 2 3 2" xfId="3495"/>
    <cellStyle name="20% - Акцент5 3 2 3 3" xfId="4954"/>
    <cellStyle name="20% - Акцент5 3 2 3 4" xfId="4414"/>
    <cellStyle name="20% - Акцент5 3 2 3 5" xfId="4968"/>
    <cellStyle name="20% - Акцент5 3 2 3 6" xfId="5665"/>
    <cellStyle name="20% - Акцент5 3 2 3 7" xfId="8809"/>
    <cellStyle name="20% - Акцент5 3 2 3 8" xfId="10294"/>
    <cellStyle name="20% - Акцент5 3 2 3 9" xfId="8590"/>
    <cellStyle name="20% - Акцент5 3 2 4" xfId="598"/>
    <cellStyle name="20% — акцент5 3 2 4" xfId="4955"/>
    <cellStyle name="20% - Акцент5 3 2 4 10" xfId="10712"/>
    <cellStyle name="20% - Акцент5 3 2 4 11" xfId="10883"/>
    <cellStyle name="20% - Акцент5 3 2 4 2" xfId="3496"/>
    <cellStyle name="20% - Акцент5 3 2 4 3" xfId="4413"/>
    <cellStyle name="20% - Акцент5 3 2 4 4" xfId="4967"/>
    <cellStyle name="20% - Акцент5 3 2 4 5" xfId="5666"/>
    <cellStyle name="20% - Акцент5 3 2 4 6" xfId="8810"/>
    <cellStyle name="20% - Акцент5 3 2 4 7" xfId="10293"/>
    <cellStyle name="20% - Акцент5 3 2 4 8" xfId="8591"/>
    <cellStyle name="20% - Акцент5 3 2 4 9" xfId="10506"/>
    <cellStyle name="20% - Акцент5 3 2 5" xfId="5667"/>
    <cellStyle name="20% — акцент5 3 2 5" xfId="4417"/>
    <cellStyle name="20% - Акцент5 3 2 6" xfId="5660"/>
    <cellStyle name="20% — акцент5 3 2 6" xfId="4969"/>
    <cellStyle name="20% - Акцент5 3 2 7" xfId="8804"/>
    <cellStyle name="20% — акцент5 3 2 7" xfId="5661"/>
    <cellStyle name="20% - Акцент5 3 2 8" xfId="10298"/>
    <cellStyle name="20% — акцент5 3 2 8" xfId="8805"/>
    <cellStyle name="20% - Акцент5 3 2 9" xfId="8581"/>
    <cellStyle name="20% — акцент5 3 2 9" xfId="10297"/>
    <cellStyle name="20% - Акцент5 3 20" xfId="599"/>
    <cellStyle name="20% - Акцент5 3 20 2" xfId="3497"/>
    <cellStyle name="20% - Акцент5 3 20 3" xfId="5668"/>
    <cellStyle name="20% - Акцент5 3 21" xfId="600"/>
    <cellStyle name="20% - Акцент5 3 21 2" xfId="3498"/>
    <cellStyle name="20% - Акцент5 3 21 3" xfId="5669"/>
    <cellStyle name="20% - Акцент5 3 22" xfId="5670"/>
    <cellStyle name="20% - Акцент5 3 23" xfId="5628"/>
    <cellStyle name="20% - Акцент5 3 24" xfId="8780"/>
    <cellStyle name="20% - Акцент5 3 25" xfId="10321"/>
    <cellStyle name="20% - Акцент5 3 26" xfId="8559"/>
    <cellStyle name="20% - Акцент5 3 27" xfId="10535"/>
    <cellStyle name="20% - Акцент5 3 28" xfId="10737"/>
    <cellStyle name="20% - Акцент5 3 29" xfId="10897"/>
    <cellStyle name="20% - Акцент5 3 3" xfId="601"/>
    <cellStyle name="20% — акцент5 3 3" xfId="602"/>
    <cellStyle name="20% — акцент5 3 3 10" xfId="8600"/>
    <cellStyle name="20% - Акцент5 3 3 2" xfId="603"/>
    <cellStyle name="20% — акцент5 3 3 2" xfId="3500"/>
    <cellStyle name="20% - Акцент5 3 3 2 10" xfId="8601"/>
    <cellStyle name="20% - Акцент5 3 3 2 11" xfId="10503"/>
    <cellStyle name="20% - Акцент5 3 3 2 12" xfId="10710"/>
    <cellStyle name="20% - Акцент5 3 3 2 13" xfId="10881"/>
    <cellStyle name="20% - Акцент5 3 3 2 2" xfId="3501"/>
    <cellStyle name="20% - Акцент5 3 3 2 3" xfId="4338"/>
    <cellStyle name="20% - Акцент5 3 3 2 4" xfId="4952"/>
    <cellStyle name="20% - Акцент5 3 3 2 5" xfId="4408"/>
    <cellStyle name="20% - Акцент5 3 3 2 6" xfId="4965"/>
    <cellStyle name="20% - Акцент5 3 3 2 7" xfId="5673"/>
    <cellStyle name="20% - Акцент5 3 3 2 8" xfId="8817"/>
    <cellStyle name="20% - Акцент5 3 3 2 9" xfId="10287"/>
    <cellStyle name="20% - Акцент5 3 3 3" xfId="5671"/>
    <cellStyle name="20% — акцент5 3 3 3" xfId="4339"/>
    <cellStyle name="20% - Акцент5 3 3 4" xfId="8815"/>
    <cellStyle name="20% — акцент5 3 3 4" xfId="4953"/>
    <cellStyle name="20% - Акцент5 3 3 5" xfId="10289"/>
    <cellStyle name="20% — акцент5 3 3 5" xfId="4410"/>
    <cellStyle name="20% - Акцент5 3 3 6" xfId="8599"/>
    <cellStyle name="20% — акцент5 3 3 6" xfId="4966"/>
    <cellStyle name="20% - Акцент5 3 3 7" xfId="10504"/>
    <cellStyle name="20% — акцент5 3 3 7" xfId="5672"/>
    <cellStyle name="20% - Акцент5 3 3 8" xfId="10711"/>
    <cellStyle name="20% — акцент5 3 3 8" xfId="8816"/>
    <cellStyle name="20% - Акцент5 3 3 9" xfId="10882"/>
    <cellStyle name="20% — акцент5 3 3 9" xfId="10288"/>
    <cellStyle name="20% - Акцент5 3 4" xfId="604"/>
    <cellStyle name="20% — акцент5 3 4" xfId="5629"/>
    <cellStyle name="20% - Акцент5 3 4 2" xfId="605"/>
    <cellStyle name="20% - Акцент5 3 4 2 2" xfId="3503"/>
    <cellStyle name="20% - Акцент5 3 4 2 3" xfId="5675"/>
    <cellStyle name="20% - Акцент5 3 4 3" xfId="5674"/>
    <cellStyle name="20% - Акцент5 3 4 4" xfId="8818"/>
    <cellStyle name="20% - Акцент5 3 4 5" xfId="10286"/>
    <cellStyle name="20% - Акцент5 3 4 6" xfId="8602"/>
    <cellStyle name="20% - Акцент5 3 4 7" xfId="10502"/>
    <cellStyle name="20% - Акцент5 3 4 8" xfId="10709"/>
    <cellStyle name="20% - Акцент5 3 4 9" xfId="10880"/>
    <cellStyle name="20% - Акцент5 3 5" xfId="606"/>
    <cellStyle name="20% — акцент5 3 5" xfId="8781"/>
    <cellStyle name="20% - Акцент5 3 5 2" xfId="607"/>
    <cellStyle name="20% - Акцент5 3 5 2 2" xfId="3504"/>
    <cellStyle name="20% - Акцент5 3 5 2 3" xfId="5677"/>
    <cellStyle name="20% - Акцент5 3 5 3" xfId="5676"/>
    <cellStyle name="20% - Акцент5 3 5 4" xfId="10284"/>
    <cellStyle name="20% - Акцент5 3 5 5" xfId="8604"/>
    <cellStyle name="20% - Акцент5 3 5 6" xfId="10501"/>
    <cellStyle name="20% - Акцент5 3 5 7" xfId="10708"/>
    <cellStyle name="20% - Акцент5 3 5 8" xfId="10879"/>
    <cellStyle name="20% - Акцент5 3 6" xfId="608"/>
    <cellStyle name="20% — акцент5 3 6" xfId="10320"/>
    <cellStyle name="20% - Акцент5 3 6 2" xfId="609"/>
    <cellStyle name="20% - Акцент5 3 6 2 2" xfId="3505"/>
    <cellStyle name="20% - Акцент5 3 6 2 3" xfId="5679"/>
    <cellStyle name="20% - Акцент5 3 6 3" xfId="5678"/>
    <cellStyle name="20% - Акцент5 3 6 4" xfId="8605"/>
    <cellStyle name="20% - Акцент5 3 6 5" xfId="10499"/>
    <cellStyle name="20% - Акцент5 3 6 6" xfId="10707"/>
    <cellStyle name="20% - Акцент5 3 6 7" xfId="10878"/>
    <cellStyle name="20% - Акцент5 3 7" xfId="610"/>
    <cellStyle name="20% — акцент5 3 7" xfId="8560"/>
    <cellStyle name="20% - Акцент5 3 7 2" xfId="611"/>
    <cellStyle name="20% - Акцент5 3 7 2 2" xfId="3506"/>
    <cellStyle name="20% - Акцент5 3 7 2 3" xfId="5681"/>
    <cellStyle name="20% - Акцент5 3 7 3" xfId="5680"/>
    <cellStyle name="20% - Акцент5 3 7 4" xfId="10497"/>
    <cellStyle name="20% - Акцент5 3 7 5" xfId="10706"/>
    <cellStyle name="20% - Акцент5 3 7 6" xfId="10877"/>
    <cellStyle name="20% - Акцент5 3 8" xfId="612"/>
    <cellStyle name="20% — акцент5 3 8" xfId="10530"/>
    <cellStyle name="20% - Акцент5 3 8 2" xfId="613"/>
    <cellStyle name="20% - Акцент5 3 8 2 2" xfId="5683"/>
    <cellStyle name="20% - Акцент5 3 8 3" xfId="614"/>
    <cellStyle name="20% - Акцент5 3 8 3 2" xfId="3507"/>
    <cellStyle name="20% - Акцент5 3 8 3 3" xfId="5684"/>
    <cellStyle name="20% - Акцент5 3 8 4" xfId="5682"/>
    <cellStyle name="20% - Акцент5 3 8 5" xfId="10705"/>
    <cellStyle name="20% - Акцент5 3 8 6" xfId="10876"/>
    <cellStyle name="20% - Акцент5 3 9" xfId="615"/>
    <cellStyle name="20% — акцент5 3 9" xfId="10736"/>
    <cellStyle name="20% - Акцент5 3 9 2" xfId="616"/>
    <cellStyle name="20% - Акцент5 3 9 2 2" xfId="5686"/>
    <cellStyle name="20% - Акцент5 3 9 3" xfId="617"/>
    <cellStyle name="20% - Акцент5 3 9 3 2" xfId="3508"/>
    <cellStyle name="20% - Акцент5 3 9 3 3" xfId="5687"/>
    <cellStyle name="20% - Акцент5 3 9 4" xfId="5685"/>
    <cellStyle name="20% - Акцент5 3 9 5" xfId="10875"/>
    <cellStyle name="20% — акцент5 4" xfId="618"/>
    <cellStyle name="20% — акцент5 4 2" xfId="619"/>
    <cellStyle name="20% — акцент5 4 2 2" xfId="3509"/>
    <cellStyle name="20% — акцент5 4 2 3" xfId="5689"/>
    <cellStyle name="20% — акцент5 4 3" xfId="5688"/>
    <cellStyle name="20% — акцент5 5" xfId="620"/>
    <cellStyle name="20% — акцент5 5 2" xfId="621"/>
    <cellStyle name="20% — акцент5 5 2 2" xfId="5691"/>
    <cellStyle name="20% — акцент5 5 3" xfId="622"/>
    <cellStyle name="20% — акцент5 5 3 2" xfId="3510"/>
    <cellStyle name="20% — акцент5 5 3 3" xfId="5692"/>
    <cellStyle name="20% — акцент5 5 4" xfId="5690"/>
    <cellStyle name="20% — акцент5 6" xfId="623"/>
    <cellStyle name="20% — акцент5 6 2" xfId="624"/>
    <cellStyle name="20% — акцент5 6 2 2" xfId="5694"/>
    <cellStyle name="20% — акцент5 6 3" xfId="625"/>
    <cellStyle name="20% — акцент5 6 3 2" xfId="3511"/>
    <cellStyle name="20% — акцент5 6 3 3" xfId="5695"/>
    <cellStyle name="20% — акцент5 6 4" xfId="5693"/>
    <cellStyle name="20% — акцент5 7" xfId="626"/>
    <cellStyle name="20% — акцент5 7 2" xfId="627"/>
    <cellStyle name="20% — акцент5 7 2 2" xfId="5697"/>
    <cellStyle name="20% — акцент5 7 3" xfId="628"/>
    <cellStyle name="20% — акцент5 7 3 2" xfId="3512"/>
    <cellStyle name="20% — акцент5 7 3 3" xfId="5698"/>
    <cellStyle name="20% — акцент5 7 4" xfId="5696"/>
    <cellStyle name="20% — акцент5 8" xfId="629"/>
    <cellStyle name="20% — акцент5 8 2" xfId="630"/>
    <cellStyle name="20% — акцент5 8 2 2" xfId="5700"/>
    <cellStyle name="20% — акцент5 8 3" xfId="631"/>
    <cellStyle name="20% — акцент5 8 3 2" xfId="3514"/>
    <cellStyle name="20% — акцент5 8 3 3" xfId="5701"/>
    <cellStyle name="20% — акцент5 8 4" xfId="5699"/>
    <cellStyle name="20% — акцент5 9" xfId="632"/>
    <cellStyle name="20% — акцент5 9 2" xfId="633"/>
    <cellStyle name="20% — акцент5 9 2 2" xfId="5703"/>
    <cellStyle name="20% — акцент5 9 3" xfId="634"/>
    <cellStyle name="20% — акцент5 9 3 2" xfId="3516"/>
    <cellStyle name="20% — акцент5 9 3 3" xfId="5704"/>
    <cellStyle name="20% — акцент5 9 4" xfId="5702"/>
    <cellStyle name="20% — акцент6" xfId="635"/>
    <cellStyle name="20% — акцент6 10" xfId="636"/>
    <cellStyle name="20% — акцент6 10 2" xfId="637"/>
    <cellStyle name="20% — акцент6 10 2 2" xfId="5707"/>
    <cellStyle name="20% — акцент6 10 3" xfId="638"/>
    <cellStyle name="20% — акцент6 10 3 2" xfId="3518"/>
    <cellStyle name="20% — акцент6 10 3 3" xfId="5708"/>
    <cellStyle name="20% — акцент6 10 4" xfId="5706"/>
    <cellStyle name="20% — акцент6 11" xfId="639"/>
    <cellStyle name="20% — акцент6 11 2" xfId="3519"/>
    <cellStyle name="20% — акцент6 11 3" xfId="5709"/>
    <cellStyle name="20% — акцент6 12" xfId="640"/>
    <cellStyle name="20% — акцент6 12 2" xfId="5710"/>
    <cellStyle name="20% — акцент6 13" xfId="5711"/>
    <cellStyle name="20% — акцент6 14" xfId="5705"/>
    <cellStyle name="20% - Акцент6 2" xfId="641"/>
    <cellStyle name="20% — акцент6 2" xfId="642"/>
    <cellStyle name="20% - Акцент6 2 10" xfId="643"/>
    <cellStyle name="20% — акцент6 2 10" xfId="10861"/>
    <cellStyle name="20% - Акцент6 2 10 2" xfId="644"/>
    <cellStyle name="20% - Акцент6 2 10 2 2" xfId="5715"/>
    <cellStyle name="20% - Акцент6 2 10 3" xfId="645"/>
    <cellStyle name="20% - Акцент6 2 10 3 2" xfId="3523"/>
    <cellStyle name="20% - Акцент6 2 10 3 3" xfId="5716"/>
    <cellStyle name="20% - Акцент6 2 10 4" xfId="5714"/>
    <cellStyle name="20% - Акцент6 2 11" xfId="646"/>
    <cellStyle name="20% - Акцент6 2 11 2" xfId="647"/>
    <cellStyle name="20% - Акцент6 2 11 2 2" xfId="5718"/>
    <cellStyle name="20% - Акцент6 2 11 3" xfId="648"/>
    <cellStyle name="20% - Акцент6 2 11 3 2" xfId="3525"/>
    <cellStyle name="20% - Акцент6 2 11 3 3" xfId="5719"/>
    <cellStyle name="20% - Акцент6 2 11 4" xfId="5717"/>
    <cellStyle name="20% - Акцент6 2 12" xfId="649"/>
    <cellStyle name="20% - Акцент6 2 12 2" xfId="650"/>
    <cellStyle name="20% - Акцент6 2 12 2 2" xfId="5721"/>
    <cellStyle name="20% - Акцент6 2 12 3" xfId="651"/>
    <cellStyle name="20% - Акцент6 2 12 3 2" xfId="3526"/>
    <cellStyle name="20% - Акцент6 2 12 3 3" xfId="5722"/>
    <cellStyle name="20% - Акцент6 2 12 4" xfId="5720"/>
    <cellStyle name="20% - Акцент6 2 13" xfId="652"/>
    <cellStyle name="20% - Акцент6 2 13 2" xfId="653"/>
    <cellStyle name="20% - Акцент6 2 13 2 2" xfId="5724"/>
    <cellStyle name="20% - Акцент6 2 13 3" xfId="654"/>
    <cellStyle name="20% - Акцент6 2 13 3 2" xfId="3527"/>
    <cellStyle name="20% - Акцент6 2 13 3 3" xfId="5725"/>
    <cellStyle name="20% - Акцент6 2 13 4" xfId="5723"/>
    <cellStyle name="20% - Акцент6 2 14" xfId="655"/>
    <cellStyle name="20% - Акцент6 2 14 2" xfId="656"/>
    <cellStyle name="20% - Акцент6 2 14 2 2" xfId="5727"/>
    <cellStyle name="20% - Акцент6 2 14 3" xfId="657"/>
    <cellStyle name="20% - Акцент6 2 14 3 2" xfId="3528"/>
    <cellStyle name="20% - Акцент6 2 14 3 3" xfId="5728"/>
    <cellStyle name="20% - Акцент6 2 14 4" xfId="5726"/>
    <cellStyle name="20% - Акцент6 2 15" xfId="658"/>
    <cellStyle name="20% - Акцент6 2 15 2" xfId="659"/>
    <cellStyle name="20% - Акцент6 2 15 2 2" xfId="5730"/>
    <cellStyle name="20% - Акцент6 2 15 3" xfId="660"/>
    <cellStyle name="20% - Акцент6 2 15 3 2" xfId="3530"/>
    <cellStyle name="20% - Акцент6 2 15 3 3" xfId="5731"/>
    <cellStyle name="20% - Акцент6 2 15 4" xfId="5729"/>
    <cellStyle name="20% - Акцент6 2 16" xfId="661"/>
    <cellStyle name="20% - Акцент6 2 16 2" xfId="662"/>
    <cellStyle name="20% - Акцент6 2 16 2 2" xfId="5733"/>
    <cellStyle name="20% - Акцент6 2 16 3" xfId="663"/>
    <cellStyle name="20% - Акцент6 2 16 3 2" xfId="3531"/>
    <cellStyle name="20% - Акцент6 2 16 3 3" xfId="5734"/>
    <cellStyle name="20% - Акцент6 2 16 4" xfId="5732"/>
    <cellStyle name="20% - Акцент6 2 17" xfId="664"/>
    <cellStyle name="20% - Акцент6 2 17 2" xfId="665"/>
    <cellStyle name="20% - Акцент6 2 17 2 2" xfId="5736"/>
    <cellStyle name="20% - Акцент6 2 17 3" xfId="666"/>
    <cellStyle name="20% - Акцент6 2 17 3 2" xfId="3532"/>
    <cellStyle name="20% - Акцент6 2 17 3 3" xfId="5737"/>
    <cellStyle name="20% - Акцент6 2 17 4" xfId="5735"/>
    <cellStyle name="20% - Акцент6 2 18" xfId="667"/>
    <cellStyle name="20% - Акцент6 2 18 2" xfId="668"/>
    <cellStyle name="20% - Акцент6 2 18 2 2" xfId="5739"/>
    <cellStyle name="20% - Акцент6 2 18 3" xfId="669"/>
    <cellStyle name="20% - Акцент6 2 18 3 2" xfId="3533"/>
    <cellStyle name="20% - Акцент6 2 18 3 3" xfId="5740"/>
    <cellStyle name="20% - Акцент6 2 18 4" xfId="5738"/>
    <cellStyle name="20% - Акцент6 2 19" xfId="670"/>
    <cellStyle name="20% - Акцент6 2 19 2" xfId="671"/>
    <cellStyle name="20% - Акцент6 2 19 2 2" xfId="5742"/>
    <cellStyle name="20% - Акцент6 2 19 3" xfId="672"/>
    <cellStyle name="20% - Акцент6 2 19 3 2" xfId="3534"/>
    <cellStyle name="20% - Акцент6 2 19 3 3" xfId="5743"/>
    <cellStyle name="20% - Акцент6 2 19 4" xfId="5741"/>
    <cellStyle name="20% - Акцент6 2 2" xfId="673"/>
    <cellStyle name="20% — акцент6 2 2" xfId="674"/>
    <cellStyle name="20% - Акцент6 2 2 10" xfId="10463"/>
    <cellStyle name="20% — акцент6 2 2 10" xfId="8643"/>
    <cellStyle name="20% - Акцент6 2 2 11" xfId="10672"/>
    <cellStyle name="20% — акцент6 2 2 11" xfId="10671"/>
    <cellStyle name="20% - Акцент6 2 2 12" xfId="10858"/>
    <cellStyle name="20% — акцент6 2 2 12" xfId="10855"/>
    <cellStyle name="20% - Акцент6 2 2 2" xfId="675"/>
    <cellStyle name="20% — акцент6 2 2 2" xfId="3535"/>
    <cellStyle name="20% - Акцент6 2 2 2 10" xfId="10854"/>
    <cellStyle name="20% - Акцент6 2 2 2 2" xfId="676"/>
    <cellStyle name="20% - Акцент6 2 2 2 2 2" xfId="5747"/>
    <cellStyle name="20% - Акцент6 2 2 2 3" xfId="677"/>
    <cellStyle name="20% - Акцент6 2 2 2 3 2" xfId="3536"/>
    <cellStyle name="20% - Акцент6 2 2 2 3 3" xfId="5748"/>
    <cellStyle name="20% - Акцент6 2 2 2 4" xfId="5746"/>
    <cellStyle name="20% - Акцент6 2 2 2 5" xfId="8861"/>
    <cellStyle name="20% - Акцент6 2 2 2 6" xfId="10241"/>
    <cellStyle name="20% - Акцент6 2 2 2 7" xfId="8644"/>
    <cellStyle name="20% - Акцент6 2 2 2 8" xfId="10460"/>
    <cellStyle name="20% - Акцент6 2 2 2 9" xfId="10670"/>
    <cellStyle name="20% - Акцент6 2 2 3" xfId="678"/>
    <cellStyle name="20% — акцент6 2 2 3" xfId="4275"/>
    <cellStyle name="20% - Акцент6 2 2 3 10" xfId="10455"/>
    <cellStyle name="20% - Акцент6 2 2 3 11" xfId="10669"/>
    <cellStyle name="20% - Акцент6 2 2 3 12" xfId="10852"/>
    <cellStyle name="20% - Акцент6 2 2 3 2" xfId="3537"/>
    <cellStyle name="20% - Акцент6 2 2 3 3" xfId="4940"/>
    <cellStyle name="20% - Акцент6 2 2 3 4" xfId="4343"/>
    <cellStyle name="20% - Акцент6 2 2 3 5" xfId="4959"/>
    <cellStyle name="20% - Акцент6 2 2 3 6" xfId="5749"/>
    <cellStyle name="20% - Акцент6 2 2 3 7" xfId="8863"/>
    <cellStyle name="20% - Акцент6 2 2 3 8" xfId="10239"/>
    <cellStyle name="20% - Акцент6 2 2 3 9" xfId="8645"/>
    <cellStyle name="20% - Акцент6 2 2 4" xfId="679"/>
    <cellStyle name="20% — акцент6 2 2 4" xfId="4941"/>
    <cellStyle name="20% - Акцент6 2 2 4 10" xfId="10668"/>
    <cellStyle name="20% - Акцент6 2 2 4 11" xfId="10849"/>
    <cellStyle name="20% - Акцент6 2 2 4 2" xfId="3538"/>
    <cellStyle name="20% - Акцент6 2 2 4 3" xfId="4342"/>
    <cellStyle name="20% - Акцент6 2 2 4 4" xfId="4958"/>
    <cellStyle name="20% - Акцент6 2 2 4 5" xfId="5750"/>
    <cellStyle name="20% - Акцент6 2 2 4 6" xfId="8864"/>
    <cellStyle name="20% - Акцент6 2 2 4 7" xfId="10238"/>
    <cellStyle name="20% - Акцент6 2 2 4 8" xfId="8646"/>
    <cellStyle name="20% - Акцент6 2 2 4 9" xfId="10453"/>
    <cellStyle name="20% - Акцент6 2 2 5" xfId="5751"/>
    <cellStyle name="20% — акцент6 2 2 5" xfId="4346"/>
    <cellStyle name="20% - Акцент6 2 2 6" xfId="5744"/>
    <cellStyle name="20% — акцент6 2 2 6" xfId="4960"/>
    <cellStyle name="20% - Акцент6 2 2 7" xfId="8859"/>
    <cellStyle name="20% — акцент6 2 2 7" xfId="5745"/>
    <cellStyle name="20% - Акцент6 2 2 8" xfId="10243"/>
    <cellStyle name="20% — акцент6 2 2 8" xfId="8860"/>
    <cellStyle name="20% - Акцент6 2 2 9" xfId="8642"/>
    <cellStyle name="20% — акцент6 2 2 9" xfId="10242"/>
    <cellStyle name="20% - Акцент6 2 20" xfId="680"/>
    <cellStyle name="20% - Акцент6 2 20 2" xfId="3539"/>
    <cellStyle name="20% - Акцент6 2 20 3" xfId="5752"/>
    <cellStyle name="20% - Акцент6 2 21" xfId="681"/>
    <cellStyle name="20% - Акцент6 2 21 2" xfId="3540"/>
    <cellStyle name="20% - Акцент6 2 21 3" xfId="5753"/>
    <cellStyle name="20% - Акцент6 2 22" xfId="5754"/>
    <cellStyle name="20% - Акцент6 2 23" xfId="5712"/>
    <cellStyle name="20% - Акцент6 2 24" xfId="8840"/>
    <cellStyle name="20% - Акцент6 2 25" xfId="10258"/>
    <cellStyle name="20% - Акцент6 2 26" xfId="8620"/>
    <cellStyle name="20% - Акцент6 2 27" xfId="10474"/>
    <cellStyle name="20% - Акцент6 2 28" xfId="10700"/>
    <cellStyle name="20% - Акцент6 2 29" xfId="10862"/>
    <cellStyle name="20% - Акцент6 2 3" xfId="682"/>
    <cellStyle name="20% — акцент6 2 3" xfId="683"/>
    <cellStyle name="20% — акцент6 2 3 10" xfId="8652"/>
    <cellStyle name="20% - Акцент6 2 3 2" xfId="684"/>
    <cellStyle name="20% — акцент6 2 3 2" xfId="3541"/>
    <cellStyle name="20% - Акцент6 2 3 2 10" xfId="8653"/>
    <cellStyle name="20% - Акцент6 2 3 2 11" xfId="10449"/>
    <cellStyle name="20% - Акцент6 2 3 2 12" xfId="10666"/>
    <cellStyle name="20% - Акцент6 2 3 2 13" xfId="10844"/>
    <cellStyle name="20% - Акцент6 2 3 2 2" xfId="3542"/>
    <cellStyle name="20% - Акцент6 2 3 2 3" xfId="4268"/>
    <cellStyle name="20% - Акцент6 2 3 2 4" xfId="4938"/>
    <cellStyle name="20% - Акцент6 2 3 2 5" xfId="4335"/>
    <cellStyle name="20% - Акцент6 2 3 2 6" xfId="4956"/>
    <cellStyle name="20% - Акцент6 2 3 2 7" xfId="5757"/>
    <cellStyle name="20% - Акцент6 2 3 2 8" xfId="8869"/>
    <cellStyle name="20% - Акцент6 2 3 2 9" xfId="10232"/>
    <cellStyle name="20% - Акцент6 2 3 3" xfId="5755"/>
    <cellStyle name="20% — акцент6 2 3 3" xfId="4269"/>
    <cellStyle name="20% - Акцент6 2 3 4" xfId="8867"/>
    <cellStyle name="20% — акцент6 2 3 4" xfId="4939"/>
    <cellStyle name="20% - Акцент6 2 3 5" xfId="10234"/>
    <cellStyle name="20% — акцент6 2 3 5" xfId="4336"/>
    <cellStyle name="20% - Акцент6 2 3 6" xfId="8651"/>
    <cellStyle name="20% — акцент6 2 3 6" xfId="4957"/>
    <cellStyle name="20% - Акцент6 2 3 7" xfId="10451"/>
    <cellStyle name="20% — акцент6 2 3 7" xfId="5756"/>
    <cellStyle name="20% - Акцент6 2 3 8" xfId="10667"/>
    <cellStyle name="20% — акцент6 2 3 8" xfId="8868"/>
    <cellStyle name="20% - Акцент6 2 3 9" xfId="10845"/>
    <cellStyle name="20% — акцент6 2 3 9" xfId="10233"/>
    <cellStyle name="20% - Акцент6 2 4" xfId="685"/>
    <cellStyle name="20% — акцент6 2 4" xfId="5713"/>
    <cellStyle name="20% - Акцент6 2 4 2" xfId="686"/>
    <cellStyle name="20% - Акцент6 2 4 2 2" xfId="3543"/>
    <cellStyle name="20% - Акцент6 2 4 2 3" xfId="5759"/>
    <cellStyle name="20% - Акцент6 2 4 3" xfId="5758"/>
    <cellStyle name="20% - Акцент6 2 4 4" xfId="8870"/>
    <cellStyle name="20% - Акцент6 2 4 5" xfId="10231"/>
    <cellStyle name="20% - Акцент6 2 4 6" xfId="8654"/>
    <cellStyle name="20% - Акцент6 2 4 7" xfId="10448"/>
    <cellStyle name="20% - Акцент6 2 4 8" xfId="10665"/>
    <cellStyle name="20% - Акцент6 2 4 9" xfId="10843"/>
    <cellStyle name="20% - Акцент6 2 5" xfId="687"/>
    <cellStyle name="20% — акцент6 2 5" xfId="8841"/>
    <cellStyle name="20% - Акцент6 2 5 2" xfId="688"/>
    <cellStyle name="20% - Акцент6 2 5 2 2" xfId="3544"/>
    <cellStyle name="20% - Акцент6 2 5 2 3" xfId="5761"/>
    <cellStyle name="20% - Акцент6 2 5 3" xfId="5760"/>
    <cellStyle name="20% - Акцент6 2 5 4" xfId="10229"/>
    <cellStyle name="20% - Акцент6 2 5 5" xfId="8656"/>
    <cellStyle name="20% - Акцент6 2 5 6" xfId="10446"/>
    <cellStyle name="20% - Акцент6 2 5 7" xfId="10664"/>
    <cellStyle name="20% - Акцент6 2 5 8" xfId="10842"/>
    <cellStyle name="20% - Акцент6 2 6" xfId="689"/>
    <cellStyle name="20% — акцент6 2 6" xfId="10257"/>
    <cellStyle name="20% - Акцент6 2 6 2" xfId="690"/>
    <cellStyle name="20% - Акцент6 2 6 2 2" xfId="3545"/>
    <cellStyle name="20% - Акцент6 2 6 2 3" xfId="5763"/>
    <cellStyle name="20% - Акцент6 2 6 3" xfId="5762"/>
    <cellStyle name="20% - Акцент6 2 6 4" xfId="8658"/>
    <cellStyle name="20% - Акцент6 2 6 5" xfId="10445"/>
    <cellStyle name="20% - Акцент6 2 6 6" xfId="10663"/>
    <cellStyle name="20% - Акцент6 2 6 7" xfId="10841"/>
    <cellStyle name="20% - Акцент6 2 7" xfId="691"/>
    <cellStyle name="20% — акцент6 2 7" xfId="8621"/>
    <cellStyle name="20% - Акцент6 2 7 2" xfId="692"/>
    <cellStyle name="20% - Акцент6 2 7 2 2" xfId="3546"/>
    <cellStyle name="20% - Акцент6 2 7 2 3" xfId="5765"/>
    <cellStyle name="20% - Акцент6 2 7 3" xfId="5764"/>
    <cellStyle name="20% - Акцент6 2 7 4" xfId="10444"/>
    <cellStyle name="20% - Акцент6 2 7 5" xfId="10662"/>
    <cellStyle name="20% - Акцент6 2 7 6" xfId="10817"/>
    <cellStyle name="20% - Акцент6 2 8" xfId="693"/>
    <cellStyle name="20% — акцент6 2 8" xfId="10471"/>
    <cellStyle name="20% - Акцент6 2 8 2" xfId="694"/>
    <cellStyle name="20% - Акцент6 2 8 2 2" xfId="5767"/>
    <cellStyle name="20% - Акцент6 2 8 3" xfId="695"/>
    <cellStyle name="20% - Акцент6 2 8 3 2" xfId="3547"/>
    <cellStyle name="20% - Акцент6 2 8 3 3" xfId="5768"/>
    <cellStyle name="20% - Акцент6 2 8 4" xfId="5766"/>
    <cellStyle name="20% - Акцент6 2 8 5" xfId="10661"/>
    <cellStyle name="20% - Акцент6 2 8 6" xfId="10840"/>
    <cellStyle name="20% - Акцент6 2 9" xfId="696"/>
    <cellStyle name="20% — акцент6 2 9" xfId="10699"/>
    <cellStyle name="20% - Акцент6 2 9 2" xfId="697"/>
    <cellStyle name="20% - Акцент6 2 9 2 2" xfId="5770"/>
    <cellStyle name="20% - Акцент6 2 9 3" xfId="698"/>
    <cellStyle name="20% - Акцент6 2 9 3 2" xfId="3548"/>
    <cellStyle name="20% - Акцент6 2 9 3 3" xfId="5771"/>
    <cellStyle name="20% - Акцент6 2 9 4" xfId="5769"/>
    <cellStyle name="20% - Акцент6 2 9 5" xfId="10839"/>
    <cellStyle name="20% - Акцент6 3" xfId="699"/>
    <cellStyle name="20% — акцент6 3" xfId="700"/>
    <cellStyle name="20% - Акцент6 3 10" xfId="701"/>
    <cellStyle name="20% — акцент6 3 10" xfId="10837"/>
    <cellStyle name="20% - Акцент6 3 10 2" xfId="702"/>
    <cellStyle name="20% - Акцент6 3 10 2 2" xfId="5775"/>
    <cellStyle name="20% - Акцент6 3 10 3" xfId="703"/>
    <cellStyle name="20% - Акцент6 3 10 3 2" xfId="3550"/>
    <cellStyle name="20% - Акцент6 3 10 3 3" xfId="5776"/>
    <cellStyle name="20% - Акцент6 3 10 4" xfId="5774"/>
    <cellStyle name="20% - Акцент6 3 11" xfId="704"/>
    <cellStyle name="20% - Акцент6 3 11 2" xfId="705"/>
    <cellStyle name="20% - Акцент6 3 11 2 2" xfId="5778"/>
    <cellStyle name="20% - Акцент6 3 11 3" xfId="706"/>
    <cellStyle name="20% - Акцент6 3 11 3 2" xfId="3552"/>
    <cellStyle name="20% - Акцент6 3 11 3 3" xfId="5779"/>
    <cellStyle name="20% - Акцент6 3 11 4" xfId="5777"/>
    <cellStyle name="20% - Акцент6 3 12" xfId="707"/>
    <cellStyle name="20% - Акцент6 3 12 2" xfId="708"/>
    <cellStyle name="20% - Акцент6 3 12 2 2" xfId="5781"/>
    <cellStyle name="20% - Акцент6 3 12 3" xfId="709"/>
    <cellStyle name="20% - Акцент6 3 12 3 2" xfId="3553"/>
    <cellStyle name="20% - Акцент6 3 12 3 3" xfId="5782"/>
    <cellStyle name="20% - Акцент6 3 12 4" xfId="5780"/>
    <cellStyle name="20% - Акцент6 3 13" xfId="710"/>
    <cellStyle name="20% - Акцент6 3 13 2" xfId="711"/>
    <cellStyle name="20% - Акцент6 3 13 2 2" xfId="5784"/>
    <cellStyle name="20% - Акцент6 3 13 3" xfId="712"/>
    <cellStyle name="20% - Акцент6 3 13 3 2" xfId="3555"/>
    <cellStyle name="20% - Акцент6 3 13 3 3" xfId="5785"/>
    <cellStyle name="20% - Акцент6 3 13 4" xfId="5783"/>
    <cellStyle name="20% - Акцент6 3 14" xfId="713"/>
    <cellStyle name="20% - Акцент6 3 14 2" xfId="714"/>
    <cellStyle name="20% - Акцент6 3 14 2 2" xfId="5787"/>
    <cellStyle name="20% - Акцент6 3 14 3" xfId="715"/>
    <cellStyle name="20% - Акцент6 3 14 3 2" xfId="3557"/>
    <cellStyle name="20% - Акцент6 3 14 3 3" xfId="5788"/>
    <cellStyle name="20% - Акцент6 3 14 4" xfId="5786"/>
    <cellStyle name="20% - Акцент6 3 15" xfId="716"/>
    <cellStyle name="20% - Акцент6 3 15 2" xfId="717"/>
    <cellStyle name="20% - Акцент6 3 15 2 2" xfId="5790"/>
    <cellStyle name="20% - Акцент6 3 15 3" xfId="718"/>
    <cellStyle name="20% - Акцент6 3 15 3 2" xfId="3558"/>
    <cellStyle name="20% - Акцент6 3 15 3 3" xfId="5791"/>
    <cellStyle name="20% - Акцент6 3 15 4" xfId="5789"/>
    <cellStyle name="20% - Акцент6 3 16" xfId="719"/>
    <cellStyle name="20% - Акцент6 3 16 2" xfId="720"/>
    <cellStyle name="20% - Акцент6 3 16 2 2" xfId="5793"/>
    <cellStyle name="20% - Акцент6 3 16 3" xfId="721"/>
    <cellStyle name="20% - Акцент6 3 16 3 2" xfId="3559"/>
    <cellStyle name="20% - Акцент6 3 16 3 3" xfId="5794"/>
    <cellStyle name="20% - Акцент6 3 16 4" xfId="5792"/>
    <cellStyle name="20% - Акцент6 3 17" xfId="722"/>
    <cellStyle name="20% - Акцент6 3 17 2" xfId="723"/>
    <cellStyle name="20% - Акцент6 3 17 2 2" xfId="5796"/>
    <cellStyle name="20% - Акцент6 3 17 3" xfId="724"/>
    <cellStyle name="20% - Акцент6 3 17 3 2" xfId="3560"/>
    <cellStyle name="20% - Акцент6 3 17 3 3" xfId="5797"/>
    <cellStyle name="20% - Акцент6 3 17 4" xfId="5795"/>
    <cellStyle name="20% - Акцент6 3 18" xfId="725"/>
    <cellStyle name="20% - Акцент6 3 18 2" xfId="726"/>
    <cellStyle name="20% - Акцент6 3 18 2 2" xfId="5799"/>
    <cellStyle name="20% - Акцент6 3 18 3" xfId="727"/>
    <cellStyle name="20% - Акцент6 3 18 3 2" xfId="3561"/>
    <cellStyle name="20% - Акцент6 3 18 3 3" xfId="5800"/>
    <cellStyle name="20% - Акцент6 3 18 4" xfId="5798"/>
    <cellStyle name="20% - Акцент6 3 19" xfId="728"/>
    <cellStyle name="20% - Акцент6 3 19 2" xfId="729"/>
    <cellStyle name="20% - Акцент6 3 19 2 2" xfId="5802"/>
    <cellStyle name="20% - Акцент6 3 19 3" xfId="730"/>
    <cellStyle name="20% - Акцент6 3 19 3 2" xfId="3562"/>
    <cellStyle name="20% - Акцент6 3 19 3 3" xfId="5803"/>
    <cellStyle name="20% - Акцент6 3 19 4" xfId="5801"/>
    <cellStyle name="20% - Акцент6 3 2" xfId="731"/>
    <cellStyle name="20% — акцент6 3 2" xfId="732"/>
    <cellStyle name="20% - Акцент6 3 2 10" xfId="10419"/>
    <cellStyle name="20% — акцент6 3 2 10" xfId="8690"/>
    <cellStyle name="20% - Акцент6 3 2 11" xfId="10638"/>
    <cellStyle name="20% — акцент6 3 2 11" xfId="10637"/>
    <cellStyle name="20% - Акцент6 3 2 12" xfId="10834"/>
    <cellStyle name="20% — акцент6 3 2 12" xfId="10833"/>
    <cellStyle name="20% - Акцент6 3 2 2" xfId="733"/>
    <cellStyle name="20% — акцент6 3 2 2" xfId="3563"/>
    <cellStyle name="20% - Акцент6 3 2 2 10" xfId="10832"/>
    <cellStyle name="20% - Акцент6 3 2 2 2" xfId="734"/>
    <cellStyle name="20% - Акцент6 3 2 2 2 2" xfId="5807"/>
    <cellStyle name="20% - Акцент6 3 2 2 3" xfId="735"/>
    <cellStyle name="20% - Акцент6 3 2 2 3 2" xfId="3564"/>
    <cellStyle name="20% - Акцент6 3 2 2 3 3" xfId="5808"/>
    <cellStyle name="20% - Акцент6 3 2 2 4" xfId="5806"/>
    <cellStyle name="20% - Акцент6 3 2 2 5" xfId="8904"/>
    <cellStyle name="20% - Акцент6 3 2 2 6" xfId="10199"/>
    <cellStyle name="20% - Акцент6 3 2 2 7" xfId="8691"/>
    <cellStyle name="20% - Акцент6 3 2 2 8" xfId="10417"/>
    <cellStyle name="20% - Акцент6 3 2 2 9" xfId="10636"/>
    <cellStyle name="20% - Акцент6 3 2 3" xfId="736"/>
    <cellStyle name="20% — акцент6 3 2 3" xfId="4226"/>
    <cellStyle name="20% - Акцент6 3 2 3 10" xfId="10414"/>
    <cellStyle name="20% - Акцент6 3 2 3 11" xfId="10634"/>
    <cellStyle name="20% - Акцент6 3 2 3 12" xfId="10831"/>
    <cellStyle name="20% - Акцент6 3 2 3 2" xfId="3565"/>
    <cellStyle name="20% - Акцент6 3 2 3 3" xfId="4926"/>
    <cellStyle name="20% - Акцент6 3 2 3 4" xfId="4295"/>
    <cellStyle name="20% - Акцент6 3 2 3 5" xfId="4950"/>
    <cellStyle name="20% - Акцент6 3 2 3 6" xfId="5809"/>
    <cellStyle name="20% - Акцент6 3 2 3 7" xfId="8906"/>
    <cellStyle name="20% - Акцент6 3 2 3 8" xfId="10196"/>
    <cellStyle name="20% - Акцент6 3 2 3 9" xfId="8694"/>
    <cellStyle name="20% - Акцент6 3 2 4" xfId="737"/>
    <cellStyle name="20% — акцент6 3 2 4" xfId="4929"/>
    <cellStyle name="20% - Акцент6 3 2 4 10" xfId="10633"/>
    <cellStyle name="20% - Акцент6 3 2 4 11" xfId="10830"/>
    <cellStyle name="20% - Акцент6 3 2 4 2" xfId="3566"/>
    <cellStyle name="20% - Акцент6 3 2 4 3" xfId="4293"/>
    <cellStyle name="20% - Акцент6 3 2 4 4" xfId="4949"/>
    <cellStyle name="20% - Акцент6 3 2 4 5" xfId="5810"/>
    <cellStyle name="20% - Акцент6 3 2 4 6" xfId="8907"/>
    <cellStyle name="20% - Акцент6 3 2 4 7" xfId="10195"/>
    <cellStyle name="20% - Акцент6 3 2 4 8" xfId="8695"/>
    <cellStyle name="20% - Акцент6 3 2 4 9" xfId="10413"/>
    <cellStyle name="20% - Акцент6 3 2 5" xfId="5811"/>
    <cellStyle name="20% — акцент6 3 2 5" xfId="4297"/>
    <cellStyle name="20% - Акцент6 3 2 6" xfId="5804"/>
    <cellStyle name="20% — акцент6 3 2 6" xfId="4951"/>
    <cellStyle name="20% - Акцент6 3 2 7" xfId="8902"/>
    <cellStyle name="20% — акцент6 3 2 7" xfId="5805"/>
    <cellStyle name="20% - Акцент6 3 2 8" xfId="10201"/>
    <cellStyle name="20% — акцент6 3 2 8" xfId="8903"/>
    <cellStyle name="20% - Акцент6 3 2 9" xfId="8689"/>
    <cellStyle name="20% — акцент6 3 2 9" xfId="10200"/>
    <cellStyle name="20% - Акцент6 3 20" xfId="738"/>
    <cellStyle name="20% - Акцент6 3 20 2" xfId="3567"/>
    <cellStyle name="20% - Акцент6 3 20 3" xfId="5812"/>
    <cellStyle name="20% - Акцент6 3 21" xfId="739"/>
    <cellStyle name="20% - Акцент6 3 21 2" xfId="3568"/>
    <cellStyle name="20% - Акцент6 3 21 3" xfId="5813"/>
    <cellStyle name="20% - Акцент6 3 22" xfId="5814"/>
    <cellStyle name="20% - Акцент6 3 23" xfId="5772"/>
    <cellStyle name="20% - Акцент6 3 24" xfId="8879"/>
    <cellStyle name="20% - Акцент6 3 25" xfId="10222"/>
    <cellStyle name="20% - Акцент6 3 26" xfId="8663"/>
    <cellStyle name="20% - Акцент6 3 27" xfId="10441"/>
    <cellStyle name="20% - Акцент6 3 28" xfId="10660"/>
    <cellStyle name="20% - Акцент6 3 29" xfId="10838"/>
    <cellStyle name="20% - Акцент6 3 3" xfId="740"/>
    <cellStyle name="20% — акцент6 3 3" xfId="741"/>
    <cellStyle name="20% — акцент6 3 3 10" xfId="8699"/>
    <cellStyle name="20% - Акцент6 3 3 2" xfId="742"/>
    <cellStyle name="20% — акцент6 3 3 2" xfId="3569"/>
    <cellStyle name="20% - Акцент6 3 3 2 10" xfId="8700"/>
    <cellStyle name="20% - Акцент6 3 3 2 11" xfId="10406"/>
    <cellStyle name="20% - Акцент6 3 3 2 12" xfId="10628"/>
    <cellStyle name="20% - Акцент6 3 3 2 13" xfId="10824"/>
    <cellStyle name="20% - Акцент6 3 3 2 2" xfId="3570"/>
    <cellStyle name="20% - Акцент6 3 3 2 3" xfId="4220"/>
    <cellStyle name="20% - Акцент6 3 3 2 4" xfId="4924"/>
    <cellStyle name="20% - Акцент6 3 3 2 5" xfId="4287"/>
    <cellStyle name="20% - Акцент6 3 3 2 6" xfId="4947"/>
    <cellStyle name="20% - Акцент6 3 3 2 7" xfId="5817"/>
    <cellStyle name="20% - Акцент6 3 3 2 8" xfId="8912"/>
    <cellStyle name="20% - Акцент6 3 3 2 9" xfId="10189"/>
    <cellStyle name="20% - Акцент6 3 3 3" xfId="5815"/>
    <cellStyle name="20% — акцент6 3 3 3" xfId="4222"/>
    <cellStyle name="20% - Акцент6 3 3 4" xfId="8910"/>
    <cellStyle name="20% — акцент6 3 3 4" xfId="4925"/>
    <cellStyle name="20% - Акцент6 3 3 5" xfId="10191"/>
    <cellStyle name="20% — акцент6 3 3 5" xfId="4289"/>
    <cellStyle name="20% - Акцент6 3 3 6" xfId="8698"/>
    <cellStyle name="20% — акцент6 3 3 6" xfId="4948"/>
    <cellStyle name="20% - Акцент6 3 3 7" xfId="10409"/>
    <cellStyle name="20% — акцент6 3 3 7" xfId="5816"/>
    <cellStyle name="20% - Акцент6 3 3 8" xfId="10630"/>
    <cellStyle name="20% — акцент6 3 3 8" xfId="8911"/>
    <cellStyle name="20% - Акцент6 3 3 9" xfId="10827"/>
    <cellStyle name="20% — акцент6 3 3 9" xfId="10190"/>
    <cellStyle name="20% - Акцент6 3 4" xfId="743"/>
    <cellStyle name="20% — акцент6 3 4" xfId="5773"/>
    <cellStyle name="20% - Акцент6 3 4 2" xfId="744"/>
    <cellStyle name="20% - Акцент6 3 4 2 2" xfId="3572"/>
    <cellStyle name="20% - Акцент6 3 4 2 3" xfId="5819"/>
    <cellStyle name="20% - Акцент6 3 4 3" xfId="5818"/>
    <cellStyle name="20% - Акцент6 3 4 4" xfId="8913"/>
    <cellStyle name="20% - Акцент6 3 4 5" xfId="10188"/>
    <cellStyle name="20% - Акцент6 3 4 6" xfId="8701"/>
    <cellStyle name="20% - Акцент6 3 4 7" xfId="10405"/>
    <cellStyle name="20% - Акцент6 3 4 8" xfId="10627"/>
    <cellStyle name="20% - Акцент6 3 4 9" xfId="10823"/>
    <cellStyle name="20% - Акцент6 3 5" xfId="745"/>
    <cellStyle name="20% — акцент6 3 5" xfId="8880"/>
    <cellStyle name="20% - Акцент6 3 5 2" xfId="746"/>
    <cellStyle name="20% - Акцент6 3 5 2 2" xfId="3573"/>
    <cellStyle name="20% - Акцент6 3 5 2 3" xfId="5821"/>
    <cellStyle name="20% - Акцент6 3 5 3" xfId="5820"/>
    <cellStyle name="20% - Акцент6 3 5 4" xfId="10187"/>
    <cellStyle name="20% - Акцент6 3 5 5" xfId="8703"/>
    <cellStyle name="20% - Акцент6 3 5 6" xfId="10404"/>
    <cellStyle name="20% - Акцент6 3 5 7" xfId="10625"/>
    <cellStyle name="20% - Акцент6 3 5 8" xfId="10822"/>
    <cellStyle name="20% - Акцент6 3 6" xfId="747"/>
    <cellStyle name="20% — акцент6 3 6" xfId="10221"/>
    <cellStyle name="20% - Акцент6 3 6 2" xfId="748"/>
    <cellStyle name="20% - Акцент6 3 6 2 2" xfId="3574"/>
    <cellStyle name="20% - Акцент6 3 6 2 3" xfId="5823"/>
    <cellStyle name="20% - Акцент6 3 6 3" xfId="5822"/>
    <cellStyle name="20% - Акцент6 3 6 4" xfId="8705"/>
    <cellStyle name="20% - Акцент6 3 6 5" xfId="10398"/>
    <cellStyle name="20% - Акцент6 3 6 6" xfId="8229"/>
    <cellStyle name="20% - Акцент6 3 6 7" xfId="10818"/>
    <cellStyle name="20% - Акцент6 3 7" xfId="749"/>
    <cellStyle name="20% — акцент6 3 7" xfId="8664"/>
    <cellStyle name="20% - Акцент6 3 7 2" xfId="750"/>
    <cellStyle name="20% - Акцент6 3 7 2 2" xfId="3575"/>
    <cellStyle name="20% - Акцент6 3 7 2 3" xfId="5825"/>
    <cellStyle name="20% - Акцент6 3 7 3" xfId="5824"/>
    <cellStyle name="20% - Акцент6 3 7 4" xfId="10397"/>
    <cellStyle name="20% - Акцент6 3 7 5" xfId="8153"/>
    <cellStyle name="20% - Акцент6 3 7 6" xfId="10618"/>
    <cellStyle name="20% - Акцент6 3 8" xfId="751"/>
    <cellStyle name="20% — акцент6 3 8" xfId="10440"/>
    <cellStyle name="20% - Акцент6 3 8 2" xfId="752"/>
    <cellStyle name="20% - Акцент6 3 8 2 2" xfId="5827"/>
    <cellStyle name="20% - Акцент6 3 8 3" xfId="753"/>
    <cellStyle name="20% - Акцент6 3 8 3 2" xfId="3578"/>
    <cellStyle name="20% - Акцент6 3 8 3 3" xfId="5828"/>
    <cellStyle name="20% - Акцент6 3 8 4" xfId="5826"/>
    <cellStyle name="20% - Акцент6 3 8 5" xfId="8139"/>
    <cellStyle name="20% - Акцент6 3 8 6" xfId="10616"/>
    <cellStyle name="20% - Акцент6 3 9" xfId="754"/>
    <cellStyle name="20% — акцент6 3 9" xfId="10656"/>
    <cellStyle name="20% - Акцент6 3 9 2" xfId="755"/>
    <cellStyle name="20% - Акцент6 3 9 2 2" xfId="5830"/>
    <cellStyle name="20% - Акцент6 3 9 3" xfId="756"/>
    <cellStyle name="20% - Акцент6 3 9 3 2" xfId="3579"/>
    <cellStyle name="20% - Акцент6 3 9 3 3" xfId="5831"/>
    <cellStyle name="20% - Акцент6 3 9 4" xfId="5829"/>
    <cellStyle name="20% - Акцент6 3 9 5" xfId="10615"/>
    <cellStyle name="20% — акцент6 4" xfId="757"/>
    <cellStyle name="20% — акцент6 4 2" xfId="758"/>
    <cellStyle name="20% — акцент6 4 2 2" xfId="3580"/>
    <cellStyle name="20% — акцент6 4 2 3" xfId="5833"/>
    <cellStyle name="20% — акцент6 4 3" xfId="5832"/>
    <cellStyle name="20% — акцент6 5" xfId="759"/>
    <cellStyle name="20% — акцент6 5 2" xfId="760"/>
    <cellStyle name="20% — акцент6 5 2 2" xfId="5835"/>
    <cellStyle name="20% — акцент6 5 3" xfId="761"/>
    <cellStyle name="20% — акцент6 5 3 2" xfId="3583"/>
    <cellStyle name="20% — акцент6 5 3 3" xfId="5836"/>
    <cellStyle name="20% — акцент6 5 4" xfId="5834"/>
    <cellStyle name="20% — акцент6 6" xfId="762"/>
    <cellStyle name="20% — акцент6 6 2" xfId="763"/>
    <cellStyle name="20% — акцент6 6 2 2" xfId="5838"/>
    <cellStyle name="20% — акцент6 6 3" xfId="764"/>
    <cellStyle name="20% — акцент6 6 3 2" xfId="3584"/>
    <cellStyle name="20% — акцент6 6 3 3" xfId="5839"/>
    <cellStyle name="20% — акцент6 6 4" xfId="5837"/>
    <cellStyle name="20% — акцент6 7" xfId="765"/>
    <cellStyle name="20% — акцент6 7 2" xfId="766"/>
    <cellStyle name="20% — акцент6 7 2 2" xfId="5841"/>
    <cellStyle name="20% — акцент6 7 3" xfId="767"/>
    <cellStyle name="20% — акцент6 7 3 2" xfId="3585"/>
    <cellStyle name="20% — акцент6 7 3 3" xfId="5842"/>
    <cellStyle name="20% — акцент6 7 4" xfId="5840"/>
    <cellStyle name="20% — акцент6 8" xfId="768"/>
    <cellStyle name="20% — акцент6 8 2" xfId="769"/>
    <cellStyle name="20% — акцент6 8 2 2" xfId="5844"/>
    <cellStyle name="20% — акцент6 8 3" xfId="770"/>
    <cellStyle name="20% — акцент6 8 3 2" xfId="3586"/>
    <cellStyle name="20% — акцент6 8 3 3" xfId="5845"/>
    <cellStyle name="20% — акцент6 8 4" xfId="5843"/>
    <cellStyle name="20% — акцент6 9" xfId="771"/>
    <cellStyle name="20% — акцент6 9 2" xfId="772"/>
    <cellStyle name="20% — акцент6 9 2 2" xfId="5847"/>
    <cellStyle name="20% — акцент6 9 3" xfId="773"/>
    <cellStyle name="20% — акцент6 9 3 2" xfId="3587"/>
    <cellStyle name="20% — акцент6 9 3 3" xfId="5848"/>
    <cellStyle name="20% — акцент6 9 4" xfId="5846"/>
    <cellStyle name="40% — акцент1" xfId="774"/>
    <cellStyle name="40% — акцент1 10" xfId="775"/>
    <cellStyle name="40% — акцент1 10 2" xfId="776"/>
    <cellStyle name="40% — акцент1 10 2 2" xfId="5851"/>
    <cellStyle name="40% — акцент1 10 3" xfId="777"/>
    <cellStyle name="40% — акцент1 10 3 2" xfId="3589"/>
    <cellStyle name="40% — акцент1 10 3 3" xfId="5852"/>
    <cellStyle name="40% — акцент1 10 4" xfId="5850"/>
    <cellStyle name="40% — акцент1 11" xfId="778"/>
    <cellStyle name="40% — акцент1 11 2" xfId="3590"/>
    <cellStyle name="40% — акцент1 11 3" xfId="5853"/>
    <cellStyle name="40% — акцент1 12" xfId="779"/>
    <cellStyle name="40% — акцент1 12 2" xfId="5854"/>
    <cellStyle name="40% — акцент1 13" xfId="5855"/>
    <cellStyle name="40% — акцент1 14" xfId="5849"/>
    <cellStyle name="40% - Акцент1 2" xfId="780"/>
    <cellStyle name="40% — акцент1 2" xfId="781"/>
    <cellStyle name="40% - Акцент1 2 10" xfId="782"/>
    <cellStyle name="40% — акцент1 2 10" xfId="10609"/>
    <cellStyle name="40% - Акцент1 2 10 2" xfId="783"/>
    <cellStyle name="40% - Акцент1 2 10 2 2" xfId="5859"/>
    <cellStyle name="40% - Акцент1 2 10 3" xfId="784"/>
    <cellStyle name="40% - Акцент1 2 10 3 2" xfId="3594"/>
    <cellStyle name="40% - Акцент1 2 10 3 3" xfId="5860"/>
    <cellStyle name="40% - Акцент1 2 10 4" xfId="5858"/>
    <cellStyle name="40% - Акцент1 2 11" xfId="785"/>
    <cellStyle name="40% - Акцент1 2 11 2" xfId="786"/>
    <cellStyle name="40% - Акцент1 2 11 2 2" xfId="5862"/>
    <cellStyle name="40% - Акцент1 2 11 3" xfId="787"/>
    <cellStyle name="40% - Акцент1 2 11 3 2" xfId="3596"/>
    <cellStyle name="40% - Акцент1 2 11 3 3" xfId="5863"/>
    <cellStyle name="40% - Акцент1 2 11 4" xfId="5861"/>
    <cellStyle name="40% - Акцент1 2 12" xfId="788"/>
    <cellStyle name="40% - Акцент1 2 12 2" xfId="789"/>
    <cellStyle name="40% - Акцент1 2 12 2 2" xfId="5865"/>
    <cellStyle name="40% - Акцент1 2 12 3" xfId="790"/>
    <cellStyle name="40% - Акцент1 2 12 3 2" xfId="3598"/>
    <cellStyle name="40% - Акцент1 2 12 3 3" xfId="5866"/>
    <cellStyle name="40% - Акцент1 2 12 4" xfId="5864"/>
    <cellStyle name="40% - Акцент1 2 13" xfId="791"/>
    <cellStyle name="40% - Акцент1 2 13 2" xfId="792"/>
    <cellStyle name="40% - Акцент1 2 13 2 2" xfId="5868"/>
    <cellStyle name="40% - Акцент1 2 13 3" xfId="793"/>
    <cellStyle name="40% - Акцент1 2 13 3 2" xfId="3599"/>
    <cellStyle name="40% - Акцент1 2 13 3 3" xfId="5869"/>
    <cellStyle name="40% - Акцент1 2 13 4" xfId="5867"/>
    <cellStyle name="40% - Акцент1 2 14" xfId="794"/>
    <cellStyle name="40% - Акцент1 2 14 2" xfId="795"/>
    <cellStyle name="40% - Акцент1 2 14 2 2" xfId="5871"/>
    <cellStyle name="40% - Акцент1 2 14 3" xfId="796"/>
    <cellStyle name="40% - Акцент1 2 14 3 2" xfId="3602"/>
    <cellStyle name="40% - Акцент1 2 14 3 3" xfId="5872"/>
    <cellStyle name="40% - Акцент1 2 14 4" xfId="5870"/>
    <cellStyle name="40% - Акцент1 2 15" xfId="797"/>
    <cellStyle name="40% - Акцент1 2 15 2" xfId="798"/>
    <cellStyle name="40% - Акцент1 2 15 2 2" xfId="5874"/>
    <cellStyle name="40% - Акцент1 2 15 3" xfId="799"/>
    <cellStyle name="40% - Акцент1 2 15 3 2" xfId="3604"/>
    <cellStyle name="40% - Акцент1 2 15 3 3" xfId="5875"/>
    <cellStyle name="40% - Акцент1 2 15 4" xfId="5873"/>
    <cellStyle name="40% - Акцент1 2 16" xfId="800"/>
    <cellStyle name="40% - Акцент1 2 16 2" xfId="801"/>
    <cellStyle name="40% - Акцент1 2 16 2 2" xfId="5877"/>
    <cellStyle name="40% - Акцент1 2 16 3" xfId="802"/>
    <cellStyle name="40% - Акцент1 2 16 3 2" xfId="3605"/>
    <cellStyle name="40% - Акцент1 2 16 3 3" xfId="5878"/>
    <cellStyle name="40% - Акцент1 2 16 4" xfId="5876"/>
    <cellStyle name="40% - Акцент1 2 17" xfId="803"/>
    <cellStyle name="40% - Акцент1 2 17 2" xfId="804"/>
    <cellStyle name="40% - Акцент1 2 17 2 2" xfId="5880"/>
    <cellStyle name="40% - Акцент1 2 17 3" xfId="805"/>
    <cellStyle name="40% - Акцент1 2 17 3 2" xfId="3607"/>
    <cellStyle name="40% - Акцент1 2 17 3 3" xfId="5881"/>
    <cellStyle name="40% - Акцент1 2 17 4" xfId="5879"/>
    <cellStyle name="40% - Акцент1 2 18" xfId="806"/>
    <cellStyle name="40% - Акцент1 2 18 2" xfId="807"/>
    <cellStyle name="40% - Акцент1 2 18 2 2" xfId="5883"/>
    <cellStyle name="40% - Акцент1 2 18 3" xfId="808"/>
    <cellStyle name="40% - Акцент1 2 18 3 2" xfId="3608"/>
    <cellStyle name="40% - Акцент1 2 18 3 3" xfId="5884"/>
    <cellStyle name="40% - Акцент1 2 18 4" xfId="5882"/>
    <cellStyle name="40% - Акцент1 2 19" xfId="809"/>
    <cellStyle name="40% - Акцент1 2 19 2" xfId="810"/>
    <cellStyle name="40% - Акцент1 2 19 2 2" xfId="5886"/>
    <cellStyle name="40% - Акцент1 2 19 3" xfId="811"/>
    <cellStyle name="40% - Акцент1 2 19 3 2" xfId="3610"/>
    <cellStyle name="40% - Акцент1 2 19 3 3" xfId="5887"/>
    <cellStyle name="40% - Акцент1 2 19 4" xfId="5885"/>
    <cellStyle name="40% - Акцент1 2 2" xfId="812"/>
    <cellStyle name="40% — акцент1 2 2" xfId="813"/>
    <cellStyle name="40% - Акцент1 2 2 10" xfId="10355"/>
    <cellStyle name="40% — акцент1 2 2 10" xfId="8749"/>
    <cellStyle name="40% - Акцент1 2 2 11" xfId="8467"/>
    <cellStyle name="40% — акцент1 2 2 11" xfId="8468"/>
    <cellStyle name="40% - Акцент1 2 2 12" xfId="10586"/>
    <cellStyle name="40% — акцент1 2 2 12" xfId="10585"/>
    <cellStyle name="40% - Акцент1 2 2 2" xfId="814"/>
    <cellStyle name="40% — акцент1 2 2 2" xfId="3612"/>
    <cellStyle name="40% - Акцент1 2 2 2 10" xfId="10584"/>
    <cellStyle name="40% - Акцент1 2 2 2 2" xfId="815"/>
    <cellStyle name="40% - Акцент1 2 2 2 2 2" xfId="5891"/>
    <cellStyle name="40% - Акцент1 2 2 2 3" xfId="816"/>
    <cellStyle name="40% - Акцент1 2 2 2 3 2" xfId="3613"/>
    <cellStyle name="40% - Акцент1 2 2 2 3 3" xfId="5892"/>
    <cellStyle name="40% - Акцент1 2 2 2 4" xfId="5890"/>
    <cellStyle name="40% - Акцент1 2 2 2 5" xfId="8960"/>
    <cellStyle name="40% - Акцент1 2 2 2 6" xfId="10147"/>
    <cellStyle name="40% - Акцент1 2 2 2 7" xfId="8750"/>
    <cellStyle name="40% - Акцент1 2 2 2 8" xfId="10354"/>
    <cellStyle name="40% - Акцент1 2 2 2 9" xfId="8469"/>
    <cellStyle name="40% - Акцент1 2 2 3" xfId="817"/>
    <cellStyle name="40% — акцент1 2 2 3" xfId="4151"/>
    <cellStyle name="40% - Акцент1 2 2 3 10" xfId="10353"/>
    <cellStyle name="40% - Акцент1 2 2 3 11" xfId="8476"/>
    <cellStyle name="40% - Акцент1 2 2 3 12" xfId="10583"/>
    <cellStyle name="40% - Акцент1 2 2 3 2" xfId="3614"/>
    <cellStyle name="40% - Акцент1 2 2 3 3" xfId="4910"/>
    <cellStyle name="40% - Акцент1 2 2 3 4" xfId="4207"/>
    <cellStyle name="40% - Акцент1 2 2 3 5" xfId="4936"/>
    <cellStyle name="40% - Акцент1 2 2 3 6" xfId="5893"/>
    <cellStyle name="40% - Акцент1 2 2 3 7" xfId="8963"/>
    <cellStyle name="40% - Акцент1 2 2 3 8" xfId="10146"/>
    <cellStyle name="40% - Акцент1 2 2 3 9" xfId="8751"/>
    <cellStyle name="40% - Акцент1 2 2 4" xfId="818"/>
    <cellStyle name="40% — акцент1 2 2 4" xfId="4913"/>
    <cellStyle name="40% - Акцент1 2 2 4 10" xfId="8477"/>
    <cellStyle name="40% - Акцент1 2 2 4 11" xfId="10582"/>
    <cellStyle name="40% - Акцент1 2 2 4 2" xfId="3615"/>
    <cellStyle name="40% - Акцент1 2 2 4 3" xfId="4206"/>
    <cellStyle name="40% - Акцент1 2 2 4 4" xfId="4933"/>
    <cellStyle name="40% - Акцент1 2 2 4 5" xfId="5894"/>
    <cellStyle name="40% - Акцент1 2 2 4 6" xfId="8964"/>
    <cellStyle name="40% - Акцент1 2 2 4 7" xfId="10145"/>
    <cellStyle name="40% - Акцент1 2 2 4 8" xfId="8752"/>
    <cellStyle name="40% - Акцент1 2 2 4 9" xfId="10352"/>
    <cellStyle name="40% - Акцент1 2 2 5" xfId="5895"/>
    <cellStyle name="40% — акцент1 2 2 5" xfId="4217"/>
    <cellStyle name="40% - Акцент1 2 2 6" xfId="5888"/>
    <cellStyle name="40% — акцент1 2 2 6" xfId="4937"/>
    <cellStyle name="40% - Акцент1 2 2 7" xfId="8958"/>
    <cellStyle name="40% — акцент1 2 2 7" xfId="5889"/>
    <cellStyle name="40% - Акцент1 2 2 8" xfId="10149"/>
    <cellStyle name="40% — акцент1 2 2 8" xfId="8959"/>
    <cellStyle name="40% - Акцент1 2 2 9" xfId="8748"/>
    <cellStyle name="40% — акцент1 2 2 9" xfId="10148"/>
    <cellStyle name="40% - Акцент1 2 20" xfId="819"/>
    <cellStyle name="40% - Акцент1 2 20 2" xfId="3616"/>
    <cellStyle name="40% - Акцент1 2 20 3" xfId="5896"/>
    <cellStyle name="40% - Акцент1 2 21" xfId="820"/>
    <cellStyle name="40% - Акцент1 2 21 2" xfId="3617"/>
    <cellStyle name="40% - Акцент1 2 21 3" xfId="5897"/>
    <cellStyle name="40% - Акцент1 2 22" xfId="5898"/>
    <cellStyle name="40% - Акцент1 2 23" xfId="5856"/>
    <cellStyle name="40% - Акцент1 2 24" xfId="8939"/>
    <cellStyle name="40% - Акцент1 2 25" xfId="10166"/>
    <cellStyle name="40% - Акцент1 2 26" xfId="8737"/>
    <cellStyle name="40% - Акцент1 2 27" xfId="10386"/>
    <cellStyle name="40% - Акцент1 2 28" xfId="8453"/>
    <cellStyle name="40% - Акцент1 2 29" xfId="10610"/>
    <cellStyle name="40% - Акцент1 2 3" xfId="821"/>
    <cellStyle name="40% — акцент1 2 3" xfId="822"/>
    <cellStyle name="40% — акцент1 2 3 10" xfId="8756"/>
    <cellStyle name="40% - Акцент1 2 3 2" xfId="823"/>
    <cellStyle name="40% — акцент1 2 3 2" xfId="3618"/>
    <cellStyle name="40% - Акцент1 2 3 2 10" xfId="8757"/>
    <cellStyle name="40% - Акцент1 2 3 2 11" xfId="10350"/>
    <cellStyle name="40% - Акцент1 2 3 2 12" xfId="8487"/>
    <cellStyle name="40% - Акцент1 2 3 2 13" xfId="10580"/>
    <cellStyle name="40% - Акцент1 2 3 2 2" xfId="3619"/>
    <cellStyle name="40% - Акцент1 2 3 2 3" xfId="4143"/>
    <cellStyle name="40% - Акцент1 2 3 2 4" xfId="4905"/>
    <cellStyle name="40% - Акцент1 2 3 2 5" xfId="4196"/>
    <cellStyle name="40% - Акцент1 2 3 2 6" xfId="4928"/>
    <cellStyle name="40% - Акцент1 2 3 2 7" xfId="5901"/>
    <cellStyle name="40% - Акцент1 2 3 2 8" xfId="8970"/>
    <cellStyle name="40% - Акцент1 2 3 2 9" xfId="10141"/>
    <cellStyle name="40% - Акцент1 2 3 3" xfId="5899"/>
    <cellStyle name="40% — акцент1 2 3 3" xfId="4145"/>
    <cellStyle name="40% - Акцент1 2 3 4" xfId="8968"/>
    <cellStyle name="40% — акцент1 2 3 4" xfId="4906"/>
    <cellStyle name="40% - Акцент1 2 3 5" xfId="10143"/>
    <cellStyle name="40% — акцент1 2 3 5" xfId="4199"/>
    <cellStyle name="40% - Акцент1 2 3 6" xfId="8755"/>
    <cellStyle name="40% — акцент1 2 3 6" xfId="4930"/>
    <cellStyle name="40% - Акцент1 2 3 7" xfId="10351"/>
    <cellStyle name="40% — акцент1 2 3 7" xfId="5900"/>
    <cellStyle name="40% - Акцент1 2 3 8" xfId="8485"/>
    <cellStyle name="40% — акцент1 2 3 8" xfId="8969"/>
    <cellStyle name="40% - Акцент1 2 3 9" xfId="10581"/>
    <cellStyle name="40% — акцент1 2 3 9" xfId="10142"/>
    <cellStyle name="40% - Акцент1 2 4" xfId="824"/>
    <cellStyle name="40% — акцент1 2 4" xfId="5857"/>
    <cellStyle name="40% - Акцент1 2 4 2" xfId="825"/>
    <cellStyle name="40% - Акцент1 2 4 2 2" xfId="3620"/>
    <cellStyle name="40% - Акцент1 2 4 2 3" xfId="5903"/>
    <cellStyle name="40% - Акцент1 2 4 3" xfId="5902"/>
    <cellStyle name="40% - Акцент1 2 4 4" xfId="8971"/>
    <cellStyle name="40% - Акцент1 2 4 5" xfId="10140"/>
    <cellStyle name="40% - Акцент1 2 4 6" xfId="8758"/>
    <cellStyle name="40% - Акцент1 2 4 7" xfId="10349"/>
    <cellStyle name="40% - Акцент1 2 4 8" xfId="8488"/>
    <cellStyle name="40% - Акцент1 2 4 9" xfId="10579"/>
    <cellStyle name="40% - Акцент1 2 5" xfId="826"/>
    <cellStyle name="40% — акцент1 2 5" xfId="8940"/>
    <cellStyle name="40% - Акцент1 2 5 2" xfId="827"/>
    <cellStyle name="40% - Акцент1 2 5 2 2" xfId="3621"/>
    <cellStyle name="40% - Акцент1 2 5 2 3" xfId="5905"/>
    <cellStyle name="40% - Акцент1 2 5 3" xfId="5904"/>
    <cellStyle name="40% - Акцент1 2 5 4" xfId="10139"/>
    <cellStyle name="40% - Акцент1 2 5 5" xfId="8760"/>
    <cellStyle name="40% - Акцент1 2 5 6" xfId="10348"/>
    <cellStyle name="40% - Акцент1 2 5 7" xfId="8492"/>
    <cellStyle name="40% - Акцент1 2 5 8" xfId="10576"/>
    <cellStyle name="40% - Акцент1 2 6" xfId="828"/>
    <cellStyle name="40% — акцент1 2 6" xfId="10165"/>
    <cellStyle name="40% - Акцент1 2 6 2" xfId="829"/>
    <cellStyle name="40% - Акцент1 2 6 2 2" xfId="3622"/>
    <cellStyle name="40% - Акцент1 2 6 2 3" xfId="5907"/>
    <cellStyle name="40% - Акцент1 2 6 3" xfId="5906"/>
    <cellStyle name="40% - Акцент1 2 6 4" xfId="8764"/>
    <cellStyle name="40% - Акцент1 2 6 5" xfId="10345"/>
    <cellStyle name="40% - Акцент1 2 6 6" xfId="8496"/>
    <cellStyle name="40% - Акцент1 2 6 7" xfId="10575"/>
    <cellStyle name="40% - Акцент1 2 7" xfId="830"/>
    <cellStyle name="40% — акцент1 2 7" xfId="8738"/>
    <cellStyle name="40% - Акцент1 2 7 2" xfId="831"/>
    <cellStyle name="40% - Акцент1 2 7 2 2" xfId="3623"/>
    <cellStyle name="40% - Акцент1 2 7 2 3" xfId="5909"/>
    <cellStyle name="40% - Акцент1 2 7 3" xfId="5908"/>
    <cellStyle name="40% - Акцент1 2 7 4" xfId="10344"/>
    <cellStyle name="40% - Акцент1 2 7 5" xfId="8497"/>
    <cellStyle name="40% - Акцент1 2 7 6" xfId="10574"/>
    <cellStyle name="40% - Акцент1 2 8" xfId="832"/>
    <cellStyle name="40% — акцент1 2 8" xfId="10385"/>
    <cellStyle name="40% - Акцент1 2 8 2" xfId="833"/>
    <cellStyle name="40% - Акцент1 2 8 2 2" xfId="5911"/>
    <cellStyle name="40% - Акцент1 2 8 3" xfId="834"/>
    <cellStyle name="40% - Акцент1 2 8 3 2" xfId="3624"/>
    <cellStyle name="40% - Акцент1 2 8 3 3" xfId="5912"/>
    <cellStyle name="40% - Акцент1 2 8 4" xfId="5910"/>
    <cellStyle name="40% - Акцент1 2 8 5" xfId="8503"/>
    <cellStyle name="40% - Акцент1 2 8 6" xfId="10570"/>
    <cellStyle name="40% - Акцент1 2 9" xfId="835"/>
    <cellStyle name="40% — акцент1 2 9" xfId="8454"/>
    <cellStyle name="40% - Акцент1 2 9 2" xfId="836"/>
    <cellStyle name="40% - Акцент1 2 9 2 2" xfId="5914"/>
    <cellStyle name="40% - Акцент1 2 9 3" xfId="837"/>
    <cellStyle name="40% - Акцент1 2 9 3 2" xfId="3625"/>
    <cellStyle name="40% - Акцент1 2 9 3 3" xfId="5915"/>
    <cellStyle name="40% - Акцент1 2 9 4" xfId="5913"/>
    <cellStyle name="40% - Акцент1 2 9 5" xfId="10567"/>
    <cellStyle name="40% - Акцент1 3" xfId="838"/>
    <cellStyle name="40% — акцент1 3" xfId="839"/>
    <cellStyle name="40% - Акцент1 3 10" xfId="840"/>
    <cellStyle name="40% — акцент1 3 10" xfId="10560"/>
    <cellStyle name="40% - Акцент1 3 10 2" xfId="841"/>
    <cellStyle name="40% - Акцент1 3 10 2 2" xfId="5919"/>
    <cellStyle name="40% - Акцент1 3 10 3" xfId="842"/>
    <cellStyle name="40% - Акцент1 3 10 3 2" xfId="3626"/>
    <cellStyle name="40% - Акцент1 3 10 3 3" xfId="5920"/>
    <cellStyle name="40% - Акцент1 3 10 4" xfId="5918"/>
    <cellStyle name="40% - Акцент1 3 11" xfId="843"/>
    <cellStyle name="40% - Акцент1 3 11 2" xfId="844"/>
    <cellStyle name="40% - Акцент1 3 11 2 2" xfId="5922"/>
    <cellStyle name="40% - Акцент1 3 11 3" xfId="845"/>
    <cellStyle name="40% - Акцент1 3 11 3 2" xfId="3627"/>
    <cellStyle name="40% - Акцент1 3 11 3 3" xfId="5923"/>
    <cellStyle name="40% - Акцент1 3 11 4" xfId="5921"/>
    <cellStyle name="40% - Акцент1 3 12" xfId="846"/>
    <cellStyle name="40% - Акцент1 3 12 2" xfId="847"/>
    <cellStyle name="40% - Акцент1 3 12 2 2" xfId="5925"/>
    <cellStyle name="40% - Акцент1 3 12 3" xfId="848"/>
    <cellStyle name="40% - Акцент1 3 12 3 2" xfId="3628"/>
    <cellStyle name="40% - Акцент1 3 12 3 3" xfId="5926"/>
    <cellStyle name="40% - Акцент1 3 12 4" xfId="5924"/>
    <cellStyle name="40% - Акцент1 3 13" xfId="849"/>
    <cellStyle name="40% - Акцент1 3 13 2" xfId="850"/>
    <cellStyle name="40% - Акцент1 3 13 2 2" xfId="5928"/>
    <cellStyle name="40% - Акцент1 3 13 3" xfId="851"/>
    <cellStyle name="40% - Акцент1 3 13 3 2" xfId="3629"/>
    <cellStyle name="40% - Акцент1 3 13 3 3" xfId="5929"/>
    <cellStyle name="40% - Акцент1 3 13 4" xfId="5927"/>
    <cellStyle name="40% - Акцент1 3 14" xfId="852"/>
    <cellStyle name="40% - Акцент1 3 14 2" xfId="853"/>
    <cellStyle name="40% - Акцент1 3 14 2 2" xfId="5931"/>
    <cellStyle name="40% - Акцент1 3 14 3" xfId="854"/>
    <cellStyle name="40% - Акцент1 3 14 3 2" xfId="3630"/>
    <cellStyle name="40% - Акцент1 3 14 3 3" xfId="5932"/>
    <cellStyle name="40% - Акцент1 3 14 4" xfId="5930"/>
    <cellStyle name="40% - Акцент1 3 15" xfId="855"/>
    <cellStyle name="40% - Акцент1 3 15 2" xfId="856"/>
    <cellStyle name="40% - Акцент1 3 15 2 2" xfId="5934"/>
    <cellStyle name="40% - Акцент1 3 15 3" xfId="857"/>
    <cellStyle name="40% - Акцент1 3 15 3 2" xfId="3632"/>
    <cellStyle name="40% - Акцент1 3 15 3 3" xfId="5935"/>
    <cellStyle name="40% - Акцент1 3 15 4" xfId="5933"/>
    <cellStyle name="40% - Акцент1 3 16" xfId="858"/>
    <cellStyle name="40% - Акцент1 3 16 2" xfId="859"/>
    <cellStyle name="40% - Акцент1 3 16 2 2" xfId="5937"/>
    <cellStyle name="40% - Акцент1 3 16 3" xfId="860"/>
    <cellStyle name="40% - Акцент1 3 16 3 2" xfId="3633"/>
    <cellStyle name="40% - Акцент1 3 16 3 3" xfId="5938"/>
    <cellStyle name="40% - Акцент1 3 16 4" xfId="5936"/>
    <cellStyle name="40% - Акцент1 3 17" xfId="861"/>
    <cellStyle name="40% - Акцент1 3 17 2" xfId="862"/>
    <cellStyle name="40% - Акцент1 3 17 2 2" xfId="5940"/>
    <cellStyle name="40% - Акцент1 3 17 3" xfId="863"/>
    <cellStyle name="40% - Акцент1 3 17 3 2" xfId="3635"/>
    <cellStyle name="40% - Акцент1 3 17 3 3" xfId="5941"/>
    <cellStyle name="40% - Акцент1 3 17 4" xfId="5939"/>
    <cellStyle name="40% - Акцент1 3 18" xfId="864"/>
    <cellStyle name="40% - Акцент1 3 18 2" xfId="865"/>
    <cellStyle name="40% - Акцент1 3 18 2 2" xfId="5943"/>
    <cellStyle name="40% - Акцент1 3 18 3" xfId="866"/>
    <cellStyle name="40% - Акцент1 3 18 3 2" xfId="3637"/>
    <cellStyle name="40% - Акцент1 3 18 3 3" xfId="5944"/>
    <cellStyle name="40% - Акцент1 3 18 4" xfId="5942"/>
    <cellStyle name="40% - Акцент1 3 19" xfId="867"/>
    <cellStyle name="40% - Акцент1 3 19 2" xfId="868"/>
    <cellStyle name="40% - Акцент1 3 19 2 2" xfId="5946"/>
    <cellStyle name="40% - Акцент1 3 19 3" xfId="869"/>
    <cellStyle name="40% - Акцент1 3 19 3 2" xfId="3638"/>
    <cellStyle name="40% - Акцент1 3 19 3 3" xfId="5947"/>
    <cellStyle name="40% - Акцент1 3 19 4" xfId="5945"/>
    <cellStyle name="40% - Акцент1 3 2" xfId="870"/>
    <cellStyle name="40% — акцент1 3 2" xfId="871"/>
    <cellStyle name="40% - Акцент1 3 2 10" xfId="10317"/>
    <cellStyle name="40% — акцент1 3 2 10" xfId="8811"/>
    <cellStyle name="40% - Акцент1 3 2 11" xfId="8535"/>
    <cellStyle name="40% — акцент1 3 2 11" xfId="8536"/>
    <cellStyle name="40% - Акцент1 3 2 12" xfId="10526"/>
    <cellStyle name="40% — акцент1 3 2 12" xfId="10522"/>
    <cellStyle name="40% - Акцент1 3 2 2" xfId="872"/>
    <cellStyle name="40% — акцент1 3 2 2" xfId="3640"/>
    <cellStyle name="40% - Акцент1 3 2 2 10" xfId="10521"/>
    <cellStyle name="40% - Акцент1 3 2 2 2" xfId="873"/>
    <cellStyle name="40% - Акцент1 3 2 2 2 2" xfId="5951"/>
    <cellStyle name="40% - Акцент1 3 2 2 3" xfId="874"/>
    <cellStyle name="40% - Акцент1 3 2 2 3 2" xfId="3643"/>
    <cellStyle name="40% - Акцент1 3 2 2 3 3" xfId="5952"/>
    <cellStyle name="40% - Акцент1 3 2 2 4" xfId="5950"/>
    <cellStyle name="40% - Акцент1 3 2 2 5" xfId="9001"/>
    <cellStyle name="40% - Акцент1 3 2 2 6" xfId="10111"/>
    <cellStyle name="40% - Акцент1 3 2 2 7" xfId="8819"/>
    <cellStyle name="40% - Акцент1 3 2 2 8" xfId="10313"/>
    <cellStyle name="40% - Акцент1 3 2 2 9" xfId="8538"/>
    <cellStyle name="40% - Акцент1 3 2 3" xfId="875"/>
    <cellStyle name="40% — акцент1 3 2 3" xfId="4107"/>
    <cellStyle name="40% - Акцент1 3 2 3 10" xfId="10312"/>
    <cellStyle name="40% - Акцент1 3 2 3 11" xfId="8543"/>
    <cellStyle name="40% - Акцент1 3 2 3 12" xfId="10520"/>
    <cellStyle name="40% - Акцент1 3 2 3 2" xfId="3644"/>
    <cellStyle name="40% - Акцент1 3 2 3 3" xfId="4900"/>
    <cellStyle name="40% - Акцент1 3 2 3 4" xfId="4154"/>
    <cellStyle name="40% - Акцент1 3 2 3 5" xfId="4919"/>
    <cellStyle name="40% - Акцент1 3 2 3 6" xfId="5953"/>
    <cellStyle name="40% - Акцент1 3 2 3 7" xfId="9003"/>
    <cellStyle name="40% - Акцент1 3 2 3 8" xfId="10107"/>
    <cellStyle name="40% - Акцент1 3 2 3 9" xfId="8822"/>
    <cellStyle name="40% - Акцент1 3 2 4" xfId="876"/>
    <cellStyle name="40% — акцент1 3 2 4" xfId="4902"/>
    <cellStyle name="40% - Акцент1 3 2 4 10" xfId="8546"/>
    <cellStyle name="40% - Акцент1 3 2 4 11" xfId="10519"/>
    <cellStyle name="40% - Акцент1 3 2 4 2" xfId="3645"/>
    <cellStyle name="40% - Акцент1 3 2 4 3" xfId="4153"/>
    <cellStyle name="40% - Акцент1 3 2 4 4" xfId="4918"/>
    <cellStyle name="40% - Акцент1 3 2 4 5" xfId="5954"/>
    <cellStyle name="40% - Акцент1 3 2 4 6" xfId="9004"/>
    <cellStyle name="40% - Акцент1 3 2 4 7" xfId="10106"/>
    <cellStyle name="40% - Акцент1 3 2 4 8" xfId="8823"/>
    <cellStyle name="40% - Акцент1 3 2 4 9" xfId="10311"/>
    <cellStyle name="40% - Акцент1 3 2 5" xfId="5955"/>
    <cellStyle name="40% — акцент1 3 2 5" xfId="4157"/>
    <cellStyle name="40% - Акцент1 3 2 6" xfId="5948"/>
    <cellStyle name="40% — акцент1 3 2 6" xfId="4920"/>
    <cellStyle name="40% - Акцент1 3 2 7" xfId="8999"/>
    <cellStyle name="40% — акцент1 3 2 7" xfId="5949"/>
    <cellStyle name="40% - Акцент1 3 2 8" xfId="10115"/>
    <cellStyle name="40% — акцент1 3 2 8" xfId="9000"/>
    <cellStyle name="40% - Акцент1 3 2 9" xfId="8808"/>
    <cellStyle name="40% — акцент1 3 2 9" xfId="10114"/>
    <cellStyle name="40% - Акцент1 3 20" xfId="877"/>
    <cellStyle name="40% - Акцент1 3 20 2" xfId="3646"/>
    <cellStyle name="40% - Акцент1 3 20 3" xfId="5956"/>
    <cellStyle name="40% - Акцент1 3 21" xfId="878"/>
    <cellStyle name="40% - Акцент1 3 21 2" xfId="3647"/>
    <cellStyle name="40% - Акцент1 3 21 3" xfId="5957"/>
    <cellStyle name="40% - Акцент1 3 22" xfId="5958"/>
    <cellStyle name="40% - Акцент1 3 23" xfId="5916"/>
    <cellStyle name="40% - Акцент1 3 24" xfId="8982"/>
    <cellStyle name="40% - Акцент1 3 25" xfId="10130"/>
    <cellStyle name="40% - Акцент1 3 26" xfId="8775"/>
    <cellStyle name="40% - Акцент1 3 27" xfId="10343"/>
    <cellStyle name="40% - Акцент1 3 28" xfId="8507"/>
    <cellStyle name="40% - Акцент1 3 29" xfId="10561"/>
    <cellStyle name="40% - Акцент1 3 3" xfId="879"/>
    <cellStyle name="40% — акцент1 3 3" xfId="880"/>
    <cellStyle name="40% — акцент1 3 3 10" xfId="8828"/>
    <cellStyle name="40% - Акцент1 3 3 2" xfId="881"/>
    <cellStyle name="40% — акцент1 3 3 2" xfId="3649"/>
    <cellStyle name="40% - Акцент1 3 3 2 10" xfId="8829"/>
    <cellStyle name="40% - Акцент1 3 3 2 11" xfId="10307"/>
    <cellStyle name="40% - Акцент1 3 3 2 12" xfId="8554"/>
    <cellStyle name="40% - Акцент1 3 3 2 13" xfId="10517"/>
    <cellStyle name="40% - Акцент1 3 3 2 2" xfId="3650"/>
    <cellStyle name="40% - Акцент1 3 3 2 3" xfId="4090"/>
    <cellStyle name="40% - Акцент1 3 3 2 4" xfId="4896"/>
    <cellStyle name="40% - Акцент1 3 3 2 5" xfId="4147"/>
    <cellStyle name="40% - Акцент1 3 3 2 6" xfId="4916"/>
    <cellStyle name="40% - Акцент1 3 3 2 7" xfId="5961"/>
    <cellStyle name="40% - Акцент1 3 3 2 8" xfId="9009"/>
    <cellStyle name="40% - Акцент1 3 3 2 9" xfId="10102"/>
    <cellStyle name="40% - Акцент1 3 3 3" xfId="5959"/>
    <cellStyle name="40% — акцент1 3 3 3" xfId="4096"/>
    <cellStyle name="40% - Акцент1 3 3 4" xfId="9007"/>
    <cellStyle name="40% — акцент1 3 3 4" xfId="4897"/>
    <cellStyle name="40% - Акцент1 3 3 5" xfId="10104"/>
    <cellStyle name="40% — акцент1 3 3 5" xfId="4148"/>
    <cellStyle name="40% - Акцент1 3 3 6" xfId="8827"/>
    <cellStyle name="40% — акцент1 3 3 6" xfId="4917"/>
    <cellStyle name="40% - Акцент1 3 3 7" xfId="10308"/>
    <cellStyle name="40% — акцент1 3 3 7" xfId="5960"/>
    <cellStyle name="40% - Акцент1 3 3 8" xfId="8552"/>
    <cellStyle name="40% — акцент1 3 3 8" xfId="9008"/>
    <cellStyle name="40% - Акцент1 3 3 9" xfId="10518"/>
    <cellStyle name="40% — акцент1 3 3 9" xfId="10103"/>
    <cellStyle name="40% - Акцент1 3 4" xfId="882"/>
    <cellStyle name="40% — акцент1 3 4" xfId="5917"/>
    <cellStyle name="40% - Акцент1 3 4 2" xfId="883"/>
    <cellStyle name="40% - Акцент1 3 4 2 2" xfId="3651"/>
    <cellStyle name="40% - Акцент1 3 4 2 3" xfId="5963"/>
    <cellStyle name="40% - Акцент1 3 4 3" xfId="5962"/>
    <cellStyle name="40% - Акцент1 3 4 4" xfId="9010"/>
    <cellStyle name="40% - Акцент1 3 4 5" xfId="10101"/>
    <cellStyle name="40% - Акцент1 3 4 6" xfId="8830"/>
    <cellStyle name="40% - Акцент1 3 4 7" xfId="10306"/>
    <cellStyle name="40% - Акцент1 3 4 8" xfId="8555"/>
    <cellStyle name="40% - Акцент1 3 4 9" xfId="10516"/>
    <cellStyle name="40% - Акцент1 3 5" xfId="884"/>
    <cellStyle name="40% — акцент1 3 5" xfId="8983"/>
    <cellStyle name="40% - Акцент1 3 5 2" xfId="885"/>
    <cellStyle name="40% - Акцент1 3 5 2 2" xfId="3652"/>
    <cellStyle name="40% - Акцент1 3 5 2 3" xfId="5965"/>
    <cellStyle name="40% - Акцент1 3 5 3" xfId="5964"/>
    <cellStyle name="40% - Акцент1 3 5 4" xfId="10100"/>
    <cellStyle name="40% - Акцент1 3 5 5" xfId="8831"/>
    <cellStyle name="40% - Акцент1 3 5 6" xfId="10304"/>
    <cellStyle name="40% - Акцент1 3 5 7" xfId="8556"/>
    <cellStyle name="40% - Акцент1 3 5 8" xfId="10515"/>
    <cellStyle name="40% - Акцент1 3 6" xfId="886"/>
    <cellStyle name="40% — акцент1 3 6" xfId="10129"/>
    <cellStyle name="40% - Акцент1 3 6 2" xfId="887"/>
    <cellStyle name="40% - Акцент1 3 6 2 2" xfId="3653"/>
    <cellStyle name="40% - Акцент1 3 6 2 3" xfId="5967"/>
    <cellStyle name="40% - Акцент1 3 6 3" xfId="5966"/>
    <cellStyle name="40% - Акцент1 3 6 4" xfId="8833"/>
    <cellStyle name="40% - Акцент1 3 6 5" xfId="10303"/>
    <cellStyle name="40% - Акцент1 3 6 6" xfId="8557"/>
    <cellStyle name="40% - Акцент1 3 6 7" xfId="10514"/>
    <cellStyle name="40% - Акцент1 3 7" xfId="888"/>
    <cellStyle name="40% — акцент1 3 7" xfId="8776"/>
    <cellStyle name="40% - Акцент1 3 7 2" xfId="889"/>
    <cellStyle name="40% - Акцент1 3 7 2 2" xfId="3654"/>
    <cellStyle name="40% - Акцент1 3 7 2 3" xfId="5969"/>
    <cellStyle name="40% - Акцент1 3 7 3" xfId="5968"/>
    <cellStyle name="40% - Акцент1 3 7 4" xfId="10301"/>
    <cellStyle name="40% - Акцент1 3 7 5" xfId="8558"/>
    <cellStyle name="40% - Акцент1 3 7 6" xfId="10513"/>
    <cellStyle name="40% - Акцент1 3 8" xfId="890"/>
    <cellStyle name="40% — акцент1 3 8" xfId="10342"/>
    <cellStyle name="40% - Акцент1 3 8 2" xfId="891"/>
    <cellStyle name="40% - Акцент1 3 8 2 2" xfId="5971"/>
    <cellStyle name="40% - Акцент1 3 8 3" xfId="892"/>
    <cellStyle name="40% - Акцент1 3 8 3 2" xfId="3656"/>
    <cellStyle name="40% - Акцент1 3 8 3 3" xfId="5972"/>
    <cellStyle name="40% - Акцент1 3 8 4" xfId="5970"/>
    <cellStyle name="40% - Акцент1 3 8 5" xfId="8563"/>
    <cellStyle name="40% - Акцент1 3 8 6" xfId="10511"/>
    <cellStyle name="40% - Акцент1 3 9" xfId="893"/>
    <cellStyle name="40% — акцент1 3 9" xfId="8508"/>
    <cellStyle name="40% - Акцент1 3 9 2" xfId="894"/>
    <cellStyle name="40% - Акцент1 3 9 2 2" xfId="5974"/>
    <cellStyle name="40% - Акцент1 3 9 3" xfId="895"/>
    <cellStyle name="40% - Акцент1 3 9 3 2" xfId="3658"/>
    <cellStyle name="40% - Акцент1 3 9 3 3" xfId="5975"/>
    <cellStyle name="40% - Акцент1 3 9 4" xfId="5973"/>
    <cellStyle name="40% - Акцент1 3 9 5" xfId="10505"/>
    <cellStyle name="40% — акцент1 4" xfId="896"/>
    <cellStyle name="40% — акцент1 4 2" xfId="897"/>
    <cellStyle name="40% — акцент1 4 2 2" xfId="3660"/>
    <cellStyle name="40% — акцент1 4 2 3" xfId="5977"/>
    <cellStyle name="40% — акцент1 4 3" xfId="5976"/>
    <cellStyle name="40% — акцент1 5" xfId="898"/>
    <cellStyle name="40% — акцент1 5 2" xfId="899"/>
    <cellStyle name="40% — акцент1 5 2 2" xfId="5979"/>
    <cellStyle name="40% — акцент1 5 3" xfId="900"/>
    <cellStyle name="40% — акцент1 5 3 2" xfId="3661"/>
    <cellStyle name="40% — акцент1 5 3 3" xfId="5980"/>
    <cellStyle name="40% — акцент1 5 4" xfId="5978"/>
    <cellStyle name="40% — акцент1 6" xfId="901"/>
    <cellStyle name="40% — акцент1 6 2" xfId="902"/>
    <cellStyle name="40% — акцент1 6 2 2" xfId="5982"/>
    <cellStyle name="40% — акцент1 6 3" xfId="903"/>
    <cellStyle name="40% — акцент1 6 3 2" xfId="3664"/>
    <cellStyle name="40% — акцент1 6 3 3" xfId="5983"/>
    <cellStyle name="40% — акцент1 6 4" xfId="5981"/>
    <cellStyle name="40% — акцент1 7" xfId="904"/>
    <cellStyle name="40% — акцент1 7 2" xfId="905"/>
    <cellStyle name="40% — акцент1 7 2 2" xfId="5985"/>
    <cellStyle name="40% — акцент1 7 3" xfId="906"/>
    <cellStyle name="40% — акцент1 7 3 2" xfId="3665"/>
    <cellStyle name="40% — акцент1 7 3 3" xfId="5986"/>
    <cellStyle name="40% — акцент1 7 4" xfId="5984"/>
    <cellStyle name="40% — акцент1 8" xfId="907"/>
    <cellStyle name="40% — акцент1 8 2" xfId="908"/>
    <cellStyle name="40% — акцент1 8 2 2" xfId="5988"/>
    <cellStyle name="40% — акцент1 8 3" xfId="909"/>
    <cellStyle name="40% — акцент1 8 3 2" xfId="3667"/>
    <cellStyle name="40% — акцент1 8 3 3" xfId="5989"/>
    <cellStyle name="40% — акцент1 8 4" xfId="5987"/>
    <cellStyle name="40% — акцент1 9" xfId="910"/>
    <cellStyle name="40% — акцент1 9 2" xfId="911"/>
    <cellStyle name="40% — акцент1 9 2 2" xfId="5991"/>
    <cellStyle name="40% — акцент1 9 3" xfId="912"/>
    <cellStyle name="40% — акцент1 9 3 2" xfId="3668"/>
    <cellStyle name="40% — акцент1 9 3 3" xfId="5992"/>
    <cellStyle name="40% — акцент1 9 4" xfId="5990"/>
    <cellStyle name="40% — акцент2" xfId="913"/>
    <cellStyle name="40% — акцент2 10" xfId="914"/>
    <cellStyle name="40% — акцент2 10 2" xfId="915"/>
    <cellStyle name="40% — акцент2 10 2 2" xfId="5995"/>
    <cellStyle name="40% — акцент2 10 3" xfId="916"/>
    <cellStyle name="40% — акцент2 10 3 2" xfId="3669"/>
    <cellStyle name="40% — акцент2 10 3 3" xfId="5996"/>
    <cellStyle name="40% — акцент2 10 4" xfId="5994"/>
    <cellStyle name="40% — акцент2 11" xfId="917"/>
    <cellStyle name="40% — акцент2 11 2" xfId="3670"/>
    <cellStyle name="40% — акцент2 11 3" xfId="5997"/>
    <cellStyle name="40% — акцент2 12" xfId="918"/>
    <cellStyle name="40% — акцент2 12 2" xfId="5998"/>
    <cellStyle name="40% — акцент2 13" xfId="5999"/>
    <cellStyle name="40% — акцент2 14" xfId="5993"/>
    <cellStyle name="40% - Акцент2 2" xfId="919"/>
    <cellStyle name="40% — акцент2 2" xfId="920"/>
    <cellStyle name="40% - Акцент2 2 10" xfId="921"/>
    <cellStyle name="40% — акцент2 2 10" xfId="10469"/>
    <cellStyle name="40% - Акцент2 2 10 2" xfId="922"/>
    <cellStyle name="40% - Акцент2 2 10 2 2" xfId="6003"/>
    <cellStyle name="40% - Акцент2 2 10 3" xfId="923"/>
    <cellStyle name="40% - Акцент2 2 10 3 2" xfId="3671"/>
    <cellStyle name="40% - Акцент2 2 10 3 3" xfId="6004"/>
    <cellStyle name="40% - Акцент2 2 10 4" xfId="6002"/>
    <cellStyle name="40% - Акцент2 2 11" xfId="924"/>
    <cellStyle name="40% - Акцент2 2 11 2" xfId="925"/>
    <cellStyle name="40% - Акцент2 2 11 2 2" xfId="6006"/>
    <cellStyle name="40% - Акцент2 2 11 3" xfId="926"/>
    <cellStyle name="40% - Акцент2 2 11 3 2" xfId="3672"/>
    <cellStyle name="40% - Акцент2 2 11 3 3" xfId="6007"/>
    <cellStyle name="40% - Акцент2 2 11 4" xfId="6005"/>
    <cellStyle name="40% - Акцент2 2 12" xfId="927"/>
    <cellStyle name="40% - Акцент2 2 12 2" xfId="928"/>
    <cellStyle name="40% - Акцент2 2 12 2 2" xfId="6009"/>
    <cellStyle name="40% - Акцент2 2 12 3" xfId="929"/>
    <cellStyle name="40% - Акцент2 2 12 3 2" xfId="3673"/>
    <cellStyle name="40% - Акцент2 2 12 3 3" xfId="6010"/>
    <cellStyle name="40% - Акцент2 2 12 4" xfId="6008"/>
    <cellStyle name="40% - Акцент2 2 13" xfId="930"/>
    <cellStyle name="40% - Акцент2 2 13 2" xfId="931"/>
    <cellStyle name="40% - Акцент2 2 13 2 2" xfId="6012"/>
    <cellStyle name="40% - Акцент2 2 13 3" xfId="932"/>
    <cellStyle name="40% - Акцент2 2 13 3 2" xfId="3674"/>
    <cellStyle name="40% - Акцент2 2 13 3 3" xfId="6013"/>
    <cellStyle name="40% - Акцент2 2 13 4" xfId="6011"/>
    <cellStyle name="40% - Акцент2 2 14" xfId="933"/>
    <cellStyle name="40% - Акцент2 2 14 2" xfId="934"/>
    <cellStyle name="40% - Акцент2 2 14 2 2" xfId="6015"/>
    <cellStyle name="40% - Акцент2 2 14 3" xfId="935"/>
    <cellStyle name="40% - Акцент2 2 14 3 2" xfId="3675"/>
    <cellStyle name="40% - Акцент2 2 14 3 3" xfId="6016"/>
    <cellStyle name="40% - Акцент2 2 14 4" xfId="6014"/>
    <cellStyle name="40% - Акцент2 2 15" xfId="936"/>
    <cellStyle name="40% - Акцент2 2 15 2" xfId="937"/>
    <cellStyle name="40% - Акцент2 2 15 2 2" xfId="6018"/>
    <cellStyle name="40% - Акцент2 2 15 3" xfId="938"/>
    <cellStyle name="40% - Акцент2 2 15 3 2" xfId="3677"/>
    <cellStyle name="40% - Акцент2 2 15 3 3" xfId="6019"/>
    <cellStyle name="40% - Акцент2 2 15 4" xfId="6017"/>
    <cellStyle name="40% - Акцент2 2 16" xfId="939"/>
    <cellStyle name="40% - Акцент2 2 16 2" xfId="940"/>
    <cellStyle name="40% - Акцент2 2 16 2 2" xfId="6021"/>
    <cellStyle name="40% - Акцент2 2 16 3" xfId="941"/>
    <cellStyle name="40% - Акцент2 2 16 3 2" xfId="3678"/>
    <cellStyle name="40% - Акцент2 2 16 3 3" xfId="6022"/>
    <cellStyle name="40% - Акцент2 2 16 4" xfId="6020"/>
    <cellStyle name="40% - Акцент2 2 17" xfId="942"/>
    <cellStyle name="40% - Акцент2 2 17 2" xfId="943"/>
    <cellStyle name="40% - Акцент2 2 17 2 2" xfId="6024"/>
    <cellStyle name="40% - Акцент2 2 17 3" xfId="944"/>
    <cellStyle name="40% - Акцент2 2 17 3 2" xfId="3680"/>
    <cellStyle name="40% - Акцент2 2 17 3 3" xfId="6025"/>
    <cellStyle name="40% - Акцент2 2 17 4" xfId="6023"/>
    <cellStyle name="40% - Акцент2 2 18" xfId="945"/>
    <cellStyle name="40% - Акцент2 2 18 2" xfId="946"/>
    <cellStyle name="40% - Акцент2 2 18 2 2" xfId="6027"/>
    <cellStyle name="40% - Акцент2 2 18 3" xfId="947"/>
    <cellStyle name="40% - Акцент2 2 18 3 2" xfId="3681"/>
    <cellStyle name="40% - Акцент2 2 18 3 3" xfId="6028"/>
    <cellStyle name="40% - Акцент2 2 18 4" xfId="6026"/>
    <cellStyle name="40% - Акцент2 2 19" xfId="948"/>
    <cellStyle name="40% - Акцент2 2 19 2" xfId="949"/>
    <cellStyle name="40% - Акцент2 2 19 2 2" xfId="6030"/>
    <cellStyle name="40% - Акцент2 2 19 3" xfId="950"/>
    <cellStyle name="40% - Акцент2 2 19 3 2" xfId="3682"/>
    <cellStyle name="40% - Акцент2 2 19 3 3" xfId="6031"/>
    <cellStyle name="40% - Акцент2 2 19 4" xfId="6029"/>
    <cellStyle name="40% - Акцент2 2 2" xfId="951"/>
    <cellStyle name="40% — акцент2 2 2" xfId="952"/>
    <cellStyle name="40% - Акцент2 2 2 10" xfId="10237"/>
    <cellStyle name="40% — акцент2 2 2 10" xfId="8887"/>
    <cellStyle name="40% - Акцент2 2 2 11" xfId="8628"/>
    <cellStyle name="40% — акцент2 2 2 11" xfId="8629"/>
    <cellStyle name="40% - Акцент2 2 2 12" xfId="10452"/>
    <cellStyle name="40% — акцент2 2 2 12" xfId="10450"/>
    <cellStyle name="40% - Акцент2 2 2 2" xfId="953"/>
    <cellStyle name="40% — акцент2 2 2 2" xfId="3684"/>
    <cellStyle name="40% - Акцент2 2 2 2 10" xfId="10447"/>
    <cellStyle name="40% - Акцент2 2 2 2 2" xfId="954"/>
    <cellStyle name="40% - Акцент2 2 2 2 2 2" xfId="6035"/>
    <cellStyle name="40% - Акцент2 2 2 2 3" xfId="955"/>
    <cellStyle name="40% - Акцент2 2 2 2 3 2" xfId="3686"/>
    <cellStyle name="40% - Акцент2 2 2 2 3 3" xfId="6036"/>
    <cellStyle name="40% - Акцент2 2 2 2 4" xfId="6034"/>
    <cellStyle name="40% - Акцент2 2 2 2 5" xfId="9069"/>
    <cellStyle name="40% - Акцент2 2 2 2 6" xfId="10029"/>
    <cellStyle name="40% - Акцент2 2 2 2 7" xfId="8888"/>
    <cellStyle name="40% - Акцент2 2 2 2 8" xfId="10235"/>
    <cellStyle name="40% - Акцент2 2 2 2 9" xfId="8630"/>
    <cellStyle name="40% - Акцент2 2 2 3" xfId="956"/>
    <cellStyle name="40% — акцент2 2 2 3" xfId="4032"/>
    <cellStyle name="40% - Акцент2 2 2 3 10" xfId="10228"/>
    <cellStyle name="40% - Акцент2 2 2 3 11" xfId="8632"/>
    <cellStyle name="40% - Акцент2 2 2 3 12" xfId="8234"/>
    <cellStyle name="40% - Акцент2 2 2 3 2" xfId="3687"/>
    <cellStyle name="40% - Акцент2 2 2 3 3" xfId="4878"/>
    <cellStyle name="40% - Акцент2 2 2 3 4" xfId="4071"/>
    <cellStyle name="40% - Акцент2 2 2 3 5" xfId="4893"/>
    <cellStyle name="40% - Акцент2 2 2 3 6" xfId="6037"/>
    <cellStyle name="40% - Акцент2 2 2 3 7" xfId="9070"/>
    <cellStyle name="40% - Акцент2 2 2 3 8" xfId="10026"/>
    <cellStyle name="40% - Акцент2 2 2 3 9" xfId="8890"/>
    <cellStyle name="40% - Акцент2 2 2 4" xfId="957"/>
    <cellStyle name="40% — акцент2 2 2 4" xfId="4882"/>
    <cellStyle name="40% - Акцент2 2 2 4 10" xfId="8633"/>
    <cellStyle name="40% - Акцент2 2 2 4 11" xfId="10443"/>
    <cellStyle name="40% - Акцент2 2 2 4 2" xfId="3688"/>
    <cellStyle name="40% - Акцент2 2 2 4 3" xfId="4068"/>
    <cellStyle name="40% - Акцент2 2 2 4 4" xfId="4892"/>
    <cellStyle name="40% - Акцент2 2 2 4 5" xfId="6038"/>
    <cellStyle name="40% - Акцент2 2 2 4 6" xfId="9071"/>
    <cellStyle name="40% - Акцент2 2 2 4 7" xfId="10025"/>
    <cellStyle name="40% - Акцент2 2 2 4 8" xfId="8891"/>
    <cellStyle name="40% - Акцент2 2 2 4 9" xfId="10227"/>
    <cellStyle name="40% - Акцент2 2 2 5" xfId="6039"/>
    <cellStyle name="40% — акцент2 2 2 5" xfId="4074"/>
    <cellStyle name="40% - Акцент2 2 2 6" xfId="6032"/>
    <cellStyle name="40% — акцент2 2 2 6" xfId="4895"/>
    <cellStyle name="40% - Акцент2 2 2 7" xfId="9067"/>
    <cellStyle name="40% — акцент2 2 2 7" xfId="6033"/>
    <cellStyle name="40% - Акцент2 2 2 8" xfId="10031"/>
    <cellStyle name="40% — акцент2 2 2 8" xfId="9068"/>
    <cellStyle name="40% - Акцент2 2 2 9" xfId="8886"/>
    <cellStyle name="40% — акцент2 2 2 9" xfId="10030"/>
    <cellStyle name="40% - Акцент2 2 20" xfId="958"/>
    <cellStyle name="40% - Акцент2 2 20 2" xfId="3689"/>
    <cellStyle name="40% - Акцент2 2 20 3" xfId="6040"/>
    <cellStyle name="40% - Акцент2 2 21" xfId="959"/>
    <cellStyle name="40% - Акцент2 2 21 2" xfId="3690"/>
    <cellStyle name="40% - Акцент2 2 21 3" xfId="6041"/>
    <cellStyle name="40% - Акцент2 2 22" xfId="6042"/>
    <cellStyle name="40% - Акцент2 2 23" xfId="6000"/>
    <cellStyle name="40% - Акцент2 2 24" xfId="9043"/>
    <cellStyle name="40% - Акцент2 2 25" xfId="10063"/>
    <cellStyle name="40% - Акцент2 2 26" xfId="8856"/>
    <cellStyle name="40% - Акцент2 2 27" xfId="10259"/>
    <cellStyle name="40% - Акцент2 2 28" xfId="8612"/>
    <cellStyle name="40% - Акцент2 2 29" xfId="10470"/>
    <cellStyle name="40% - Акцент2 2 3" xfId="960"/>
    <cellStyle name="40% — акцент2 2 3" xfId="961"/>
    <cellStyle name="40% — акцент2 2 3 10" xfId="8895"/>
    <cellStyle name="40% - Акцент2 2 3 2" xfId="962"/>
    <cellStyle name="40% — акцент2 2 3 2" xfId="3691"/>
    <cellStyle name="40% - Акцент2 2 3 2 10" xfId="8896"/>
    <cellStyle name="40% - Акцент2 2 3 2 11" xfId="10224"/>
    <cellStyle name="40% - Акцент2 2 3 2 12" xfId="8636"/>
    <cellStyle name="40% - Акцент2 2 3 2 13" xfId="10439"/>
    <cellStyle name="40% - Акцент2 2 3 2 2" xfId="3692"/>
    <cellStyle name="40% - Акцент2 2 3 2 3" xfId="4021"/>
    <cellStyle name="40% - Акцент2 2 3 2 4" xfId="4873"/>
    <cellStyle name="40% - Акцент2 2 3 2 5" xfId="4062"/>
    <cellStyle name="40% - Акцент2 2 3 2 6" xfId="4890"/>
    <cellStyle name="40% - Акцент2 2 3 2 7" xfId="6045"/>
    <cellStyle name="40% - Акцент2 2 3 2 8" xfId="9074"/>
    <cellStyle name="40% - Акцент2 2 3 2 9" xfId="10020"/>
    <cellStyle name="40% - Акцент2 2 3 3" xfId="6043"/>
    <cellStyle name="40% — акцент2 2 3 3" xfId="4023"/>
    <cellStyle name="40% - Акцент2 2 3 4" xfId="9072"/>
    <cellStyle name="40% — акцент2 2 3 4" xfId="4874"/>
    <cellStyle name="40% - Акцент2 2 3 5" xfId="10022"/>
    <cellStyle name="40% — акцент2 2 3 5" xfId="4064"/>
    <cellStyle name="40% - Акцент2 2 3 6" xfId="8894"/>
    <cellStyle name="40% — акцент2 2 3 6" xfId="4891"/>
    <cellStyle name="40% - Акцент2 2 3 7" xfId="10225"/>
    <cellStyle name="40% — акцент2 2 3 7" xfId="6044"/>
    <cellStyle name="40% - Акцент2 2 3 8" xfId="8635"/>
    <cellStyle name="40% — акцент2 2 3 8" xfId="9073"/>
    <cellStyle name="40% - Акцент2 2 3 9" xfId="10442"/>
    <cellStyle name="40% — акцент2 2 3 9" xfId="10021"/>
    <cellStyle name="40% - Акцент2 2 4" xfId="963"/>
    <cellStyle name="40% — акцент2 2 4" xfId="6001"/>
    <cellStyle name="40% - Акцент2 2 4 2" xfId="964"/>
    <cellStyle name="40% - Акцент2 2 4 2 2" xfId="3693"/>
    <cellStyle name="40% - Акцент2 2 4 2 3" xfId="6047"/>
    <cellStyle name="40% - Акцент2 2 4 3" xfId="6046"/>
    <cellStyle name="40% - Акцент2 2 4 4" xfId="9075"/>
    <cellStyle name="40% - Акцент2 2 4 5" xfId="10019"/>
    <cellStyle name="40% - Акцент2 2 4 6" xfId="8897"/>
    <cellStyle name="40% - Акцент2 2 4 7" xfId="10223"/>
    <cellStyle name="40% - Акцент2 2 4 8" xfId="8637"/>
    <cellStyle name="40% - Акцент2 2 4 9" xfId="10438"/>
    <cellStyle name="40% - Акцент2 2 5" xfId="965"/>
    <cellStyle name="40% — акцент2 2 5" xfId="9044"/>
    <cellStyle name="40% - Акцент2 2 5 2" xfId="966"/>
    <cellStyle name="40% - Акцент2 2 5 2 2" xfId="3694"/>
    <cellStyle name="40% - Акцент2 2 5 2 3" xfId="6049"/>
    <cellStyle name="40% - Акцент2 2 5 3" xfId="6048"/>
    <cellStyle name="40% - Акцент2 2 5 4" xfId="10018"/>
    <cellStyle name="40% - Акцент2 2 5 5" xfId="8899"/>
    <cellStyle name="40% - Акцент2 2 5 6" xfId="10219"/>
    <cellStyle name="40% - Акцент2 2 5 7" xfId="8638"/>
    <cellStyle name="40% - Акцент2 2 5 8" xfId="10437"/>
    <cellStyle name="40% - Акцент2 2 6" xfId="967"/>
    <cellStyle name="40% — акцент2 2 6" xfId="10059"/>
    <cellStyle name="40% - Акцент2 2 6 2" xfId="968"/>
    <cellStyle name="40% - Акцент2 2 6 2 2" xfId="3695"/>
    <cellStyle name="40% - Акцент2 2 6 2 3" xfId="6051"/>
    <cellStyle name="40% - Акцент2 2 6 3" xfId="6050"/>
    <cellStyle name="40% - Акцент2 2 6 4" xfId="8900"/>
    <cellStyle name="40% - Акцент2 2 6 5" xfId="10217"/>
    <cellStyle name="40% - Акцент2 2 6 6" xfId="8639"/>
    <cellStyle name="40% - Акцент2 2 6 7" xfId="10436"/>
    <cellStyle name="40% - Акцент2 2 7" xfId="969"/>
    <cellStyle name="40% — акцент2 2 7" xfId="8857"/>
    <cellStyle name="40% - Акцент2 2 7 2" xfId="970"/>
    <cellStyle name="40% - Акцент2 2 7 2 2" xfId="3696"/>
    <cellStyle name="40% - Акцент2 2 7 2 3" xfId="6053"/>
    <cellStyle name="40% - Акцент2 2 7 3" xfId="6052"/>
    <cellStyle name="40% - Акцент2 2 7 4" xfId="10216"/>
    <cellStyle name="40% - Акцент2 2 7 5" xfId="8640"/>
    <cellStyle name="40% - Акцент2 2 7 6" xfId="10435"/>
    <cellStyle name="40% - Акцент2 2 8" xfId="971"/>
    <cellStyle name="40% — акцент2 2 8" xfId="10256"/>
    <cellStyle name="40% - Акцент2 2 8 2" xfId="972"/>
    <cellStyle name="40% - Акцент2 2 8 2 2" xfId="6055"/>
    <cellStyle name="40% - Акцент2 2 8 3" xfId="973"/>
    <cellStyle name="40% - Акцент2 2 8 3 2" xfId="3697"/>
    <cellStyle name="40% - Акцент2 2 8 3 3" xfId="6056"/>
    <cellStyle name="40% - Акцент2 2 8 4" xfId="6054"/>
    <cellStyle name="40% - Акцент2 2 8 5" xfId="8641"/>
    <cellStyle name="40% - Акцент2 2 8 6" xfId="10431"/>
    <cellStyle name="40% - Акцент2 2 9" xfId="974"/>
    <cellStyle name="40% — акцент2 2 9" xfId="8613"/>
    <cellStyle name="40% - Акцент2 2 9 2" xfId="975"/>
    <cellStyle name="40% - Акцент2 2 9 2 2" xfId="6058"/>
    <cellStyle name="40% - Акцент2 2 9 3" xfId="976"/>
    <cellStyle name="40% - Акцент2 2 9 3 2" xfId="3698"/>
    <cellStyle name="40% - Акцент2 2 9 3 3" xfId="6059"/>
    <cellStyle name="40% - Акцент2 2 9 4" xfId="6057"/>
    <cellStyle name="40% - Акцент2 2 9 5" xfId="10427"/>
    <cellStyle name="40% - Акцент2 3" xfId="977"/>
    <cellStyle name="40% — акцент2 3" xfId="978"/>
    <cellStyle name="40% - Акцент2 3 10" xfId="979"/>
    <cellStyle name="40% — акцент2 3 10" xfId="10422"/>
    <cellStyle name="40% - Акцент2 3 10 2" xfId="980"/>
    <cellStyle name="40% - Акцент2 3 10 2 2" xfId="6063"/>
    <cellStyle name="40% - Акцент2 3 10 3" xfId="981"/>
    <cellStyle name="40% - Акцент2 3 10 3 2" xfId="3699"/>
    <cellStyle name="40% - Акцент2 3 10 3 3" xfId="6064"/>
    <cellStyle name="40% - Акцент2 3 10 4" xfId="6062"/>
    <cellStyle name="40% - Акцент2 3 11" xfId="982"/>
    <cellStyle name="40% - Акцент2 3 11 2" xfId="983"/>
    <cellStyle name="40% - Акцент2 3 11 2 2" xfId="6066"/>
    <cellStyle name="40% - Акцент2 3 11 3" xfId="984"/>
    <cellStyle name="40% - Акцент2 3 11 3 2" xfId="3700"/>
    <cellStyle name="40% - Акцент2 3 11 3 3" xfId="6067"/>
    <cellStyle name="40% - Акцент2 3 11 4" xfId="6065"/>
    <cellStyle name="40% - Акцент2 3 12" xfId="985"/>
    <cellStyle name="40% - Акцент2 3 12 2" xfId="986"/>
    <cellStyle name="40% - Акцент2 3 12 2 2" xfId="6069"/>
    <cellStyle name="40% - Акцент2 3 12 3" xfId="987"/>
    <cellStyle name="40% - Акцент2 3 12 3 2" xfId="3701"/>
    <cellStyle name="40% - Акцент2 3 12 3 3" xfId="6070"/>
    <cellStyle name="40% - Акцент2 3 12 4" xfId="6068"/>
    <cellStyle name="40% - Акцент2 3 13" xfId="988"/>
    <cellStyle name="40% - Акцент2 3 13 2" xfId="989"/>
    <cellStyle name="40% - Акцент2 3 13 2 2" xfId="6072"/>
    <cellStyle name="40% - Акцент2 3 13 3" xfId="990"/>
    <cellStyle name="40% - Акцент2 3 13 3 2" xfId="3702"/>
    <cellStyle name="40% - Акцент2 3 13 3 3" xfId="6073"/>
    <cellStyle name="40% - Акцент2 3 13 4" xfId="6071"/>
    <cellStyle name="40% - Акцент2 3 14" xfId="991"/>
    <cellStyle name="40% - Акцент2 3 14 2" xfId="992"/>
    <cellStyle name="40% - Акцент2 3 14 2 2" xfId="6075"/>
    <cellStyle name="40% - Акцент2 3 14 3" xfId="993"/>
    <cellStyle name="40% - Акцент2 3 14 3 2" xfId="3703"/>
    <cellStyle name="40% - Акцент2 3 14 3 3" xfId="6076"/>
    <cellStyle name="40% - Акцент2 3 14 4" xfId="6074"/>
    <cellStyle name="40% - Акцент2 3 15" xfId="994"/>
    <cellStyle name="40% - Акцент2 3 15 2" xfId="995"/>
    <cellStyle name="40% - Акцент2 3 15 2 2" xfId="6078"/>
    <cellStyle name="40% - Акцент2 3 15 3" xfId="996"/>
    <cellStyle name="40% - Акцент2 3 15 3 2" xfId="3704"/>
    <cellStyle name="40% - Акцент2 3 15 3 3" xfId="6079"/>
    <cellStyle name="40% - Акцент2 3 15 4" xfId="6077"/>
    <cellStyle name="40% - Акцент2 3 16" xfId="997"/>
    <cellStyle name="40% - Акцент2 3 16 2" xfId="998"/>
    <cellStyle name="40% - Акцент2 3 16 2 2" xfId="6081"/>
    <cellStyle name="40% - Акцент2 3 16 3" xfId="999"/>
    <cellStyle name="40% - Акцент2 3 16 3 2" xfId="3705"/>
    <cellStyle name="40% - Акцент2 3 16 3 3" xfId="6082"/>
    <cellStyle name="40% - Акцент2 3 16 4" xfId="6080"/>
    <cellStyle name="40% - Акцент2 3 17" xfId="1000"/>
    <cellStyle name="40% - Акцент2 3 17 2" xfId="1001"/>
    <cellStyle name="40% - Акцент2 3 17 2 2" xfId="6084"/>
    <cellStyle name="40% - Акцент2 3 17 3" xfId="1002"/>
    <cellStyle name="40% - Акцент2 3 17 3 2" xfId="3706"/>
    <cellStyle name="40% - Акцент2 3 17 3 3" xfId="6085"/>
    <cellStyle name="40% - Акцент2 3 17 4" xfId="6083"/>
    <cellStyle name="40% - Акцент2 3 18" xfId="1003"/>
    <cellStyle name="40% - Акцент2 3 18 2" xfId="1004"/>
    <cellStyle name="40% - Акцент2 3 18 2 2" xfId="6087"/>
    <cellStyle name="40% - Акцент2 3 18 3" xfId="1005"/>
    <cellStyle name="40% - Акцент2 3 18 3 2" xfId="3707"/>
    <cellStyle name="40% - Акцент2 3 18 3 3" xfId="6088"/>
    <cellStyle name="40% - Акцент2 3 18 4" xfId="6086"/>
    <cellStyle name="40% - Акцент2 3 19" xfId="1006"/>
    <cellStyle name="40% - Акцент2 3 19 2" xfId="1007"/>
    <cellStyle name="40% - Акцент2 3 19 2 2" xfId="6090"/>
    <cellStyle name="40% - Акцент2 3 19 3" xfId="1008"/>
    <cellStyle name="40% - Акцент2 3 19 3 2" xfId="3708"/>
    <cellStyle name="40% - Акцент2 3 19 3 3" xfId="6091"/>
    <cellStyle name="40% - Акцент2 3 19 4" xfId="6089"/>
    <cellStyle name="40% - Акцент2 3 2" xfId="1009"/>
    <cellStyle name="40% — акцент2 3 2" xfId="1010"/>
    <cellStyle name="40% - Акцент2 3 2 10" xfId="10176"/>
    <cellStyle name="40% — акцент2 3 2 10" xfId="8945"/>
    <cellStyle name="40% - Акцент2 3 2 11" xfId="8688"/>
    <cellStyle name="40% — акцент2 3 2 11" xfId="8692"/>
    <cellStyle name="40% - Акцент2 3 2 12" xfId="10394"/>
    <cellStyle name="40% — акцент2 3 2 12" xfId="10393"/>
    <cellStyle name="40% - Акцент2 3 2 2" xfId="1011"/>
    <cellStyle name="40% — акцент2 3 2 2" xfId="3710"/>
    <cellStyle name="40% - Акцент2 3 2 2 10" xfId="10392"/>
    <cellStyle name="40% - Акцент2 3 2 2 2" xfId="1012"/>
    <cellStyle name="40% - Акцент2 3 2 2 2 2" xfId="6095"/>
    <cellStyle name="40% - Акцент2 3 2 2 3" xfId="1013"/>
    <cellStyle name="40% - Акцент2 3 2 2 3 2" xfId="3712"/>
    <cellStyle name="40% - Акцент2 3 2 2 3 3" xfId="6096"/>
    <cellStyle name="40% - Акцент2 3 2 2 4" xfId="6094"/>
    <cellStyle name="40% - Акцент2 3 2 2 5" xfId="9107"/>
    <cellStyle name="40% - Акцент2 3 2 2 6" xfId="9985"/>
    <cellStyle name="40% - Акцент2 3 2 2 7" xfId="8946"/>
    <cellStyle name="40% - Акцент2 3 2 2 8" xfId="10174"/>
    <cellStyle name="40% - Акцент2 3 2 2 9" xfId="8693"/>
    <cellStyle name="40% - Акцент2 3 2 3" xfId="1014"/>
    <cellStyle name="40% — акцент2 3 2 3" xfId="3974"/>
    <cellStyle name="40% - Акцент2 3 2 3 10" xfId="10173"/>
    <cellStyle name="40% - Акцент2 3 2 3 11" xfId="8696"/>
    <cellStyle name="40% - Акцент2 3 2 3 12" xfId="10389"/>
    <cellStyle name="40% - Акцент2 3 2 3 2" xfId="3713"/>
    <cellStyle name="40% - Акцент2 3 2 3 3" xfId="4868"/>
    <cellStyle name="40% - Акцент2 3 2 3 4" xfId="4010"/>
    <cellStyle name="40% - Акцент2 3 2 3 5" xfId="4885"/>
    <cellStyle name="40% - Акцент2 3 2 3 6" xfId="6097"/>
    <cellStyle name="40% - Акцент2 3 2 3 7" xfId="9110"/>
    <cellStyle name="40% - Акцент2 3 2 3 8" xfId="9984"/>
    <cellStyle name="40% - Акцент2 3 2 3 9" xfId="8947"/>
    <cellStyle name="40% - Акцент2 3 2 4" xfId="1015"/>
    <cellStyle name="40% — акцент2 3 2 4" xfId="4869"/>
    <cellStyle name="40% - Акцент2 3 2 4 10" xfId="8697"/>
    <cellStyle name="40% - Акцент2 3 2 4 11" xfId="10388"/>
    <cellStyle name="40% - Акцент2 3 2 4 2" xfId="3714"/>
    <cellStyle name="40% - Акцент2 3 2 4 3" xfId="4009"/>
    <cellStyle name="40% - Акцент2 3 2 4 4" xfId="4884"/>
    <cellStyle name="40% - Акцент2 3 2 4 5" xfId="6098"/>
    <cellStyle name="40% - Акцент2 3 2 4 6" xfId="9111"/>
    <cellStyle name="40% - Акцент2 3 2 4 7" xfId="9983"/>
    <cellStyle name="40% - Акцент2 3 2 4 8" xfId="8948"/>
    <cellStyle name="40% - Акцент2 3 2 4 9" xfId="10170"/>
    <cellStyle name="40% - Акцент2 3 2 5" xfId="6099"/>
    <cellStyle name="40% — акцент2 3 2 5" xfId="4018"/>
    <cellStyle name="40% - Акцент2 3 2 6" xfId="6092"/>
    <cellStyle name="40% — акцент2 3 2 6" xfId="4886"/>
    <cellStyle name="40% - Акцент2 3 2 7" xfId="9105"/>
    <cellStyle name="40% — акцент2 3 2 7" xfId="6093"/>
    <cellStyle name="40% - Акцент2 3 2 8" xfId="9987"/>
    <cellStyle name="40% — акцент2 3 2 8" xfId="9106"/>
    <cellStyle name="40% - Акцент2 3 2 9" xfId="8944"/>
    <cellStyle name="40% — акцент2 3 2 9" xfId="9986"/>
    <cellStyle name="40% - Акцент2 3 20" xfId="1016"/>
    <cellStyle name="40% - Акцент2 3 20 2" xfId="3715"/>
    <cellStyle name="40% - Акцент2 3 20 3" xfId="6100"/>
    <cellStyle name="40% - Акцент2 3 21" xfId="1017"/>
    <cellStyle name="40% - Акцент2 3 21 2" xfId="3716"/>
    <cellStyle name="40% - Акцент2 3 21 3" xfId="6101"/>
    <cellStyle name="40% - Акцент2 3 22" xfId="6102"/>
    <cellStyle name="40% - Акцент2 3 23" xfId="6060"/>
    <cellStyle name="40% - Акцент2 3 24" xfId="9079"/>
    <cellStyle name="40% - Акцент2 3 25" xfId="10009"/>
    <cellStyle name="40% - Акцент2 3 26" xfId="8915"/>
    <cellStyle name="40% - Акцент2 3 27" xfId="10211"/>
    <cellStyle name="40% - Акцент2 3 28" xfId="8650"/>
    <cellStyle name="40% - Акцент2 3 29" xfId="10423"/>
    <cellStyle name="40% - Акцент2 3 3" xfId="1018"/>
    <cellStyle name="40% — акцент2 3 3" xfId="1019"/>
    <cellStyle name="40% — акцент2 3 3 10" xfId="8952"/>
    <cellStyle name="40% - Акцент2 3 3 2" xfId="1020"/>
    <cellStyle name="40% — акцент2 3 3 2" xfId="3718"/>
    <cellStyle name="40% - Акцент2 3 3 2 10" xfId="8953"/>
    <cellStyle name="40% - Акцент2 3 3 2 11" xfId="10167"/>
    <cellStyle name="40% - Акцент2 3 3 2 12" xfId="8710"/>
    <cellStyle name="40% - Акцент2 3 3 2 13" xfId="10372"/>
    <cellStyle name="40% - Акцент2 3 3 2 2" xfId="3719"/>
    <cellStyle name="40% - Акцент2 3 3 2 3" xfId="3967"/>
    <cellStyle name="40% - Акцент2 3 3 2 4" xfId="4866"/>
    <cellStyle name="40% - Акцент2 3 3 2 5" xfId="4004"/>
    <cellStyle name="40% - Акцент2 3 3 2 6" xfId="4879"/>
    <cellStyle name="40% - Акцент2 3 3 2 7" xfId="6105"/>
    <cellStyle name="40% - Акцент2 3 3 2 8" xfId="9117"/>
    <cellStyle name="40% - Акцент2 3 3 2 9" xfId="9976"/>
    <cellStyle name="40% - Акцент2 3 3 3" xfId="6103"/>
    <cellStyle name="40% — акцент2 3 3 3" xfId="3968"/>
    <cellStyle name="40% - Акцент2 3 3 4" xfId="9115"/>
    <cellStyle name="40% — акцент2 3 3 4" xfId="4867"/>
    <cellStyle name="40% - Акцент2 3 3 5" xfId="9980"/>
    <cellStyle name="40% — акцент2 3 3 5" xfId="4006"/>
    <cellStyle name="40% - Акцент2 3 3 6" xfId="8951"/>
    <cellStyle name="40% — акцент2 3 3 6" xfId="4883"/>
    <cellStyle name="40% - Акцент2 3 3 7" xfId="10168"/>
    <cellStyle name="40% — акцент2 3 3 7" xfId="6104"/>
    <cellStyle name="40% - Акцент2 3 3 8" xfId="8708"/>
    <cellStyle name="40% — акцент2 3 3 8" xfId="9116"/>
    <cellStyle name="40% - Акцент2 3 3 9" xfId="10378"/>
    <cellStyle name="40% — акцент2 3 3 9" xfId="9977"/>
    <cellStyle name="40% - Акцент2 3 4" xfId="1021"/>
    <cellStyle name="40% — акцент2 3 4" xfId="6061"/>
    <cellStyle name="40% - Акцент2 3 4 2" xfId="1022"/>
    <cellStyle name="40% - Акцент2 3 4 2 2" xfId="3720"/>
    <cellStyle name="40% - Акцент2 3 4 2 3" xfId="6107"/>
    <cellStyle name="40% - Акцент2 3 4 3" xfId="6106"/>
    <cellStyle name="40% - Акцент2 3 4 4" xfId="9118"/>
    <cellStyle name="40% - Акцент2 3 4 5" xfId="9975"/>
    <cellStyle name="40% - Акцент2 3 4 6" xfId="8954"/>
    <cellStyle name="40% - Акцент2 3 4 7" xfId="10164"/>
    <cellStyle name="40% - Акцент2 3 4 8" xfId="8711"/>
    <cellStyle name="40% - Акцент2 3 4 9" xfId="10367"/>
    <cellStyle name="40% - Акцент2 3 5" xfId="1023"/>
    <cellStyle name="40% — акцент2 3 5" xfId="9080"/>
    <cellStyle name="40% - Акцент2 3 5 2" xfId="1024"/>
    <cellStyle name="40% - Акцент2 3 5 2 2" xfId="3721"/>
    <cellStyle name="40% - Акцент2 3 5 2 3" xfId="6109"/>
    <cellStyle name="40% - Акцент2 3 5 3" xfId="6108"/>
    <cellStyle name="40% - Акцент2 3 5 4" xfId="9974"/>
    <cellStyle name="40% - Акцент2 3 5 5" xfId="8955"/>
    <cellStyle name="40% - Акцент2 3 5 6" xfId="10161"/>
    <cellStyle name="40% - Акцент2 3 5 7" xfId="8717"/>
    <cellStyle name="40% - Акцент2 3 5 8" xfId="10365"/>
    <cellStyle name="40% - Акцент2 3 6" xfId="1025"/>
    <cellStyle name="40% — акцент2 3 6" xfId="10008"/>
    <cellStyle name="40% - Акцент2 3 6 2" xfId="1026"/>
    <cellStyle name="40% - Акцент2 3 6 2 2" xfId="3722"/>
    <cellStyle name="40% - Акцент2 3 6 2 3" xfId="6111"/>
    <cellStyle name="40% - Акцент2 3 6 3" xfId="6110"/>
    <cellStyle name="40% - Акцент2 3 6 4" xfId="8956"/>
    <cellStyle name="40% - Акцент2 3 6 5" xfId="10156"/>
    <cellStyle name="40% - Акцент2 3 6 6" xfId="8723"/>
    <cellStyle name="40% - Акцент2 3 6 7" xfId="10362"/>
    <cellStyle name="40% - Акцент2 3 7" xfId="1027"/>
    <cellStyle name="40% — акцент2 3 7" xfId="8916"/>
    <cellStyle name="40% - Акцент2 3 7 2" xfId="1028"/>
    <cellStyle name="40% - Акцент2 3 7 2 2" xfId="3724"/>
    <cellStyle name="40% - Акцент2 3 7 2 3" xfId="6113"/>
    <cellStyle name="40% - Акцент2 3 7 3" xfId="6112"/>
    <cellStyle name="40% - Акцент2 3 7 4" xfId="10155"/>
    <cellStyle name="40% - Акцент2 3 7 5" xfId="8731"/>
    <cellStyle name="40% - Акцент2 3 7 6" xfId="10358"/>
    <cellStyle name="40% - Акцент2 3 8" xfId="1029"/>
    <cellStyle name="40% — акцент2 3 8" xfId="10209"/>
    <cellStyle name="40% - Акцент2 3 8 2" xfId="1030"/>
    <cellStyle name="40% - Акцент2 3 8 2 2" xfId="6115"/>
    <cellStyle name="40% - Акцент2 3 8 3" xfId="1031"/>
    <cellStyle name="40% - Акцент2 3 8 3 2" xfId="3726"/>
    <cellStyle name="40% - Акцент2 3 8 3 3" xfId="6116"/>
    <cellStyle name="40% - Акцент2 3 8 4" xfId="6114"/>
    <cellStyle name="40% - Акцент2 3 8 5" xfId="8732"/>
    <cellStyle name="40% - Акцент2 3 8 6" xfId="10357"/>
    <cellStyle name="40% - Акцент2 3 9" xfId="1032"/>
    <cellStyle name="40% — акцент2 3 9" xfId="8657"/>
    <cellStyle name="40% - Акцент2 3 9 2" xfId="1033"/>
    <cellStyle name="40% - Акцент2 3 9 2 2" xfId="6118"/>
    <cellStyle name="40% - Акцент2 3 9 3" xfId="1034"/>
    <cellStyle name="40% - Акцент2 3 9 3 2" xfId="3728"/>
    <cellStyle name="40% - Акцент2 3 9 3 3" xfId="6119"/>
    <cellStyle name="40% - Акцент2 3 9 4" xfId="6117"/>
    <cellStyle name="40% - Акцент2 3 9 5" xfId="10356"/>
    <cellStyle name="40% — акцент2 4" xfId="1035"/>
    <cellStyle name="40% — акцент2 4 2" xfId="1036"/>
    <cellStyle name="40% — акцент2 4 2 2" xfId="3729"/>
    <cellStyle name="40% — акцент2 4 2 3" xfId="6121"/>
    <cellStyle name="40% — акцент2 4 3" xfId="6120"/>
    <cellStyle name="40% — акцент2 5" xfId="1037"/>
    <cellStyle name="40% — акцент2 5 2" xfId="1038"/>
    <cellStyle name="40% — акцент2 5 2 2" xfId="6123"/>
    <cellStyle name="40% — акцент2 5 3" xfId="1039"/>
    <cellStyle name="40% — акцент2 5 3 2" xfId="3732"/>
    <cellStyle name="40% — акцент2 5 3 3" xfId="6124"/>
    <cellStyle name="40% — акцент2 5 4" xfId="6122"/>
    <cellStyle name="40% — акцент2 6" xfId="1040"/>
    <cellStyle name="40% — акцент2 6 2" xfId="1041"/>
    <cellStyle name="40% — акцент2 6 2 2" xfId="6126"/>
    <cellStyle name="40% — акцент2 6 3" xfId="1042"/>
    <cellStyle name="40% — акцент2 6 3 2" xfId="3735"/>
    <cellStyle name="40% — акцент2 6 3 3" xfId="6127"/>
    <cellStyle name="40% — акцент2 6 4" xfId="6125"/>
    <cellStyle name="40% — акцент2 7" xfId="1043"/>
    <cellStyle name="40% — акцент2 7 2" xfId="1044"/>
    <cellStyle name="40% — акцент2 7 2 2" xfId="6129"/>
    <cellStyle name="40% — акцент2 7 3" xfId="1045"/>
    <cellStyle name="40% — акцент2 7 3 2" xfId="3737"/>
    <cellStyle name="40% — акцент2 7 3 3" xfId="6130"/>
    <cellStyle name="40% — акцент2 7 4" xfId="6128"/>
    <cellStyle name="40% — акцент2 8" xfId="1046"/>
    <cellStyle name="40% — акцент2 8 2" xfId="1047"/>
    <cellStyle name="40% — акцент2 8 2 2" xfId="6132"/>
    <cellStyle name="40% — акцент2 8 3" xfId="1048"/>
    <cellStyle name="40% — акцент2 8 3 2" xfId="3738"/>
    <cellStyle name="40% — акцент2 8 3 3" xfId="6133"/>
    <cellStyle name="40% — акцент2 8 4" xfId="6131"/>
    <cellStyle name="40% — акцент2 9" xfId="1049"/>
    <cellStyle name="40% — акцент2 9 2" xfId="1050"/>
    <cellStyle name="40% — акцент2 9 2 2" xfId="6135"/>
    <cellStyle name="40% — акцент2 9 3" xfId="1051"/>
    <cellStyle name="40% — акцент2 9 3 2" xfId="3741"/>
    <cellStyle name="40% — акцент2 9 3 3" xfId="6136"/>
    <cellStyle name="40% — акцент2 9 4" xfId="6134"/>
    <cellStyle name="40% — акцент3" xfId="1052"/>
    <cellStyle name="40% — акцент3 10" xfId="1053"/>
    <cellStyle name="40% — акцент3 10 2" xfId="1054"/>
    <cellStyle name="40% — акцент3 10 2 2" xfId="6139"/>
    <cellStyle name="40% — акцент3 10 3" xfId="1055"/>
    <cellStyle name="40% — акцент3 10 3 2" xfId="3743"/>
    <cellStyle name="40% — акцент3 10 3 3" xfId="6140"/>
    <cellStyle name="40% — акцент3 10 4" xfId="6138"/>
    <cellStyle name="40% — акцент3 11" xfId="1056"/>
    <cellStyle name="40% — акцент3 11 2" xfId="3744"/>
    <cellStyle name="40% — акцент3 11 3" xfId="6141"/>
    <cellStyle name="40% — акцент3 12" xfId="1057"/>
    <cellStyle name="40% — акцент3 12 2" xfId="6142"/>
    <cellStyle name="40% — акцент3 13" xfId="6143"/>
    <cellStyle name="40% — акцент3 14" xfId="6137"/>
    <cellStyle name="40% - Акцент3 2" xfId="1058"/>
    <cellStyle name="40% — акцент3 2" xfId="1059"/>
    <cellStyle name="40% - Акцент3 2 10" xfId="1060"/>
    <cellStyle name="40% — акцент3 2 10" xfId="10338"/>
    <cellStyle name="40% - Акцент3 2 10 2" xfId="1061"/>
    <cellStyle name="40% - Акцент3 2 10 2 2" xfId="6147"/>
    <cellStyle name="40% - Акцент3 2 10 3" xfId="1062"/>
    <cellStyle name="40% - Акцент3 2 10 3 2" xfId="3748"/>
    <cellStyle name="40% - Акцент3 2 10 3 3" xfId="6148"/>
    <cellStyle name="40% - Акцент3 2 10 4" xfId="6146"/>
    <cellStyle name="40% - Акцент3 2 11" xfId="1063"/>
    <cellStyle name="40% - Акцент3 2 11 2" xfId="1064"/>
    <cellStyle name="40% - Акцент3 2 11 2 2" xfId="6150"/>
    <cellStyle name="40% - Акцент3 2 11 3" xfId="1065"/>
    <cellStyle name="40% - Акцент3 2 11 3 2" xfId="3749"/>
    <cellStyle name="40% - Акцент3 2 11 3 3" xfId="6151"/>
    <cellStyle name="40% - Акцент3 2 11 4" xfId="6149"/>
    <cellStyle name="40% - Акцент3 2 12" xfId="1066"/>
    <cellStyle name="40% - Акцент3 2 12 2" xfId="1067"/>
    <cellStyle name="40% - Акцент3 2 12 2 2" xfId="6153"/>
    <cellStyle name="40% - Акцент3 2 12 3" xfId="1068"/>
    <cellStyle name="40% - Акцент3 2 12 3 2" xfId="3750"/>
    <cellStyle name="40% - Акцент3 2 12 3 3" xfId="6154"/>
    <cellStyle name="40% - Акцент3 2 12 4" xfId="6152"/>
    <cellStyle name="40% - Акцент3 2 13" xfId="1069"/>
    <cellStyle name="40% - Акцент3 2 13 2" xfId="1070"/>
    <cellStyle name="40% - Акцент3 2 13 2 2" xfId="6156"/>
    <cellStyle name="40% - Акцент3 2 13 3" xfId="1071"/>
    <cellStyle name="40% - Акцент3 2 13 3 2" xfId="3751"/>
    <cellStyle name="40% - Акцент3 2 13 3 3" xfId="6157"/>
    <cellStyle name="40% - Акцент3 2 13 4" xfId="6155"/>
    <cellStyle name="40% - Акцент3 2 14" xfId="1072"/>
    <cellStyle name="40% - Акцент3 2 14 2" xfId="1073"/>
    <cellStyle name="40% - Акцент3 2 14 2 2" xfId="6159"/>
    <cellStyle name="40% - Акцент3 2 14 3" xfId="1074"/>
    <cellStyle name="40% - Акцент3 2 14 3 2" xfId="3752"/>
    <cellStyle name="40% - Акцент3 2 14 3 3" xfId="6160"/>
    <cellStyle name="40% - Акцент3 2 14 4" xfId="6158"/>
    <cellStyle name="40% - Акцент3 2 15" xfId="1075"/>
    <cellStyle name="40% - Акцент3 2 15 2" xfId="1076"/>
    <cellStyle name="40% - Акцент3 2 15 2 2" xfId="6162"/>
    <cellStyle name="40% - Акцент3 2 15 3" xfId="1077"/>
    <cellStyle name="40% - Акцент3 2 15 3 2" xfId="3753"/>
    <cellStyle name="40% - Акцент3 2 15 3 3" xfId="6163"/>
    <cellStyle name="40% - Акцент3 2 15 4" xfId="6161"/>
    <cellStyle name="40% - Акцент3 2 16" xfId="1078"/>
    <cellStyle name="40% - Акцент3 2 16 2" xfId="1079"/>
    <cellStyle name="40% - Акцент3 2 16 2 2" xfId="6165"/>
    <cellStyle name="40% - Акцент3 2 16 3" xfId="1080"/>
    <cellStyle name="40% - Акцент3 2 16 3 2" xfId="3754"/>
    <cellStyle name="40% - Акцент3 2 16 3 3" xfId="6166"/>
    <cellStyle name="40% - Акцент3 2 16 4" xfId="6164"/>
    <cellStyle name="40% - Акцент3 2 17" xfId="1081"/>
    <cellStyle name="40% - Акцент3 2 17 2" xfId="1082"/>
    <cellStyle name="40% - Акцент3 2 17 2 2" xfId="6168"/>
    <cellStyle name="40% - Акцент3 2 17 3" xfId="1083"/>
    <cellStyle name="40% - Акцент3 2 17 3 2" xfId="3755"/>
    <cellStyle name="40% - Акцент3 2 17 3 3" xfId="6169"/>
    <cellStyle name="40% - Акцент3 2 17 4" xfId="6167"/>
    <cellStyle name="40% - Акцент3 2 18" xfId="1084"/>
    <cellStyle name="40% - Акцент3 2 18 2" xfId="1085"/>
    <cellStyle name="40% - Акцент3 2 18 2 2" xfId="6171"/>
    <cellStyle name="40% - Акцент3 2 18 3" xfId="1086"/>
    <cellStyle name="40% - Акцент3 2 18 3 2" xfId="3756"/>
    <cellStyle name="40% - Акцент3 2 18 3 3" xfId="6172"/>
    <cellStyle name="40% - Акцент3 2 18 4" xfId="6170"/>
    <cellStyle name="40% - Акцент3 2 19" xfId="1087"/>
    <cellStyle name="40% - Акцент3 2 19 2" xfId="1088"/>
    <cellStyle name="40% - Акцент3 2 19 2 2" xfId="6174"/>
    <cellStyle name="40% - Акцент3 2 19 3" xfId="1089"/>
    <cellStyle name="40% - Акцент3 2 19 3 2" xfId="3757"/>
    <cellStyle name="40% - Акцент3 2 19 3 3" xfId="6175"/>
    <cellStyle name="40% - Акцент3 2 19 4" xfId="6173"/>
    <cellStyle name="40% - Акцент3 2 2" xfId="1090"/>
    <cellStyle name="40% — акцент3 2 2" xfId="1091"/>
    <cellStyle name="40% - Акцент3 2 2 10" xfId="10105"/>
    <cellStyle name="40% — акцент3 2 2 10" xfId="9028"/>
    <cellStyle name="40% - Акцент3 2 2 11" xfId="8784"/>
    <cellStyle name="40% — акцент3 2 2 11" xfId="8785"/>
    <cellStyle name="40% - Акцент3 2 2 12" xfId="10292"/>
    <cellStyle name="40% — акцент3 2 2 12" xfId="10291"/>
    <cellStyle name="40% - Акцент3 2 2 2" xfId="1092"/>
    <cellStyle name="40% — акцент3 2 2 2" xfId="3758"/>
    <cellStyle name="40% - Акцент3 2 2 2 10" xfId="10290"/>
    <cellStyle name="40% - Акцент3 2 2 2 2" xfId="1093"/>
    <cellStyle name="40% - Акцент3 2 2 2 2 2" xfId="6179"/>
    <cellStyle name="40% - Акцент3 2 2 2 3" xfId="1094"/>
    <cellStyle name="40% - Акцент3 2 2 2 3 2" xfId="3759"/>
    <cellStyle name="40% - Акцент3 2 2 2 3 3" xfId="6180"/>
    <cellStyle name="40% - Акцент3 2 2 2 4" xfId="6178"/>
    <cellStyle name="40% - Акцент3 2 2 2 5" xfId="9158"/>
    <cellStyle name="40% - Акцент3 2 2 2 6" xfId="9917"/>
    <cellStyle name="40% - Акцент3 2 2 2 7" xfId="9029"/>
    <cellStyle name="40% - Акцент3 2 2 2 8" xfId="10098"/>
    <cellStyle name="40% - Акцент3 2 2 2 9" xfId="8786"/>
    <cellStyle name="40% - Акцент3 2 2 3" xfId="1095"/>
    <cellStyle name="40% — акцент3 2 2 3" xfId="3902"/>
    <cellStyle name="40% - Акцент3 2 2 3 10" xfId="10091"/>
    <cellStyle name="40% - Акцент3 2 2 3 11" xfId="8789"/>
    <cellStyle name="40% - Акцент3 2 2 3 12" xfId="10277"/>
    <cellStyle name="40% - Акцент3 2 2 3 2" xfId="3760"/>
    <cellStyle name="40% - Акцент3 2 2 3 3" xfId="4848"/>
    <cellStyle name="40% - Акцент3 2 2 3 4" xfId="3929"/>
    <cellStyle name="40% - Акцент3 2 2 3 5" xfId="4856"/>
    <cellStyle name="40% - Акцент3 2 2 3 6" xfId="6181"/>
    <cellStyle name="40% - Акцент3 2 2 3 7" xfId="9160"/>
    <cellStyle name="40% - Акцент3 2 2 3 8" xfId="9915"/>
    <cellStyle name="40% - Акцент3 2 2 3 9" xfId="9032"/>
    <cellStyle name="40% - Акцент3 2 2 4" xfId="1096"/>
    <cellStyle name="40% — акцент3 2 2 4" xfId="4850"/>
    <cellStyle name="40% - Акцент3 2 2 4 10" xfId="8791"/>
    <cellStyle name="40% - Акцент3 2 2 4 11" xfId="10276"/>
    <cellStyle name="40% - Акцент3 2 2 4 2" xfId="3761"/>
    <cellStyle name="40% - Акцент3 2 2 4 3" xfId="3927"/>
    <cellStyle name="40% - Акцент3 2 2 4 4" xfId="4855"/>
    <cellStyle name="40% - Акцент3 2 2 4 5" xfId="6182"/>
    <cellStyle name="40% - Акцент3 2 2 4 6" xfId="9161"/>
    <cellStyle name="40% - Акцент3 2 2 4 7" xfId="9914"/>
    <cellStyle name="40% - Акцент3 2 2 4 8" xfId="9033"/>
    <cellStyle name="40% - Акцент3 2 2 4 9" xfId="10090"/>
    <cellStyle name="40% - Акцент3 2 2 5" xfId="6183"/>
    <cellStyle name="40% — акцент3 2 2 5" xfId="3933"/>
    <cellStyle name="40% - Акцент3 2 2 6" xfId="6176"/>
    <cellStyle name="40% — акцент3 2 2 6" xfId="4857"/>
    <cellStyle name="40% - Акцент3 2 2 7" xfId="9156"/>
    <cellStyle name="40% — акцент3 2 2 7" xfId="6177"/>
    <cellStyle name="40% - Акцент3 2 2 8" xfId="9919"/>
    <cellStyle name="40% — акцент3 2 2 8" xfId="9157"/>
    <cellStyle name="40% - Акцент3 2 2 9" xfId="9027"/>
    <cellStyle name="40% — акцент3 2 2 9" xfId="9918"/>
    <cellStyle name="40% - Акцент3 2 20" xfId="1097"/>
    <cellStyle name="40% - Акцент3 2 20 2" xfId="3762"/>
    <cellStyle name="40% - Акцент3 2 20 3" xfId="6184"/>
    <cellStyle name="40% - Акцент3 2 21" xfId="1098"/>
    <cellStyle name="40% - Акцент3 2 21 2" xfId="3763"/>
    <cellStyle name="40% - Акцент3 2 21 3" xfId="6185"/>
    <cellStyle name="40% - Акцент3 2 22" xfId="6186"/>
    <cellStyle name="40% - Акцент3 2 23" xfId="6144"/>
    <cellStyle name="40% - Акцент3 2 24" xfId="9134"/>
    <cellStyle name="40% - Акцент3 2 25" xfId="9944"/>
    <cellStyle name="40% - Акцент3 2 26" xfId="8992"/>
    <cellStyle name="40% - Акцент3 2 27" xfId="10128"/>
    <cellStyle name="40% - Акцент3 2 28" xfId="8742"/>
    <cellStyle name="40% - Акцент3 2 29" xfId="10339"/>
    <cellStyle name="40% - Акцент3 2 3" xfId="1099"/>
    <cellStyle name="40% — акцент3 2 3" xfId="1100"/>
    <cellStyle name="40% — акцент3 2 3 10" xfId="9047"/>
    <cellStyle name="40% - Акцент3 2 3 2" xfId="1101"/>
    <cellStyle name="40% — акцент3 2 3 2" xfId="3764"/>
    <cellStyle name="40% - Акцент3 2 3 2 10" xfId="9048"/>
    <cellStyle name="40% - Акцент3 2 3 2 11" xfId="10078"/>
    <cellStyle name="40% - Акцент3 2 3 2 12" xfId="8820"/>
    <cellStyle name="40% - Акцент3 2 3 2 13" xfId="10268"/>
    <cellStyle name="40% - Акцент3 2 3 2 2" xfId="3765"/>
    <cellStyle name="40% - Акцент3 2 3 2 3" xfId="3895"/>
    <cellStyle name="40% - Акцент3 2 3 2 4" xfId="4846"/>
    <cellStyle name="40% - Акцент3 2 3 2 5" xfId="3923"/>
    <cellStyle name="40% - Акцент3 2 3 2 6" xfId="4853"/>
    <cellStyle name="40% - Акцент3 2 3 2 7" xfId="6189"/>
    <cellStyle name="40% - Акцент3 2 3 2 8" xfId="9166"/>
    <cellStyle name="40% - Акцент3 2 3 2 9" xfId="9910"/>
    <cellStyle name="40% - Акцент3 2 3 3" xfId="6187"/>
    <cellStyle name="40% — акцент3 2 3 3" xfId="3896"/>
    <cellStyle name="40% - Акцент3 2 3 4" xfId="9164"/>
    <cellStyle name="40% — акцент3 2 3 4" xfId="4847"/>
    <cellStyle name="40% - Акцент3 2 3 5" xfId="9912"/>
    <cellStyle name="40% — акцент3 2 3 5" xfId="3924"/>
    <cellStyle name="40% - Акцент3 2 3 6" xfId="9042"/>
    <cellStyle name="40% — акцент3 2 3 6" xfId="4854"/>
    <cellStyle name="40% - Акцент3 2 3 7" xfId="10080"/>
    <cellStyle name="40% — акцент3 2 3 7" xfId="6188"/>
    <cellStyle name="40% - Акцент3 2 3 8" xfId="8800"/>
    <cellStyle name="40% — акцент3 2 3 8" xfId="9165"/>
    <cellStyle name="40% - Акцент3 2 3 9" xfId="10269"/>
    <cellStyle name="40% — акцент3 2 3 9" xfId="9911"/>
    <cellStyle name="40% - Акцент3 2 4" xfId="1102"/>
    <cellStyle name="40% — акцент3 2 4" xfId="6145"/>
    <cellStyle name="40% - Акцент3 2 4 2" xfId="1103"/>
    <cellStyle name="40% - Акцент3 2 4 2 2" xfId="3766"/>
    <cellStyle name="40% - Акцент3 2 4 2 3" xfId="6191"/>
    <cellStyle name="40% - Акцент3 2 4 3" xfId="6190"/>
    <cellStyle name="40% - Акцент3 2 4 4" xfId="9167"/>
    <cellStyle name="40% - Акцент3 2 4 5" xfId="9905"/>
    <cellStyle name="40% - Акцент3 2 4 6" xfId="9052"/>
    <cellStyle name="40% - Акцент3 2 4 7" xfId="10077"/>
    <cellStyle name="40% - Акцент3 2 4 8" xfId="8824"/>
    <cellStyle name="40% - Акцент3 2 4 9" xfId="10267"/>
    <cellStyle name="40% - Акцент3 2 5" xfId="1104"/>
    <cellStyle name="40% — акцент3 2 5" xfId="9135"/>
    <cellStyle name="40% - Акцент3 2 5 2" xfId="1105"/>
    <cellStyle name="40% - Акцент3 2 5 2 2" xfId="3767"/>
    <cellStyle name="40% - Акцент3 2 5 2 3" xfId="6193"/>
    <cellStyle name="40% - Акцент3 2 5 3" xfId="6192"/>
    <cellStyle name="40% - Акцент3 2 5 4" xfId="9904"/>
    <cellStyle name="40% - Акцент3 2 5 5" xfId="9053"/>
    <cellStyle name="40% - Акцент3 2 5 6" xfId="10075"/>
    <cellStyle name="40% - Акцент3 2 5 7" xfId="8826"/>
    <cellStyle name="40% - Акцент3 2 5 8" xfId="10264"/>
    <cellStyle name="40% - Акцент3 2 6" xfId="1106"/>
    <cellStyle name="40% — акцент3 2 6" xfId="9943"/>
    <cellStyle name="40% - Акцент3 2 6 2" xfId="1107"/>
    <cellStyle name="40% - Акцент3 2 6 2 2" xfId="3768"/>
    <cellStyle name="40% - Акцент3 2 6 2 3" xfId="6195"/>
    <cellStyle name="40% - Акцент3 2 6 3" xfId="6194"/>
    <cellStyle name="40% - Акцент3 2 6 4" xfId="9055"/>
    <cellStyle name="40% - Акцент3 2 6 5" xfId="10073"/>
    <cellStyle name="40% - Акцент3 2 6 6" xfId="8832"/>
    <cellStyle name="40% - Акцент3 2 6 7" xfId="10260"/>
    <cellStyle name="40% - Акцент3 2 7" xfId="1108"/>
    <cellStyle name="40% — акцент3 2 7" xfId="8993"/>
    <cellStyle name="40% - Акцент3 2 7 2" xfId="1109"/>
    <cellStyle name="40% - Акцент3 2 7 2 2" xfId="3769"/>
    <cellStyle name="40% - Акцент3 2 7 2 3" xfId="6197"/>
    <cellStyle name="40% - Акцент3 2 7 3" xfId="6196"/>
    <cellStyle name="40% - Акцент3 2 7 4" xfId="10071"/>
    <cellStyle name="40% - Акцент3 2 7 5" xfId="8834"/>
    <cellStyle name="40% - Акцент3 2 7 6" xfId="10255"/>
    <cellStyle name="40% - Акцент3 2 8" xfId="1110"/>
    <cellStyle name="40% — акцент3 2 8" xfId="10125"/>
    <cellStyle name="40% - Акцент3 2 8 2" xfId="1111"/>
    <cellStyle name="40% - Акцент3 2 8 2 2" xfId="6199"/>
    <cellStyle name="40% - Акцент3 2 8 3" xfId="1112"/>
    <cellStyle name="40% - Акцент3 2 8 3 2" xfId="3771"/>
    <cellStyle name="40% - Акцент3 2 8 3 3" xfId="6200"/>
    <cellStyle name="40% - Акцент3 2 8 4" xfId="6198"/>
    <cellStyle name="40% - Акцент3 2 8 5" xfId="8835"/>
    <cellStyle name="40% - Акцент3 2 8 6" xfId="10254"/>
    <cellStyle name="40% - Акцент3 2 9" xfId="1113"/>
    <cellStyle name="40% — акцент3 2 9" xfId="8743"/>
    <cellStyle name="40% - Акцент3 2 9 2" xfId="1114"/>
    <cellStyle name="40% - Акцент3 2 9 2 2" xfId="6202"/>
    <cellStyle name="40% - Акцент3 2 9 3" xfId="1115"/>
    <cellStyle name="40% - Акцент3 2 9 3 2" xfId="3773"/>
    <cellStyle name="40% - Акцент3 2 9 3 3" xfId="6203"/>
    <cellStyle name="40% - Акцент3 2 9 4" xfId="6201"/>
    <cellStyle name="40% - Акцент3 2 9 5" xfId="10253"/>
    <cellStyle name="40% - Акцент3 3" xfId="1116"/>
    <cellStyle name="40% — акцент3 3" xfId="1117"/>
    <cellStyle name="40% - Акцент3 3 10" xfId="1118"/>
    <cellStyle name="40% — акцент3 3 10" xfId="10251"/>
    <cellStyle name="40% - Акцент3 3 10 2" xfId="1119"/>
    <cellStyle name="40% - Акцент3 3 10 2 2" xfId="6207"/>
    <cellStyle name="40% - Акцент3 3 10 3" xfId="1120"/>
    <cellStyle name="40% - Акцент3 3 10 3 2" xfId="3774"/>
    <cellStyle name="40% - Акцент3 3 10 3 3" xfId="6208"/>
    <cellStyle name="40% - Акцент3 3 10 4" xfId="6206"/>
    <cellStyle name="40% - Акцент3 3 11" xfId="1121"/>
    <cellStyle name="40% - Акцент3 3 11 2" xfId="1122"/>
    <cellStyle name="40% - Акцент3 3 11 2 2" xfId="6210"/>
    <cellStyle name="40% - Акцент3 3 11 3" xfId="1123"/>
    <cellStyle name="40% - Акцент3 3 11 3 2" xfId="3775"/>
    <cellStyle name="40% - Акцент3 3 11 3 3" xfId="6211"/>
    <cellStyle name="40% - Акцент3 3 11 4" xfId="6209"/>
    <cellStyle name="40% - Акцент3 3 12" xfId="1124"/>
    <cellStyle name="40% - Акцент3 3 12 2" xfId="1125"/>
    <cellStyle name="40% - Акцент3 3 12 2 2" xfId="6213"/>
    <cellStyle name="40% - Акцент3 3 12 3" xfId="1126"/>
    <cellStyle name="40% - Акцент3 3 12 3 2" xfId="3777"/>
    <cellStyle name="40% - Акцент3 3 12 3 3" xfId="6214"/>
    <cellStyle name="40% - Акцент3 3 12 4" xfId="6212"/>
    <cellStyle name="40% - Акцент3 3 13" xfId="1127"/>
    <cellStyle name="40% - Акцент3 3 13 2" xfId="1128"/>
    <cellStyle name="40% - Акцент3 3 13 2 2" xfId="6216"/>
    <cellStyle name="40% - Акцент3 3 13 3" xfId="1129"/>
    <cellStyle name="40% - Акцент3 3 13 3 2" xfId="3778"/>
    <cellStyle name="40% - Акцент3 3 13 3 3" xfId="6217"/>
    <cellStyle name="40% - Акцент3 3 13 4" xfId="6215"/>
    <cellStyle name="40% - Акцент3 3 14" xfId="1130"/>
    <cellStyle name="40% - Акцент3 3 14 2" xfId="1131"/>
    <cellStyle name="40% - Акцент3 3 14 2 2" xfId="6219"/>
    <cellStyle name="40% - Акцент3 3 14 3" xfId="1132"/>
    <cellStyle name="40% - Акцент3 3 14 3 2" xfId="3779"/>
    <cellStyle name="40% - Акцент3 3 14 3 3" xfId="6220"/>
    <cellStyle name="40% - Акцент3 3 14 4" xfId="6218"/>
    <cellStyle name="40% - Акцент3 3 15" xfId="1133"/>
    <cellStyle name="40% - Акцент3 3 15 2" xfId="1134"/>
    <cellStyle name="40% - Акцент3 3 15 2 2" xfId="6222"/>
    <cellStyle name="40% - Акцент3 3 15 3" xfId="1135"/>
    <cellStyle name="40% - Акцент3 3 15 3 2" xfId="3781"/>
    <cellStyle name="40% - Акцент3 3 15 3 3" xfId="6223"/>
    <cellStyle name="40% - Акцент3 3 15 4" xfId="6221"/>
    <cellStyle name="40% - Акцент3 3 16" xfId="1136"/>
    <cellStyle name="40% - Акцент3 3 16 2" xfId="1137"/>
    <cellStyle name="40% - Акцент3 3 16 2 2" xfId="6225"/>
    <cellStyle name="40% - Акцент3 3 16 3" xfId="1138"/>
    <cellStyle name="40% - Акцент3 3 16 3 2" xfId="3782"/>
    <cellStyle name="40% - Акцент3 3 16 3 3" xfId="6226"/>
    <cellStyle name="40% - Акцент3 3 16 4" xfId="6224"/>
    <cellStyle name="40% - Акцент3 3 17" xfId="1139"/>
    <cellStyle name="40% - Акцент3 3 17 2" xfId="1140"/>
    <cellStyle name="40% - Акцент3 3 17 2 2" xfId="6228"/>
    <cellStyle name="40% - Акцент3 3 17 3" xfId="1141"/>
    <cellStyle name="40% - Акцент3 3 17 3 2" xfId="3784"/>
    <cellStyle name="40% - Акцент3 3 17 3 3" xfId="6229"/>
    <cellStyle name="40% - Акцент3 3 17 4" xfId="6227"/>
    <cellStyle name="40% - Акцент3 3 18" xfId="1142"/>
    <cellStyle name="40% - Акцент3 3 18 2" xfId="1143"/>
    <cellStyle name="40% - Акцент3 3 18 2 2" xfId="6231"/>
    <cellStyle name="40% - Акцент3 3 18 3" xfId="1144"/>
    <cellStyle name="40% - Акцент3 3 18 3 2" xfId="3787"/>
    <cellStyle name="40% - Акцент3 3 18 3 3" xfId="6232"/>
    <cellStyle name="40% - Акцент3 3 18 4" xfId="6230"/>
    <cellStyle name="40% - Акцент3 3 19" xfId="1145"/>
    <cellStyle name="40% - Акцент3 3 19 2" xfId="1146"/>
    <cellStyle name="40% - Акцент3 3 19 2 2" xfId="6234"/>
    <cellStyle name="40% - Акцент3 3 19 3" xfId="1147"/>
    <cellStyle name="40% - Акцент3 3 19 3 2" xfId="3789"/>
    <cellStyle name="40% - Акцент3 3 19 3 3" xfId="6235"/>
    <cellStyle name="40% - Акцент3 3 19 4" xfId="6233"/>
    <cellStyle name="40% - Акцент3 3 2" xfId="1148"/>
    <cellStyle name="40% — акцент3 3 2" xfId="1149"/>
    <cellStyle name="40% - Акцент3 3 2 10" xfId="10010"/>
    <cellStyle name="40% — акцент3 3 2 10" xfId="9093"/>
    <cellStyle name="40% - Акцент3 3 2 11" xfId="8875"/>
    <cellStyle name="40% — акцент3 3 2 11" xfId="8876"/>
    <cellStyle name="40% - Акцент3 3 2 12" xfId="10194"/>
    <cellStyle name="40% — акцент3 3 2 12" xfId="10193"/>
    <cellStyle name="40% - Акцент3 3 2 2" xfId="1150"/>
    <cellStyle name="40% — акцент3 3 2 2" xfId="3790"/>
    <cellStyle name="40% - Акцент3 3 2 2 10" xfId="10192"/>
    <cellStyle name="40% - Акцент3 3 2 2 2" xfId="1151"/>
    <cellStyle name="40% - Акцент3 3 2 2 2 2" xfId="6239"/>
    <cellStyle name="40% - Акцент3 3 2 2 3" xfId="1152"/>
    <cellStyle name="40% - Акцент3 3 2 2 3 2" xfId="3792"/>
    <cellStyle name="40% - Акцент3 3 2 2 3 3" xfId="6240"/>
    <cellStyle name="40% - Акцент3 3 2 2 4" xfId="6238"/>
    <cellStyle name="40% - Акцент3 3 2 2 5" xfId="9202"/>
    <cellStyle name="40% - Акцент3 3 2 2 6" xfId="9870"/>
    <cellStyle name="40% - Акцент3 3 2 2 7" xfId="9097"/>
    <cellStyle name="40% - Акцент3 3 2 2 8" xfId="10007"/>
    <cellStyle name="40% - Акцент3 3 2 2 9" xfId="8878"/>
    <cellStyle name="40% - Акцент3 3 2 3" xfId="1153"/>
    <cellStyle name="40% — акцент3 3 2 3" xfId="3848"/>
    <cellStyle name="40% - Акцент3 3 2 3 10" xfId="10006"/>
    <cellStyle name="40% - Акцент3 3 2 3 11" xfId="8882"/>
    <cellStyle name="40% - Акцент3 3 2 3 12" xfId="10186"/>
    <cellStyle name="40% - Акцент3 3 2 3 2" xfId="3793"/>
    <cellStyle name="40% - Акцент3 3 2 3 3" xfId="4834"/>
    <cellStyle name="40% - Акцент3 3 2 3 4" xfId="3880"/>
    <cellStyle name="40% - Акцент3 3 2 3 5" xfId="4842"/>
    <cellStyle name="40% - Акцент3 3 2 3 6" xfId="6241"/>
    <cellStyle name="40% - Акцент3 3 2 3 7" xfId="9205"/>
    <cellStyle name="40% - Акцент3 3 2 3 8" xfId="9865"/>
    <cellStyle name="40% - Акцент3 3 2 3 9" xfId="9098"/>
    <cellStyle name="40% - Акцент3 3 2 4" xfId="1154"/>
    <cellStyle name="40% — акцент3 3 2 4" xfId="4835"/>
    <cellStyle name="40% - Акцент3 3 2 4 10" xfId="8885"/>
    <cellStyle name="40% - Акцент3 3 2 4 11" xfId="10185"/>
    <cellStyle name="40% - Акцент3 3 2 4 2" xfId="3794"/>
    <cellStyle name="40% - Акцент3 3 2 4 3" xfId="3878"/>
    <cellStyle name="40% - Акцент3 3 2 4 4" xfId="4841"/>
    <cellStyle name="40% - Акцент3 3 2 4 5" xfId="6242"/>
    <cellStyle name="40% - Акцент3 3 2 4 6" xfId="9206"/>
    <cellStyle name="40% - Акцент3 3 2 4 7" xfId="9864"/>
    <cellStyle name="40% - Акцент3 3 2 4 8" xfId="9099"/>
    <cellStyle name="40% - Акцент3 3 2 4 9" xfId="10005"/>
    <cellStyle name="40% - Акцент3 3 2 5" xfId="6243"/>
    <cellStyle name="40% — акцент3 3 2 5" xfId="3885"/>
    <cellStyle name="40% - Акцент3 3 2 6" xfId="6236"/>
    <cellStyle name="40% — акцент3 3 2 6" xfId="4845"/>
    <cellStyle name="40% - Акцент3 3 2 7" xfId="9200"/>
    <cellStyle name="40% — акцент3 3 2 7" xfId="6237"/>
    <cellStyle name="40% - Акцент3 3 2 8" xfId="9872"/>
    <cellStyle name="40% — акцент3 3 2 8" xfId="9201"/>
    <cellStyle name="40% - Акцент3 3 2 9" xfId="9092"/>
    <cellStyle name="40% — акцент3 3 2 9" xfId="9871"/>
    <cellStyle name="40% - Акцент3 3 20" xfId="1155"/>
    <cellStyle name="40% - Акцент3 3 20 2" xfId="3795"/>
    <cellStyle name="40% - Акцент3 3 20 3" xfId="6244"/>
    <cellStyle name="40% - Акцент3 3 21" xfId="1156"/>
    <cellStyle name="40% - Акцент3 3 21 2" xfId="3796"/>
    <cellStyle name="40% - Акцент3 3 21 3" xfId="6245"/>
    <cellStyle name="40% - Акцент3 3 22" xfId="6246"/>
    <cellStyle name="40% - Акцент3 3 23" xfId="6204"/>
    <cellStyle name="40% - Акцент3 3 24" xfId="9176"/>
    <cellStyle name="40% - Акцент3 3 25" xfId="9891"/>
    <cellStyle name="40% - Акцент3 3 26" xfId="9061"/>
    <cellStyle name="40% - Акцент3 3 27" xfId="10057"/>
    <cellStyle name="40% - Акцент3 3 28" xfId="8836"/>
    <cellStyle name="40% - Акцент3 3 29" xfId="10252"/>
    <cellStyle name="40% - Акцент3 3 3" xfId="1157"/>
    <cellStyle name="40% — акцент3 3 3" xfId="1158"/>
    <cellStyle name="40% — акцент3 3 3 10" xfId="9103"/>
    <cellStyle name="40% - Акцент3 3 3 2" xfId="1159"/>
    <cellStyle name="40% — акцент3 3 3 2" xfId="3798"/>
    <cellStyle name="40% - Акцент3 3 3 2 10" xfId="9104"/>
    <cellStyle name="40% - Акцент3 3 3 2 11" xfId="9994"/>
    <cellStyle name="40% - Акцент3 3 3 2 12" xfId="8892"/>
    <cellStyle name="40% - Акцент3 3 3 2 13" xfId="10183"/>
    <cellStyle name="40% - Акцент3 3 3 2 2" xfId="3799"/>
    <cellStyle name="40% - Акцент3 3 3 2 3" xfId="3842"/>
    <cellStyle name="40% - Акцент3 3 3 2 4" xfId="4832"/>
    <cellStyle name="40% - Акцент3 3 3 2 5" xfId="3869"/>
    <cellStyle name="40% - Акцент3 3 3 2 6" xfId="4836"/>
    <cellStyle name="40% - Акцент3 3 3 2 7" xfId="6249"/>
    <cellStyle name="40% - Акцент3 3 3 2 8" xfId="9212"/>
    <cellStyle name="40% - Акцент3 3 3 2 9" xfId="9854"/>
    <cellStyle name="40% - Акцент3 3 3 3" xfId="6247"/>
    <cellStyle name="40% — акцент3 3 3 3" xfId="3844"/>
    <cellStyle name="40% - Акцент3 3 3 4" xfId="9210"/>
    <cellStyle name="40% — акцент3 3 3 4" xfId="4833"/>
    <cellStyle name="40% - Акцент3 3 3 5" xfId="9856"/>
    <cellStyle name="40% — акцент3 3 3 5" xfId="3871"/>
    <cellStyle name="40% - Акцент3 3 3 6" xfId="9102"/>
    <cellStyle name="40% — акцент3 3 3 6" xfId="4837"/>
    <cellStyle name="40% - Акцент3 3 3 7" xfId="9998"/>
    <cellStyle name="40% — акцент3 3 3 7" xfId="6248"/>
    <cellStyle name="40% - Акцент3 3 3 8" xfId="8889"/>
    <cellStyle name="40% — акцент3 3 3 8" xfId="9211"/>
    <cellStyle name="40% - Акцент3 3 3 9" xfId="10184"/>
    <cellStyle name="40% — акцент3 3 3 9" xfId="9855"/>
    <cellStyle name="40% - Акцент3 3 4" xfId="1160"/>
    <cellStyle name="40% — акцент3 3 4" xfId="6205"/>
    <cellStyle name="40% - Акцент3 3 4 2" xfId="1161"/>
    <cellStyle name="40% - Акцент3 3 4 2 2" xfId="3801"/>
    <cellStyle name="40% - Акцент3 3 4 2 3" xfId="6251"/>
    <cellStyle name="40% - Акцент3 3 4 3" xfId="6250"/>
    <cellStyle name="40% - Акцент3 3 4 4" xfId="9213"/>
    <cellStyle name="40% - Акцент3 3 4 5" xfId="9853"/>
    <cellStyle name="40% - Акцент3 3 4 6" xfId="9108"/>
    <cellStyle name="40% - Акцент3 3 4 7" xfId="9993"/>
    <cellStyle name="40% - Акцент3 3 4 8" xfId="8893"/>
    <cellStyle name="40% - Акцент3 3 4 9" xfId="10182"/>
    <cellStyle name="40% - Акцент3 3 5" xfId="1162"/>
    <cellStyle name="40% — акцент3 3 5" xfId="9177"/>
    <cellStyle name="40% - Акцент3 3 5 2" xfId="1163"/>
    <cellStyle name="40% - Акцент3 3 5 2 2" xfId="3803"/>
    <cellStyle name="40% - Акцент3 3 5 2 3" xfId="6253"/>
    <cellStyle name="40% - Акцент3 3 5 3" xfId="6252"/>
    <cellStyle name="40% - Акцент3 3 5 4" xfId="9852"/>
    <cellStyle name="40% - Акцент3 3 5 5" xfId="9112"/>
    <cellStyle name="40% - Акцент3 3 5 6" xfId="9992"/>
    <cellStyle name="40% - Акцент3 3 5 7" xfId="8898"/>
    <cellStyle name="40% - Акцент3 3 5 8" xfId="10181"/>
    <cellStyle name="40% - Акцент3 3 6" xfId="1164"/>
    <cellStyle name="40% — акцент3 3 6" xfId="9890"/>
    <cellStyle name="40% - Акцент3 3 6 2" xfId="1165"/>
    <cellStyle name="40% - Акцент3 3 6 2 2" xfId="3804"/>
    <cellStyle name="40% - Акцент3 3 6 2 3" xfId="6255"/>
    <cellStyle name="40% - Акцент3 3 6 3" xfId="6254"/>
    <cellStyle name="40% - Акцент3 3 6 4" xfId="9113"/>
    <cellStyle name="40% - Акцент3 3 6 5" xfId="9991"/>
    <cellStyle name="40% - Акцент3 3 6 6" xfId="8901"/>
    <cellStyle name="40% - Акцент3 3 6 7" xfId="10180"/>
    <cellStyle name="40% - Акцент3 3 7" xfId="1166"/>
    <cellStyle name="40% — акцент3 3 7" xfId="9062"/>
    <cellStyle name="40% - Акцент3 3 7 2" xfId="1167"/>
    <cellStyle name="40% - Акцент3 3 7 2 2" xfId="3806"/>
    <cellStyle name="40% - Акцент3 3 7 2 3" xfId="6257"/>
    <cellStyle name="40% - Акцент3 3 7 3" xfId="6256"/>
    <cellStyle name="40% - Акцент3 3 7 4" xfId="9990"/>
    <cellStyle name="40% - Акцент3 3 7 5" xfId="8905"/>
    <cellStyle name="40% - Акцент3 3 7 6" xfId="10179"/>
    <cellStyle name="40% - Акцент3 3 8" xfId="1168"/>
    <cellStyle name="40% — акцент3 3 8" xfId="10056"/>
    <cellStyle name="40% - Акцент3 3 8 2" xfId="1169"/>
    <cellStyle name="40% - Акцент3 3 8 2 2" xfId="6259"/>
    <cellStyle name="40% - Акцент3 3 8 3" xfId="1170"/>
    <cellStyle name="40% - Акцент3 3 8 3 2" xfId="3807"/>
    <cellStyle name="40% - Акцент3 3 8 3 3" xfId="6260"/>
    <cellStyle name="40% - Акцент3 3 8 4" xfId="6258"/>
    <cellStyle name="40% - Акцент3 3 8 5" xfId="8908"/>
    <cellStyle name="40% - Акцент3 3 8 6" xfId="10175"/>
    <cellStyle name="40% - Акцент3 3 9" xfId="1171"/>
    <cellStyle name="40% — акцент3 3 9" xfId="8837"/>
    <cellStyle name="40% - Акцент3 3 9 2" xfId="1172"/>
    <cellStyle name="40% - Акцент3 3 9 2 2" xfId="6262"/>
    <cellStyle name="40% - Акцент3 3 9 3" xfId="1173"/>
    <cellStyle name="40% - Акцент3 3 9 3 2" xfId="3808"/>
    <cellStyle name="40% - Акцент3 3 9 3 3" xfId="6263"/>
    <cellStyle name="40% - Акцент3 3 9 4" xfId="6261"/>
    <cellStyle name="40% - Акцент3 3 9 5" xfId="10169"/>
    <cellStyle name="40% — акцент3 4" xfId="1174"/>
    <cellStyle name="40% — акцент3 4 2" xfId="1175"/>
    <cellStyle name="40% — акцент3 4 2 2" xfId="3809"/>
    <cellStyle name="40% — акцент3 4 2 3" xfId="6265"/>
    <cellStyle name="40% — акцент3 4 3" xfId="6264"/>
    <cellStyle name="40% — акцент3 5" xfId="1176"/>
    <cellStyle name="40% — акцент3 5 2" xfId="1177"/>
    <cellStyle name="40% — акцент3 5 2 2" xfId="6267"/>
    <cellStyle name="40% — акцент3 5 3" xfId="1178"/>
    <cellStyle name="40% — акцент3 5 3 2" xfId="3810"/>
    <cellStyle name="40% — акцент3 5 3 3" xfId="6268"/>
    <cellStyle name="40% — акцент3 5 4" xfId="6266"/>
    <cellStyle name="40% — акцент3 6" xfId="1179"/>
    <cellStyle name="40% — акцент3 6 2" xfId="1180"/>
    <cellStyle name="40% — акцент3 6 2 2" xfId="6270"/>
    <cellStyle name="40% — акцент3 6 3" xfId="1181"/>
    <cellStyle name="40% — акцент3 6 3 2" xfId="3811"/>
    <cellStyle name="40% — акцент3 6 3 3" xfId="6271"/>
    <cellStyle name="40% — акцент3 6 4" xfId="6269"/>
    <cellStyle name="40% — акцент3 7" xfId="1182"/>
    <cellStyle name="40% — акцент3 7 2" xfId="1183"/>
    <cellStyle name="40% — акцент3 7 2 2" xfId="6273"/>
    <cellStyle name="40% — акцент3 7 3" xfId="1184"/>
    <cellStyle name="40% — акцент3 7 3 2" xfId="3812"/>
    <cellStyle name="40% — акцент3 7 3 3" xfId="6274"/>
    <cellStyle name="40% — акцент3 7 4" xfId="6272"/>
    <cellStyle name="40% — акцент3 8" xfId="1185"/>
    <cellStyle name="40% — акцент3 8 2" xfId="1186"/>
    <cellStyle name="40% — акцент3 8 2 2" xfId="6276"/>
    <cellStyle name="40% — акцент3 8 3" xfId="1187"/>
    <cellStyle name="40% — акцент3 8 3 2" xfId="3814"/>
    <cellStyle name="40% — акцент3 8 3 3" xfId="6277"/>
    <cellStyle name="40% — акцент3 8 4" xfId="6275"/>
    <cellStyle name="40% — акцент3 9" xfId="1188"/>
    <cellStyle name="40% — акцент3 9 2" xfId="1189"/>
    <cellStyle name="40% — акцент3 9 2 2" xfId="6279"/>
    <cellStyle name="40% — акцент3 9 3" xfId="1190"/>
    <cellStyle name="40% — акцент3 9 3 2" xfId="3815"/>
    <cellStyle name="40% — акцент3 9 3 3" xfId="6280"/>
    <cellStyle name="40% — акцент3 9 4" xfId="6278"/>
    <cellStyle name="40% — акцент4" xfId="1191"/>
    <cellStyle name="40% — акцент4 10" xfId="1192"/>
    <cellStyle name="40% — акцент4 10 2" xfId="1193"/>
    <cellStyle name="40% — акцент4 10 2 2" xfId="6283"/>
    <cellStyle name="40% — акцент4 10 3" xfId="1194"/>
    <cellStyle name="40% — акцент4 10 3 2" xfId="3817"/>
    <cellStyle name="40% — акцент4 10 3 3" xfId="6284"/>
    <cellStyle name="40% — акцент4 10 4" xfId="6282"/>
    <cellStyle name="40% — акцент4 11" xfId="1195"/>
    <cellStyle name="40% — акцент4 11 2" xfId="3818"/>
    <cellStyle name="40% — акцент4 11 3" xfId="6285"/>
    <cellStyle name="40% — акцент4 12" xfId="1196"/>
    <cellStyle name="40% — акцент4 12 2" xfId="6286"/>
    <cellStyle name="40% — акцент4 13" xfId="6287"/>
    <cellStyle name="40% — акцент4 14" xfId="6281"/>
    <cellStyle name="40% - Акцент4 2" xfId="1197"/>
    <cellStyle name="40% — акцент4 2" xfId="1198"/>
    <cellStyle name="40% - Акцент4 2 10" xfId="1199"/>
    <cellStyle name="40% — акцент4 2 10" xfId="10134"/>
    <cellStyle name="40% - Акцент4 2 10 2" xfId="1200"/>
    <cellStyle name="40% - Акцент4 2 10 2 2" xfId="6291"/>
    <cellStyle name="40% - Акцент4 2 10 3" xfId="1201"/>
    <cellStyle name="40% - Акцент4 2 10 3 2" xfId="3821"/>
    <cellStyle name="40% - Акцент4 2 10 3 3" xfId="6292"/>
    <cellStyle name="40% - Акцент4 2 10 4" xfId="6290"/>
    <cellStyle name="40% - Акцент4 2 11" xfId="1202"/>
    <cellStyle name="40% - Акцент4 2 11 2" xfId="1203"/>
    <cellStyle name="40% - Акцент4 2 11 2 2" xfId="6294"/>
    <cellStyle name="40% - Акцент4 2 11 3" xfId="1204"/>
    <cellStyle name="40% - Акцент4 2 11 3 2" xfId="3822"/>
    <cellStyle name="40% - Акцент4 2 11 3 3" xfId="6295"/>
    <cellStyle name="40% - Акцент4 2 11 4" xfId="6293"/>
    <cellStyle name="40% - Акцент4 2 12" xfId="1205"/>
    <cellStyle name="40% - Акцент4 2 12 2" xfId="1206"/>
    <cellStyle name="40% - Акцент4 2 12 2 2" xfId="6297"/>
    <cellStyle name="40% - Акцент4 2 12 3" xfId="1207"/>
    <cellStyle name="40% - Акцент4 2 12 3 2" xfId="3823"/>
    <cellStyle name="40% - Акцент4 2 12 3 3" xfId="6298"/>
    <cellStyle name="40% - Акцент4 2 12 4" xfId="6296"/>
    <cellStyle name="40% - Акцент4 2 13" xfId="1208"/>
    <cellStyle name="40% - Акцент4 2 13 2" xfId="1209"/>
    <cellStyle name="40% - Акцент4 2 13 2 2" xfId="6300"/>
    <cellStyle name="40% - Акцент4 2 13 3" xfId="1210"/>
    <cellStyle name="40% - Акцент4 2 13 3 2" xfId="3824"/>
    <cellStyle name="40% - Акцент4 2 13 3 3" xfId="6301"/>
    <cellStyle name="40% - Акцент4 2 13 4" xfId="6299"/>
    <cellStyle name="40% - Акцент4 2 14" xfId="1211"/>
    <cellStyle name="40% - Акцент4 2 14 2" xfId="1212"/>
    <cellStyle name="40% - Акцент4 2 14 2 2" xfId="6303"/>
    <cellStyle name="40% - Акцент4 2 14 3" xfId="1213"/>
    <cellStyle name="40% - Акцент4 2 14 3 2" xfId="3825"/>
    <cellStyle name="40% - Акцент4 2 14 3 3" xfId="6304"/>
    <cellStyle name="40% - Акцент4 2 14 4" xfId="6302"/>
    <cellStyle name="40% - Акцент4 2 15" xfId="1214"/>
    <cellStyle name="40% - Акцент4 2 15 2" xfId="1215"/>
    <cellStyle name="40% - Акцент4 2 15 2 2" xfId="6306"/>
    <cellStyle name="40% - Акцент4 2 15 3" xfId="1216"/>
    <cellStyle name="40% - Акцент4 2 15 3 2" xfId="3826"/>
    <cellStyle name="40% - Акцент4 2 15 3 3" xfId="6307"/>
    <cellStyle name="40% - Акцент4 2 15 4" xfId="6305"/>
    <cellStyle name="40% - Акцент4 2 16" xfId="1217"/>
    <cellStyle name="40% - Акцент4 2 16 2" xfId="1218"/>
    <cellStyle name="40% - Акцент4 2 16 2 2" xfId="6309"/>
    <cellStyle name="40% - Акцент4 2 16 3" xfId="1219"/>
    <cellStyle name="40% - Акцент4 2 16 3 2" xfId="3827"/>
    <cellStyle name="40% - Акцент4 2 16 3 3" xfId="6310"/>
    <cellStyle name="40% - Акцент4 2 16 4" xfId="6308"/>
    <cellStyle name="40% - Акцент4 2 17" xfId="1220"/>
    <cellStyle name="40% - Акцент4 2 17 2" xfId="1221"/>
    <cellStyle name="40% - Акцент4 2 17 2 2" xfId="6312"/>
    <cellStyle name="40% - Акцент4 2 17 3" xfId="1222"/>
    <cellStyle name="40% - Акцент4 2 17 3 2" xfId="3828"/>
    <cellStyle name="40% - Акцент4 2 17 3 3" xfId="6313"/>
    <cellStyle name="40% - Акцент4 2 17 4" xfId="6311"/>
    <cellStyle name="40% - Акцент4 2 18" xfId="1223"/>
    <cellStyle name="40% - Акцент4 2 18 2" xfId="1224"/>
    <cellStyle name="40% - Акцент4 2 18 2 2" xfId="6315"/>
    <cellStyle name="40% - Акцент4 2 18 3" xfId="1225"/>
    <cellStyle name="40% - Акцент4 2 18 3 2" xfId="3829"/>
    <cellStyle name="40% - Акцент4 2 18 3 3" xfId="6316"/>
    <cellStyle name="40% - Акцент4 2 18 4" xfId="6314"/>
    <cellStyle name="40% - Акцент4 2 19" xfId="1226"/>
    <cellStyle name="40% - Акцент4 2 19 2" xfId="1227"/>
    <cellStyle name="40% - Акцент4 2 19 2 2" xfId="6318"/>
    <cellStyle name="40% - Акцент4 2 19 3" xfId="1228"/>
    <cellStyle name="40% - Акцент4 2 19 3 2" xfId="3830"/>
    <cellStyle name="40% - Акцент4 2 19 3 3" xfId="6319"/>
    <cellStyle name="40% - Акцент4 2 19 4" xfId="6317"/>
    <cellStyle name="40% - Акцент4 2 2" xfId="1229"/>
    <cellStyle name="40% — акцент4 2 2" xfId="1230"/>
    <cellStyle name="40% - Акцент4 2 2 10" xfId="9925"/>
    <cellStyle name="40% — акцент4 2 2 10" xfId="9171"/>
    <cellStyle name="40% - Акцент4 2 2 11" xfId="8990"/>
    <cellStyle name="40% — акцент4 2 2 11" xfId="8991"/>
    <cellStyle name="40% - Акцент4 2 2 12" xfId="10092"/>
    <cellStyle name="40% — акцент4 2 2 12" xfId="10089"/>
    <cellStyle name="40% - Акцент4 2 2 2" xfId="1231"/>
    <cellStyle name="40% — акцент4 2 2 2" xfId="3831"/>
    <cellStyle name="40% - Акцент4 2 2 2 10" xfId="10086"/>
    <cellStyle name="40% - Акцент4 2 2 2 2" xfId="1232"/>
    <cellStyle name="40% - Акцент4 2 2 2 2 2" xfId="6323"/>
    <cellStyle name="40% - Акцент4 2 2 2 3" xfId="1233"/>
    <cellStyle name="40% - Акцент4 2 2 2 3 2" xfId="3832"/>
    <cellStyle name="40% - Акцент4 2 2 2 3 3" xfId="6324"/>
    <cellStyle name="40% - Акцент4 2 2 2 4" xfId="6322"/>
    <cellStyle name="40% - Акцент4 2 2 2 5" xfId="9258"/>
    <cellStyle name="40% - Акцент4 2 2 2 6" xfId="9797"/>
    <cellStyle name="40% - Акцент4 2 2 2 7" xfId="9172"/>
    <cellStyle name="40% - Акцент4 2 2 2 8" xfId="9923"/>
    <cellStyle name="40% - Акцент4 2 2 2 9" xfId="8994"/>
    <cellStyle name="40% - Акцент4 2 2 3" xfId="1234"/>
    <cellStyle name="40% — акцент4 2 2 3" xfId="3776"/>
    <cellStyle name="40% - Акцент4 2 2 3 10" xfId="9920"/>
    <cellStyle name="40% - Акцент4 2 2 3 11" xfId="8998"/>
    <cellStyle name="40% - Акцент4 2 2 3 12" xfId="10079"/>
    <cellStyle name="40% - Акцент4 2 2 3 2" xfId="3833"/>
    <cellStyle name="40% - Акцент4 2 2 3 3" xfId="4814"/>
    <cellStyle name="40% - Акцент4 2 2 3 4" xfId="3797"/>
    <cellStyle name="40% - Акцент4 2 2 3 5" xfId="4822"/>
    <cellStyle name="40% - Акцент4 2 2 3 6" xfId="6325"/>
    <cellStyle name="40% - Акцент4 2 2 3 7" xfId="9261"/>
    <cellStyle name="40% - Акцент4 2 2 3 8" xfId="9794"/>
    <cellStyle name="40% - Акцент4 2 2 3 9" xfId="9174"/>
    <cellStyle name="40% - Акцент4 2 2 4" xfId="1235"/>
    <cellStyle name="40% — акцент4 2 2 4" xfId="4815"/>
    <cellStyle name="40% - Акцент4 2 2 4 10" xfId="9002"/>
    <cellStyle name="40% - Акцент4 2 2 4 11" xfId="10076"/>
    <cellStyle name="40% - Акцент4 2 2 4 2" xfId="3834"/>
    <cellStyle name="40% - Акцент4 2 2 4 3" xfId="3791"/>
    <cellStyle name="40% - Акцент4 2 2 4 4" xfId="4821"/>
    <cellStyle name="40% - Акцент4 2 2 4 5" xfId="6326"/>
    <cellStyle name="40% - Акцент4 2 2 4 6" xfId="9262"/>
    <cellStyle name="40% - Акцент4 2 2 4 7" xfId="9793"/>
    <cellStyle name="40% - Акцент4 2 2 4 8" xfId="9175"/>
    <cellStyle name="40% - Акцент4 2 2 4 9" xfId="9916"/>
    <cellStyle name="40% - Акцент4 2 2 5" xfId="6327"/>
    <cellStyle name="40% — акцент4 2 2 5" xfId="3805"/>
    <cellStyle name="40% - Акцент4 2 2 6" xfId="6320"/>
    <cellStyle name="40% — акцент4 2 2 6" xfId="4823"/>
    <cellStyle name="40% - Акцент4 2 2 7" xfId="9256"/>
    <cellStyle name="40% — акцент4 2 2 7" xfId="6321"/>
    <cellStyle name="40% - Акцент4 2 2 8" xfId="9799"/>
    <cellStyle name="40% — акцент4 2 2 8" xfId="9257"/>
    <cellStyle name="40% - Акцент4 2 2 9" xfId="9170"/>
    <cellStyle name="40% — акцент4 2 2 9" xfId="9798"/>
    <cellStyle name="40% - Акцент4 2 20" xfId="1236"/>
    <cellStyle name="40% - Акцент4 2 20 2" xfId="3835"/>
    <cellStyle name="40% - Акцент4 2 20 3" xfId="6328"/>
    <cellStyle name="40% - Акцент4 2 21" xfId="1237"/>
    <cellStyle name="40% - Акцент4 2 21 2" xfId="3836"/>
    <cellStyle name="40% - Акцент4 2 21 3" xfId="6329"/>
    <cellStyle name="40% - Акцент4 2 22" xfId="6330"/>
    <cellStyle name="40% - Акцент4 2 23" xfId="6288"/>
    <cellStyle name="40% - Акцент4 2 24" xfId="9242"/>
    <cellStyle name="40% - Акцент4 2 25" xfId="9828"/>
    <cellStyle name="40% - Акцент4 2 26" xfId="9131"/>
    <cellStyle name="40% - Акцент4 2 27" xfId="9958"/>
    <cellStyle name="40% - Акцент4 2 28" xfId="8942"/>
    <cellStyle name="40% - Акцент4 2 29" xfId="10136"/>
    <cellStyle name="40% - Акцент4 2 3" xfId="1238"/>
    <cellStyle name="40% — акцент4 2 3" xfId="1239"/>
    <cellStyle name="40% — акцент4 2 3 10" xfId="9179"/>
    <cellStyle name="40% - Акцент4 2 3 2" xfId="1240"/>
    <cellStyle name="40% — акцент4 2 3 2" xfId="3837"/>
    <cellStyle name="40% - Акцент4 2 3 2 10" xfId="9180"/>
    <cellStyle name="40% - Акцент4 2 3 2 11" xfId="9903"/>
    <cellStyle name="40% - Акцент4 2 3 2 12" xfId="9012"/>
    <cellStyle name="40% - Акцент4 2 3 2 13" xfId="10054"/>
    <cellStyle name="40% - Акцент4 2 3 2 2" xfId="3838"/>
    <cellStyle name="40% - Акцент4 2 3 2 3" xfId="3770"/>
    <cellStyle name="40% - Акцент4 2 3 2 4" xfId="4812"/>
    <cellStyle name="40% - Акцент4 2 3 2 5" xfId="3786"/>
    <cellStyle name="40% - Акцент4 2 3 2 6" xfId="4819"/>
    <cellStyle name="40% - Акцент4 2 3 2 7" xfId="6333"/>
    <cellStyle name="40% - Акцент4 2 3 2 8" xfId="9267"/>
    <cellStyle name="40% - Акцент4 2 3 2 9" xfId="9788"/>
    <cellStyle name="40% - Акцент4 2 3 3" xfId="6331"/>
    <cellStyle name="40% — акцент4 2 3 3" xfId="3772"/>
    <cellStyle name="40% - Акцент4 2 3 4" xfId="9265"/>
    <cellStyle name="40% — акцент4 2 3 4" xfId="4813"/>
    <cellStyle name="40% - Акцент4 2 3 5" xfId="9790"/>
    <cellStyle name="40% — акцент4 2 3 5" xfId="3788"/>
    <cellStyle name="40% - Акцент4 2 3 6" xfId="9178"/>
    <cellStyle name="40% — акцент4 2 3 6" xfId="4820"/>
    <cellStyle name="40% - Акцент4 2 3 7" xfId="9913"/>
    <cellStyle name="40% — акцент4 2 3 7" xfId="6332"/>
    <cellStyle name="40% - Акцент4 2 3 8" xfId="9006"/>
    <cellStyle name="40% — акцент4 2 3 8" xfId="9266"/>
    <cellStyle name="40% - Акцент4 2 3 9" xfId="10064"/>
    <cellStyle name="40% — акцент4 2 3 9" xfId="9789"/>
    <cellStyle name="40% - Акцент4 2 4" xfId="1241"/>
    <cellStyle name="40% — акцент4 2 4" xfId="6289"/>
    <cellStyle name="40% - Акцент4 2 4 2" xfId="1242"/>
    <cellStyle name="40% - Акцент4 2 4 2 2" xfId="3839"/>
    <cellStyle name="40% - Акцент4 2 4 2 3" xfId="6335"/>
    <cellStyle name="40% - Акцент4 2 4 3" xfId="6334"/>
    <cellStyle name="40% - Акцент4 2 4 4" xfId="9268"/>
    <cellStyle name="40% - Акцент4 2 4 5" xfId="9787"/>
    <cellStyle name="40% - Акцент4 2 4 6" xfId="9181"/>
    <cellStyle name="40% - Акцент4 2 4 7" xfId="9895"/>
    <cellStyle name="40% - Акцент4 2 4 8" xfId="9013"/>
    <cellStyle name="40% - Акцент4 2 4 9" xfId="10052"/>
    <cellStyle name="40% - Акцент4 2 5" xfId="1243"/>
    <cellStyle name="40% — акцент4 2 5" xfId="9243"/>
    <cellStyle name="40% - Акцент4 2 5 2" xfId="1244"/>
    <cellStyle name="40% - Акцент4 2 5 2 2" xfId="3840"/>
    <cellStyle name="40% - Акцент4 2 5 2 3" xfId="6337"/>
    <cellStyle name="40% - Акцент4 2 5 3" xfId="6336"/>
    <cellStyle name="40% - Акцент4 2 5 4" xfId="9785"/>
    <cellStyle name="40% - Акцент4 2 5 5" xfId="9183"/>
    <cellStyle name="40% - Акцент4 2 5 6" xfId="9894"/>
    <cellStyle name="40% - Акцент4 2 5 7" xfId="9014"/>
    <cellStyle name="40% - Акцент4 2 5 8" xfId="10048"/>
    <cellStyle name="40% - Акцент4 2 6" xfId="1245"/>
    <cellStyle name="40% — акцент4 2 6" xfId="9827"/>
    <cellStyle name="40% - Акцент4 2 6 2" xfId="1246"/>
    <cellStyle name="40% - Акцент4 2 6 2 2" xfId="3841"/>
    <cellStyle name="40% - Акцент4 2 6 2 3" xfId="6339"/>
    <cellStyle name="40% - Акцент4 2 6 3" xfId="6338"/>
    <cellStyle name="40% - Акцент4 2 6 4" xfId="9185"/>
    <cellStyle name="40% - Акцент4 2 6 5" xfId="9893"/>
    <cellStyle name="40% - Акцент4 2 6 6" xfId="9016"/>
    <cellStyle name="40% - Акцент4 2 6 7" xfId="10044"/>
    <cellStyle name="40% - Акцент4 2 7" xfId="1247"/>
    <cellStyle name="40% — акцент4 2 7" xfId="9132"/>
    <cellStyle name="40% - Акцент4 2 7 2" xfId="1248"/>
    <cellStyle name="40% - Акцент4 2 7 2 2" xfId="3843"/>
    <cellStyle name="40% - Акцент4 2 7 2 3" xfId="6341"/>
    <cellStyle name="40% - Акцент4 2 7 3" xfId="6340"/>
    <cellStyle name="40% - Акцент4 2 7 4" xfId="9892"/>
    <cellStyle name="40% - Акцент4 2 7 5" xfId="9017"/>
    <cellStyle name="40% - Акцент4 2 7 6" xfId="10043"/>
    <cellStyle name="40% - Акцент4 2 8" xfId="1249"/>
    <cellStyle name="40% — акцент4 2 8" xfId="9957"/>
    <cellStyle name="40% - Акцент4 2 8 2" xfId="1250"/>
    <cellStyle name="40% - Акцент4 2 8 2 2" xfId="6343"/>
    <cellStyle name="40% - Акцент4 2 8 3" xfId="1251"/>
    <cellStyle name="40% - Акцент4 2 8 3 2" xfId="3845"/>
    <cellStyle name="40% - Акцент4 2 8 3 3" xfId="6344"/>
    <cellStyle name="40% - Акцент4 2 8 4" xfId="6342"/>
    <cellStyle name="40% - Акцент4 2 8 5" xfId="9021"/>
    <cellStyle name="40% - Акцент4 2 8 6" xfId="10040"/>
    <cellStyle name="40% - Акцент4 2 9" xfId="1252"/>
    <cellStyle name="40% — акцент4 2 9" xfId="8943"/>
    <cellStyle name="40% - Акцент4 2 9 2" xfId="1253"/>
    <cellStyle name="40% - Акцент4 2 9 2 2" xfId="6346"/>
    <cellStyle name="40% - Акцент4 2 9 3" xfId="1254"/>
    <cellStyle name="40% - Акцент4 2 9 3 2" xfId="3846"/>
    <cellStyle name="40% - Акцент4 2 9 3 3" xfId="6347"/>
    <cellStyle name="40% - Акцент4 2 9 4" xfId="6345"/>
    <cellStyle name="40% - Акцент4 2 9 5" xfId="10023"/>
    <cellStyle name="40% - Акцент4 3" xfId="1255"/>
    <cellStyle name="40% — акцент4 3" xfId="1256"/>
    <cellStyle name="40% - Акцент4 3 10" xfId="1257"/>
    <cellStyle name="40% — акцент4 3 10" xfId="10011"/>
    <cellStyle name="40% - Акцент4 3 10 2" xfId="1258"/>
    <cellStyle name="40% - Акцент4 3 10 2 2" xfId="6351"/>
    <cellStyle name="40% - Акцент4 3 10 3" xfId="1259"/>
    <cellStyle name="40% - Акцент4 3 10 3 2" xfId="3847"/>
    <cellStyle name="40% - Акцент4 3 10 3 3" xfId="6352"/>
    <cellStyle name="40% - Акцент4 3 10 4" xfId="6350"/>
    <cellStyle name="40% - Акцент4 3 11" xfId="1260"/>
    <cellStyle name="40% - Акцент4 3 11 2" xfId="1261"/>
    <cellStyle name="40% - Акцент4 3 11 2 2" xfId="6354"/>
    <cellStyle name="40% - Акцент4 3 11 3" xfId="1262"/>
    <cellStyle name="40% - Акцент4 3 11 3 2" xfId="3849"/>
    <cellStyle name="40% - Акцент4 3 11 3 3" xfId="6355"/>
    <cellStyle name="40% - Акцент4 3 11 4" xfId="6353"/>
    <cellStyle name="40% - Акцент4 3 12" xfId="1263"/>
    <cellStyle name="40% - Акцент4 3 12 2" xfId="1264"/>
    <cellStyle name="40% - Акцент4 3 12 2 2" xfId="6357"/>
    <cellStyle name="40% - Акцент4 3 12 3" xfId="1265"/>
    <cellStyle name="40% - Акцент4 3 12 3 2" xfId="3850"/>
    <cellStyle name="40% - Акцент4 3 12 3 3" xfId="6358"/>
    <cellStyle name="40% - Акцент4 3 12 4" xfId="6356"/>
    <cellStyle name="40% - Акцент4 3 13" xfId="1266"/>
    <cellStyle name="40% - Акцент4 3 13 2" xfId="1267"/>
    <cellStyle name="40% - Акцент4 3 13 2 2" xfId="6360"/>
    <cellStyle name="40% - Акцент4 3 13 3" xfId="1268"/>
    <cellStyle name="40% - Акцент4 3 13 3 2" xfId="3851"/>
    <cellStyle name="40% - Акцент4 3 13 3 3" xfId="6361"/>
    <cellStyle name="40% - Акцент4 3 13 4" xfId="6359"/>
    <cellStyle name="40% - Акцент4 3 14" xfId="1269"/>
    <cellStyle name="40% - Акцент4 3 14 2" xfId="1270"/>
    <cellStyle name="40% - Акцент4 3 14 2 2" xfId="6363"/>
    <cellStyle name="40% - Акцент4 3 14 3" xfId="1271"/>
    <cellStyle name="40% - Акцент4 3 14 3 2" xfId="3852"/>
    <cellStyle name="40% - Акцент4 3 14 3 3" xfId="6364"/>
    <cellStyle name="40% - Акцент4 3 14 4" xfId="6362"/>
    <cellStyle name="40% - Акцент4 3 15" xfId="1272"/>
    <cellStyle name="40% - Акцент4 3 15 2" xfId="1273"/>
    <cellStyle name="40% - Акцент4 3 15 2 2" xfId="6366"/>
    <cellStyle name="40% - Акцент4 3 15 3" xfId="1274"/>
    <cellStyle name="40% - Акцент4 3 15 3 2" xfId="3853"/>
    <cellStyle name="40% - Акцент4 3 15 3 3" xfId="6367"/>
    <cellStyle name="40% - Акцент4 3 15 4" xfId="6365"/>
    <cellStyle name="40% - Акцент4 3 16" xfId="1275"/>
    <cellStyle name="40% - Акцент4 3 16 2" xfId="1276"/>
    <cellStyle name="40% - Акцент4 3 16 2 2" xfId="6369"/>
    <cellStyle name="40% - Акцент4 3 16 3" xfId="1277"/>
    <cellStyle name="40% - Акцент4 3 16 3 2" xfId="3854"/>
    <cellStyle name="40% - Акцент4 3 16 3 3" xfId="6370"/>
    <cellStyle name="40% - Акцент4 3 16 4" xfId="6368"/>
    <cellStyle name="40% - Акцент4 3 17" xfId="1278"/>
    <cellStyle name="40% - Акцент4 3 17 2" xfId="1279"/>
    <cellStyle name="40% - Акцент4 3 17 2 2" xfId="6372"/>
    <cellStyle name="40% - Акцент4 3 17 3" xfId="1280"/>
    <cellStyle name="40% - Акцент4 3 17 3 2" xfId="3855"/>
    <cellStyle name="40% - Акцент4 3 17 3 3" xfId="6373"/>
    <cellStyle name="40% - Акцент4 3 17 4" xfId="6371"/>
    <cellStyle name="40% - Акцент4 3 18" xfId="1281"/>
    <cellStyle name="40% - Акцент4 3 18 2" xfId="1282"/>
    <cellStyle name="40% - Акцент4 3 18 2 2" xfId="6375"/>
    <cellStyle name="40% - Акцент4 3 18 3" xfId="1283"/>
    <cellStyle name="40% - Акцент4 3 18 3 2" xfId="3857"/>
    <cellStyle name="40% - Акцент4 3 18 3 3" xfId="6376"/>
    <cellStyle name="40% - Акцент4 3 18 4" xfId="6374"/>
    <cellStyle name="40% - Акцент4 3 19" xfId="1284"/>
    <cellStyle name="40% - Акцент4 3 19 2" xfId="1285"/>
    <cellStyle name="40% - Акцент4 3 19 2 2" xfId="6378"/>
    <cellStyle name="40% - Акцент4 3 19 3" xfId="1286"/>
    <cellStyle name="40% - Акцент4 3 19 3 2" xfId="3858"/>
    <cellStyle name="40% - Акцент4 3 19 3 3" xfId="6379"/>
    <cellStyle name="40% - Акцент4 3 19 4" xfId="6377"/>
    <cellStyle name="40% - Акцент4 3 2" xfId="1287"/>
    <cellStyle name="40% — акцент4 3 2" xfId="1288"/>
    <cellStyle name="40% - Акцент4 3 2 10" xfId="9847"/>
    <cellStyle name="40% — акцент4 3 2 10" xfId="9234"/>
    <cellStyle name="40% - Акцент4 3 2 11" xfId="9078"/>
    <cellStyle name="40% — акцент4 3 2 11" xfId="9081"/>
    <cellStyle name="40% - Акцент4 3 2 12" xfId="9973"/>
    <cellStyle name="40% — акцент4 3 2 12" xfId="9972"/>
    <cellStyle name="40% - Акцент4 3 2 2" xfId="1289"/>
    <cellStyle name="40% — акцент4 3 2 2" xfId="3859"/>
    <cellStyle name="40% - Акцент4 3 2 2 10" xfId="9971"/>
    <cellStyle name="40% - Акцент4 3 2 2 2" xfId="1290"/>
    <cellStyle name="40% - Акцент4 3 2 2 2 2" xfId="6383"/>
    <cellStyle name="40% - Акцент4 3 2 2 3" xfId="1291"/>
    <cellStyle name="40% - Акцент4 3 2 2 3 2" xfId="3861"/>
    <cellStyle name="40% - Акцент4 3 2 2 3 3" xfId="6384"/>
    <cellStyle name="40% - Акцент4 3 2 2 4" xfId="6382"/>
    <cellStyle name="40% - Акцент4 3 2 2 5" xfId="9306"/>
    <cellStyle name="40% - Акцент4 3 2 2 6" xfId="9754"/>
    <cellStyle name="40% - Акцент4 3 2 2 7" xfId="9235"/>
    <cellStyle name="40% - Акцент4 3 2 2 8" xfId="9843"/>
    <cellStyle name="40% - Акцент4 3 2 2 9" xfId="9083"/>
    <cellStyle name="40% - Акцент4 3 2 3" xfId="1292"/>
    <cellStyle name="40% — акцент4 3 2 3" xfId="3727"/>
    <cellStyle name="40% - Акцент4 3 2 3 10" xfId="9841"/>
    <cellStyle name="40% - Акцент4 3 2 3 11" xfId="9088"/>
    <cellStyle name="40% - Акцент4 3 2 3 12" xfId="9966"/>
    <cellStyle name="40% - Акцент4 3 2 3 2" xfId="3862"/>
    <cellStyle name="40% - Акцент4 3 2 3 3" xfId="3216"/>
    <cellStyle name="40% - Акцент4 3 2 3 4" xfId="3742"/>
    <cellStyle name="40% - Акцент4 3 2 3 5" xfId="3191"/>
    <cellStyle name="40% - Акцент4 3 2 3 6" xfId="6385"/>
    <cellStyle name="40% - Акцент4 3 2 3 7" xfId="9309"/>
    <cellStyle name="40% - Акцент4 3 2 3 8" xfId="9751"/>
    <cellStyle name="40% - Акцент4 3 2 3 9" xfId="9237"/>
    <cellStyle name="40% - Акцент4 3 2 4" xfId="1293"/>
    <cellStyle name="40% — акцент4 3 2 4" xfId="3213"/>
    <cellStyle name="40% - Акцент4 3 2 4 10" xfId="9089"/>
    <cellStyle name="40% - Акцент4 3 2 4 11" xfId="9965"/>
    <cellStyle name="40% - Акцент4 3 2 4 2" xfId="3863"/>
    <cellStyle name="40% - Акцент4 3 2 4 3" xfId="3739"/>
    <cellStyle name="40% - Акцент4 3 2 4 4" xfId="3193"/>
    <cellStyle name="40% - Акцент4 3 2 4 5" xfId="6386"/>
    <cellStyle name="40% - Акцент4 3 2 4 6" xfId="9310"/>
    <cellStyle name="40% - Акцент4 3 2 4 7" xfId="9750"/>
    <cellStyle name="40% - Акцент4 3 2 4 8" xfId="9238"/>
    <cellStyle name="40% - Акцент4 3 2 4 9" xfId="9840"/>
    <cellStyle name="40% - Акцент4 3 2 5" xfId="6387"/>
    <cellStyle name="40% — акцент4 3 2 5" xfId="3747"/>
    <cellStyle name="40% - Акцент4 3 2 6" xfId="6380"/>
    <cellStyle name="40% — акцент4 3 2 6" xfId="3188"/>
    <cellStyle name="40% - Акцент4 3 2 7" xfId="9304"/>
    <cellStyle name="40% — акцент4 3 2 7" xfId="6381"/>
    <cellStyle name="40% - Акцент4 3 2 8" xfId="9756"/>
    <cellStyle name="40% — акцент4 3 2 8" xfId="9305"/>
    <cellStyle name="40% - Акцент4 3 2 9" xfId="9233"/>
    <cellStyle name="40% — акцент4 3 2 9" xfId="9755"/>
    <cellStyle name="40% - Акцент4 3 20" xfId="1294"/>
    <cellStyle name="40% - Акцент4 3 20 2" xfId="3864"/>
    <cellStyle name="40% - Акцент4 3 20 3" xfId="6388"/>
    <cellStyle name="40% - Акцент4 3 21" xfId="1295"/>
    <cellStyle name="40% - Акцент4 3 21 2" xfId="3865"/>
    <cellStyle name="40% - Акцент4 3 21 3" xfId="6389"/>
    <cellStyle name="40% - Акцент4 3 22" xfId="6390"/>
    <cellStyle name="40% - Акцент4 3 23" xfId="6348"/>
    <cellStyle name="40% - Акцент4 3 24" xfId="9279"/>
    <cellStyle name="40% - Акцент4 3 25" xfId="9776"/>
    <cellStyle name="40% - Акцент4 3 26" xfId="9193"/>
    <cellStyle name="40% - Акцент4 3 27" xfId="9883"/>
    <cellStyle name="40% - Акцент4 3 28" xfId="9026"/>
    <cellStyle name="40% - Акцент4 3 29" xfId="10015"/>
    <cellStyle name="40% - Акцент4 3 3" xfId="1296"/>
    <cellStyle name="40% — акцент4 3 3" xfId="1297"/>
    <cellStyle name="40% — акцент4 3 3 10" xfId="9246"/>
    <cellStyle name="40% - Акцент4 3 3 2" xfId="1298"/>
    <cellStyle name="40% — акцент4 3 3 2" xfId="3867"/>
    <cellStyle name="40% - Акцент4 3 3 2 10" xfId="9247"/>
    <cellStyle name="40% - Акцент4 3 3 2 11" xfId="9835"/>
    <cellStyle name="40% - Акцент4 3 3 2 12" xfId="9114"/>
    <cellStyle name="40% - Акцент4 3 3 2 13" xfId="9956"/>
    <cellStyle name="40% - Акцент4 3 3 2 2" xfId="3868"/>
    <cellStyle name="40% - Акцент4 3 3 2 3" xfId="3709"/>
    <cellStyle name="40% - Акцент4 3 3 2 4" xfId="3223"/>
    <cellStyle name="40% - Акцент4 3 3 2 5" xfId="3733"/>
    <cellStyle name="40% - Акцент4 3 3 2 6" xfId="3197"/>
    <cellStyle name="40% - Акцент4 3 3 2 7" xfId="6393"/>
    <cellStyle name="40% - Акцент4 3 3 2 8" xfId="9317"/>
    <cellStyle name="40% - Акцент4 3 3 2 9" xfId="9745"/>
    <cellStyle name="40% - Акцент4 3 3 3" xfId="6391"/>
    <cellStyle name="40% — акцент4 3 3 3" xfId="3711"/>
    <cellStyle name="40% - Акцент4 3 3 4" xfId="9315"/>
    <cellStyle name="40% — акцент4 3 3 4" xfId="3222"/>
    <cellStyle name="40% - Акцент4 3 3 5" xfId="9747"/>
    <cellStyle name="40% — акцент4 3 3 5" xfId="3734"/>
    <cellStyle name="40% - Акцент4 3 3 6" xfId="9245"/>
    <cellStyle name="40% — акцент4 3 3 6" xfId="3196"/>
    <cellStyle name="40% - Акцент4 3 3 7" xfId="9836"/>
    <cellStyle name="40% — акцент4 3 3 7" xfId="6392"/>
    <cellStyle name="40% - Акцент4 3 3 8" xfId="9109"/>
    <cellStyle name="40% — акцент4 3 3 8" xfId="9316"/>
    <cellStyle name="40% - Акцент4 3 3 9" xfId="9959"/>
    <cellStyle name="40% — акцент4 3 3 9" xfId="9746"/>
    <cellStyle name="40% - Акцент4 3 4" xfId="1299"/>
    <cellStyle name="40% — акцент4 3 4" xfId="6349"/>
    <cellStyle name="40% - Акцент4 3 4 2" xfId="1300"/>
    <cellStyle name="40% - Акцент4 3 4 2 2" xfId="3870"/>
    <cellStyle name="40% - Акцент4 3 4 2 3" xfId="6395"/>
    <cellStyle name="40% - Акцент4 3 4 3" xfId="6394"/>
    <cellStyle name="40% - Акцент4 3 4 4" xfId="9318"/>
    <cellStyle name="40% - Акцент4 3 4 5" xfId="9744"/>
    <cellStyle name="40% - Акцент4 3 4 6" xfId="9248"/>
    <cellStyle name="40% - Акцент4 3 4 7" xfId="9834"/>
    <cellStyle name="40% - Акцент4 3 4 8" xfId="9119"/>
    <cellStyle name="40% - Акцент4 3 4 9" xfId="9955"/>
    <cellStyle name="40% - Акцент4 3 5" xfId="1301"/>
    <cellStyle name="40% — акцент4 3 5" xfId="9280"/>
    <cellStyle name="40% - Акцент4 3 5 2" xfId="1302"/>
    <cellStyle name="40% - Акцент4 3 5 2 2" xfId="3872"/>
    <cellStyle name="40% - Акцент4 3 5 2 3" xfId="6397"/>
    <cellStyle name="40% - Акцент4 3 5 3" xfId="6396"/>
    <cellStyle name="40% - Акцент4 3 5 4" xfId="9742"/>
    <cellStyle name="40% - Акцент4 3 5 5" xfId="9249"/>
    <cellStyle name="40% - Акцент4 3 5 6" xfId="9832"/>
    <cellStyle name="40% - Акцент4 3 5 7" xfId="9120"/>
    <cellStyle name="40% - Акцент4 3 5 8" xfId="9954"/>
    <cellStyle name="40% - Акцент4 3 6" xfId="1303"/>
    <cellStyle name="40% — акцент4 3 6" xfId="9775"/>
    <cellStyle name="40% - Акцент4 3 6 2" xfId="1304"/>
    <cellStyle name="40% - Акцент4 3 6 2 2" xfId="3874"/>
    <cellStyle name="40% - Акцент4 3 6 2 3" xfId="6399"/>
    <cellStyle name="40% - Акцент4 3 6 3" xfId="6398"/>
    <cellStyle name="40% - Акцент4 3 6 4" xfId="9250"/>
    <cellStyle name="40% - Акцент4 3 6 5" xfId="9830"/>
    <cellStyle name="40% - Акцент4 3 6 6" xfId="9121"/>
    <cellStyle name="40% - Акцент4 3 6 7" xfId="9952"/>
    <cellStyle name="40% - Акцент4 3 7" xfId="1305"/>
    <cellStyle name="40% — акцент4 3 7" xfId="9194"/>
    <cellStyle name="40% - Акцент4 3 7 2" xfId="1306"/>
    <cellStyle name="40% - Акцент4 3 7 2 2" xfId="3876"/>
    <cellStyle name="40% - Акцент4 3 7 2 3" xfId="6401"/>
    <cellStyle name="40% - Акцент4 3 7 3" xfId="6400"/>
    <cellStyle name="40% - Акцент4 3 7 4" xfId="9829"/>
    <cellStyle name="40% - Акцент4 3 7 5" xfId="9122"/>
    <cellStyle name="40% - Акцент4 3 7 6" xfId="9946"/>
    <cellStyle name="40% - Акцент4 3 8" xfId="1307"/>
    <cellStyle name="40% — акцент4 3 8" xfId="9880"/>
    <cellStyle name="40% - Акцент4 3 8 2" xfId="1308"/>
    <cellStyle name="40% - Акцент4 3 8 2 2" xfId="6403"/>
    <cellStyle name="40% - Акцент4 3 8 3" xfId="1309"/>
    <cellStyle name="40% - Акцент4 3 8 3 2" xfId="3877"/>
    <cellStyle name="40% - Акцент4 3 8 3 3" xfId="6404"/>
    <cellStyle name="40% - Акцент4 3 8 4" xfId="6402"/>
    <cellStyle name="40% - Акцент4 3 8 5" xfId="9123"/>
    <cellStyle name="40% - Акцент4 3 8 6" xfId="9942"/>
    <cellStyle name="40% - Акцент4 3 9" xfId="1310"/>
    <cellStyle name="40% — акцент4 3 9" xfId="9031"/>
    <cellStyle name="40% - Акцент4 3 9 2" xfId="1311"/>
    <cellStyle name="40% - Акцент4 3 9 2 2" xfId="6406"/>
    <cellStyle name="40% - Акцент4 3 9 3" xfId="1312"/>
    <cellStyle name="40% - Акцент4 3 9 3 2" xfId="3879"/>
    <cellStyle name="40% - Акцент4 3 9 3 3" xfId="6407"/>
    <cellStyle name="40% - Акцент4 3 9 4" xfId="6405"/>
    <cellStyle name="40% - Акцент4 3 9 5" xfId="9931"/>
    <cellStyle name="40% — акцент4 4" xfId="1313"/>
    <cellStyle name="40% — акцент4 4 2" xfId="1314"/>
    <cellStyle name="40% — акцент4 4 2 2" xfId="3881"/>
    <cellStyle name="40% — акцент4 4 2 3" xfId="6409"/>
    <cellStyle name="40% — акцент4 4 3" xfId="6408"/>
    <cellStyle name="40% — акцент4 5" xfId="1315"/>
    <cellStyle name="40% — акцент4 5 2" xfId="1316"/>
    <cellStyle name="40% — акцент4 5 2 2" xfId="6411"/>
    <cellStyle name="40% — акцент4 5 3" xfId="1317"/>
    <cellStyle name="40% — акцент4 5 3 2" xfId="3884"/>
    <cellStyle name="40% — акцент4 5 3 3" xfId="6412"/>
    <cellStyle name="40% — акцент4 5 4" xfId="6410"/>
    <cellStyle name="40% — акцент4 6" xfId="1318"/>
    <cellStyle name="40% — акцент4 6 2" xfId="1319"/>
    <cellStyle name="40% — акцент4 6 2 2" xfId="6414"/>
    <cellStyle name="40% — акцент4 6 3" xfId="1320"/>
    <cellStyle name="40% — акцент4 6 3 2" xfId="3886"/>
    <cellStyle name="40% — акцент4 6 3 3" xfId="6415"/>
    <cellStyle name="40% — акцент4 6 4" xfId="6413"/>
    <cellStyle name="40% — акцент4 7" xfId="1321"/>
    <cellStyle name="40% — акцент4 7 2" xfId="1322"/>
    <cellStyle name="40% — акцент4 7 2 2" xfId="6417"/>
    <cellStyle name="40% — акцент4 7 3" xfId="1323"/>
    <cellStyle name="40% — акцент4 7 3 2" xfId="3887"/>
    <cellStyle name="40% — акцент4 7 3 3" xfId="6418"/>
    <cellStyle name="40% — акцент4 7 4" xfId="6416"/>
    <cellStyle name="40% — акцент4 8" xfId="1324"/>
    <cellStyle name="40% — акцент4 8 2" xfId="1325"/>
    <cellStyle name="40% — акцент4 8 2 2" xfId="6420"/>
    <cellStyle name="40% — акцент4 8 3" xfId="1326"/>
    <cellStyle name="40% — акцент4 8 3 2" xfId="3890"/>
    <cellStyle name="40% — акцент4 8 3 3" xfId="6421"/>
    <cellStyle name="40% — акцент4 8 4" xfId="6419"/>
    <cellStyle name="40% — акцент4 9" xfId="1327"/>
    <cellStyle name="40% — акцент4 9 2" xfId="1328"/>
    <cellStyle name="40% — акцент4 9 2 2" xfId="6423"/>
    <cellStyle name="40% — акцент4 9 3" xfId="1329"/>
    <cellStyle name="40% — акцент4 9 3 2" xfId="3891"/>
    <cellStyle name="40% — акцент4 9 3 3" xfId="6424"/>
    <cellStyle name="40% — акцент4 9 4" xfId="6422"/>
    <cellStyle name="40% — акцент5" xfId="1330"/>
    <cellStyle name="40% — акцент5 10" xfId="1331"/>
    <cellStyle name="40% — акцент5 10 2" xfId="1332"/>
    <cellStyle name="40% — акцент5 10 2 2" xfId="6427"/>
    <cellStyle name="40% — акцент5 10 3" xfId="1333"/>
    <cellStyle name="40% — акцент5 10 3 2" xfId="3892"/>
    <cellStyle name="40% — акцент5 10 3 3" xfId="6428"/>
    <cellStyle name="40% — акцент5 10 4" xfId="6426"/>
    <cellStyle name="40% — акцент5 11" xfId="1334"/>
    <cellStyle name="40% — акцент5 11 2" xfId="3893"/>
    <cellStyle name="40% — акцент5 11 3" xfId="6429"/>
    <cellStyle name="40% — акцент5 12" xfId="1335"/>
    <cellStyle name="40% — акцент5 12 2" xfId="6430"/>
    <cellStyle name="40% — акцент5 13" xfId="6431"/>
    <cellStyle name="40% — акцент5 14" xfId="6425"/>
    <cellStyle name="40% - Акцент5 2" xfId="1336"/>
    <cellStyle name="40% — акцент5 2" xfId="1337"/>
    <cellStyle name="40% - Акцент5 2 10" xfId="1338"/>
    <cellStyle name="40% — акцент5 2 10" xfId="9873"/>
    <cellStyle name="40% - Акцент5 2 10 2" xfId="1339"/>
    <cellStyle name="40% - Акцент5 2 10 2 2" xfId="6435"/>
    <cellStyle name="40% - Акцент5 2 10 3" xfId="1340"/>
    <cellStyle name="40% - Акцент5 2 10 3 2" xfId="3894"/>
    <cellStyle name="40% - Акцент5 2 10 3 3" xfId="6436"/>
    <cellStyle name="40% - Акцент5 2 10 4" xfId="6434"/>
    <cellStyle name="40% - Акцент5 2 11" xfId="1341"/>
    <cellStyle name="40% - Акцент5 2 11 2" xfId="1342"/>
    <cellStyle name="40% - Акцент5 2 11 2 2" xfId="6438"/>
    <cellStyle name="40% - Акцент5 2 11 3" xfId="1343"/>
    <cellStyle name="40% - Акцент5 2 11 3 2" xfId="3897"/>
    <cellStyle name="40% - Акцент5 2 11 3 3" xfId="6439"/>
    <cellStyle name="40% - Акцент5 2 11 4" xfId="6437"/>
    <cellStyle name="40% - Акцент5 2 12" xfId="1344"/>
    <cellStyle name="40% - Акцент5 2 12 2" xfId="1345"/>
    <cellStyle name="40% - Акцент5 2 12 2 2" xfId="6441"/>
    <cellStyle name="40% - Акцент5 2 12 3" xfId="1346"/>
    <cellStyle name="40% - Акцент5 2 12 3 2" xfId="3898"/>
    <cellStyle name="40% - Акцент5 2 12 3 3" xfId="6442"/>
    <cellStyle name="40% - Акцент5 2 12 4" xfId="6440"/>
    <cellStyle name="40% - Акцент5 2 13" xfId="1347"/>
    <cellStyle name="40% - Акцент5 2 13 2" xfId="1348"/>
    <cellStyle name="40% - Акцент5 2 13 2 2" xfId="6444"/>
    <cellStyle name="40% - Акцент5 2 13 3" xfId="1349"/>
    <cellStyle name="40% - Акцент5 2 13 3 2" xfId="3899"/>
    <cellStyle name="40% - Акцент5 2 13 3 3" xfId="6445"/>
    <cellStyle name="40% - Акцент5 2 13 4" xfId="6443"/>
    <cellStyle name="40% - Акцент5 2 14" xfId="1350"/>
    <cellStyle name="40% - Акцент5 2 14 2" xfId="1351"/>
    <cellStyle name="40% - Акцент5 2 14 2 2" xfId="6447"/>
    <cellStyle name="40% - Акцент5 2 14 3" xfId="1352"/>
    <cellStyle name="40% - Акцент5 2 14 3 2" xfId="3900"/>
    <cellStyle name="40% - Акцент5 2 14 3 3" xfId="6448"/>
    <cellStyle name="40% - Акцент5 2 14 4" xfId="6446"/>
    <cellStyle name="40% - Акцент5 2 15" xfId="1353"/>
    <cellStyle name="40% - Акцент5 2 15 2" xfId="1354"/>
    <cellStyle name="40% - Акцент5 2 15 2 2" xfId="6450"/>
    <cellStyle name="40% - Акцент5 2 15 3" xfId="1355"/>
    <cellStyle name="40% - Акцент5 2 15 3 2" xfId="3901"/>
    <cellStyle name="40% - Акцент5 2 15 3 3" xfId="6451"/>
    <cellStyle name="40% - Акцент5 2 15 4" xfId="6449"/>
    <cellStyle name="40% - Акцент5 2 16" xfId="1356"/>
    <cellStyle name="40% - Акцент5 2 16 2" xfId="1357"/>
    <cellStyle name="40% - Акцент5 2 16 2 2" xfId="6453"/>
    <cellStyle name="40% - Акцент5 2 16 3" xfId="1358"/>
    <cellStyle name="40% - Акцент5 2 16 3 2" xfId="3903"/>
    <cellStyle name="40% - Акцент5 2 16 3 3" xfId="6454"/>
    <cellStyle name="40% - Акцент5 2 16 4" xfId="6452"/>
    <cellStyle name="40% - Акцент5 2 17" xfId="1359"/>
    <cellStyle name="40% - Акцент5 2 17 2" xfId="1360"/>
    <cellStyle name="40% - Акцент5 2 17 2 2" xfId="6456"/>
    <cellStyle name="40% - Акцент5 2 17 3" xfId="1361"/>
    <cellStyle name="40% - Акцент5 2 17 3 2" xfId="3904"/>
    <cellStyle name="40% - Акцент5 2 17 3 3" xfId="6457"/>
    <cellStyle name="40% - Акцент5 2 17 4" xfId="6455"/>
    <cellStyle name="40% - Акцент5 2 18" xfId="1362"/>
    <cellStyle name="40% - Акцент5 2 18 2" xfId="1363"/>
    <cellStyle name="40% - Акцент5 2 18 2 2" xfId="6459"/>
    <cellStyle name="40% - Акцент5 2 18 3" xfId="1364"/>
    <cellStyle name="40% - Акцент5 2 18 3 2" xfId="3905"/>
    <cellStyle name="40% - Акцент5 2 18 3 3" xfId="6460"/>
    <cellStyle name="40% - Акцент5 2 18 4" xfId="6458"/>
    <cellStyle name="40% - Акцент5 2 19" xfId="1365"/>
    <cellStyle name="40% - Акцент5 2 19 2" xfId="1366"/>
    <cellStyle name="40% - Акцент5 2 19 2 2" xfId="6462"/>
    <cellStyle name="40% - Акцент5 2 19 3" xfId="1367"/>
    <cellStyle name="40% - Акцент5 2 19 3 2" xfId="3906"/>
    <cellStyle name="40% - Акцент5 2 19 3 3" xfId="6463"/>
    <cellStyle name="40% - Акцент5 2 19 4" xfId="6461"/>
    <cellStyle name="40% - Акцент5 2 2" xfId="1368"/>
    <cellStyle name="40% — акцент5 2 2" xfId="1369"/>
    <cellStyle name="40% - Акцент5 2 2 10" xfId="9748"/>
    <cellStyle name="40% — акцент5 2 2 10" xfId="9321"/>
    <cellStyle name="40% - Акцент5 2 2 11" xfId="9203"/>
    <cellStyle name="40% — акцент5 2 2 11" xfId="9204"/>
    <cellStyle name="40% - Акцент5 2 2 12" xfId="9823"/>
    <cellStyle name="40% — акцент5 2 2 12" xfId="9822"/>
    <cellStyle name="40% - Акцент5 2 2 2" xfId="1370"/>
    <cellStyle name="40% — акцент5 2 2 2" xfId="3907"/>
    <cellStyle name="40% - Акцент5 2 2 2 10" xfId="9821"/>
    <cellStyle name="40% - Акцент5 2 2 2 2" xfId="1371"/>
    <cellStyle name="40% - Акцент5 2 2 2 2 2" xfId="6467"/>
    <cellStyle name="40% - Акцент5 2 2 2 3" xfId="1372"/>
    <cellStyle name="40% - Акцент5 2 2 2 3 2" xfId="3908"/>
    <cellStyle name="40% - Акцент5 2 2 2 3 3" xfId="6468"/>
    <cellStyle name="40% - Акцент5 2 2 2 4" xfId="6466"/>
    <cellStyle name="40% - Акцент5 2 2 2 5" xfId="9359"/>
    <cellStyle name="40% - Акцент5 2 2 2 6" xfId="9683"/>
    <cellStyle name="40% - Акцент5 2 2 2 7" xfId="9322"/>
    <cellStyle name="40% - Акцент5 2 2 2 8" xfId="9743"/>
    <cellStyle name="40% - Акцент5 2 2 2 9" xfId="9207"/>
    <cellStyle name="40% - Акцент5 2 2 3" xfId="1373"/>
    <cellStyle name="40% — акцент5 2 2 3" xfId="3659"/>
    <cellStyle name="40% - Акцент5 2 2 3 10" xfId="9734"/>
    <cellStyle name="40% - Акцент5 2 2 3 11" xfId="9219"/>
    <cellStyle name="40% - Акцент5 2 2 3 12" xfId="9818"/>
    <cellStyle name="40% - Акцент5 2 2 3 2" xfId="3909"/>
    <cellStyle name="40% - Акцент5 2 2 3 3" xfId="3293"/>
    <cellStyle name="40% - Акцент5 2 2 3 4" xfId="3663"/>
    <cellStyle name="40% - Акцент5 2 2 3 5" xfId="3279"/>
    <cellStyle name="40% - Акцент5 2 2 3 6" xfId="6469"/>
    <cellStyle name="40% - Акцент5 2 2 3 7" xfId="9361"/>
    <cellStyle name="40% - Акцент5 2 2 3 8" xfId="9681"/>
    <cellStyle name="40% - Акцент5 2 2 3 9" xfId="9324"/>
    <cellStyle name="40% - Акцент5 2 2 4" xfId="1374"/>
    <cellStyle name="40% — акцент5 2 2 4" xfId="3290"/>
    <cellStyle name="40% - Акцент5 2 2 4 10" xfId="9221"/>
    <cellStyle name="40% - Акцент5 2 2 4 11" xfId="9813"/>
    <cellStyle name="40% - Акцент5 2 2 4 2" xfId="3910"/>
    <cellStyle name="40% - Акцент5 2 2 4 3" xfId="3662"/>
    <cellStyle name="40% - Акцент5 2 2 4 4" xfId="3282"/>
    <cellStyle name="40% - Акцент5 2 2 4 5" xfId="6470"/>
    <cellStyle name="40% - Акцент5 2 2 4 6" xfId="9362"/>
    <cellStyle name="40% - Акцент5 2 2 4 7" xfId="9678"/>
    <cellStyle name="40% - Акцент5 2 2 4 8" xfId="9325"/>
    <cellStyle name="40% - Акцент5 2 2 4 9" xfId="9733"/>
    <cellStyle name="40% - Акцент5 2 2 5" xfId="6471"/>
    <cellStyle name="40% — акцент5 2 2 5" xfId="3666"/>
    <cellStyle name="40% - Акцент5 2 2 6" xfId="6464"/>
    <cellStyle name="40% — акцент5 2 2 6" xfId="3275"/>
    <cellStyle name="40% - Акцент5 2 2 7" xfId="9357"/>
    <cellStyle name="40% — акцент5 2 2 7" xfId="6465"/>
    <cellStyle name="40% - Акцент5 2 2 8" xfId="9685"/>
    <cellStyle name="40% — акцент5 2 2 8" xfId="9358"/>
    <cellStyle name="40% - Акцент5 2 2 9" xfId="9320"/>
    <cellStyle name="40% — акцент5 2 2 9" xfId="9684"/>
    <cellStyle name="40% - Акцент5 2 20" xfId="1375"/>
    <cellStyle name="40% - Акцент5 2 20 2" xfId="3911"/>
    <cellStyle name="40% - Акцент5 2 20 3" xfId="6472"/>
    <cellStyle name="40% - Акцент5 2 21" xfId="1376"/>
    <cellStyle name="40% - Акцент5 2 21 2" xfId="3912"/>
    <cellStyle name="40% - Акцент5 2 21 3" xfId="6473"/>
    <cellStyle name="40% - Акцент5 2 22" xfId="6474"/>
    <cellStyle name="40% - Акцент5 2 23" xfId="6432"/>
    <cellStyle name="40% - Акцент5 2 24" xfId="9347"/>
    <cellStyle name="40% - Акцент5 2 25" xfId="9713"/>
    <cellStyle name="40% - Акцент5 2 26" xfId="9285"/>
    <cellStyle name="40% - Акцент5 2 27" xfId="9782"/>
    <cellStyle name="40% - Акцент5 2 28" xfId="9148"/>
    <cellStyle name="40% - Акцент5 2 29" xfId="9874"/>
    <cellStyle name="40% - Акцент5 2 3" xfId="1377"/>
    <cellStyle name="40% — акцент5 2 3" xfId="1378"/>
    <cellStyle name="40% — акцент5 2 3 10" xfId="9337"/>
    <cellStyle name="40% - Акцент5 2 3 2" xfId="1379"/>
    <cellStyle name="40% — акцент5 2 3 2" xfId="3913"/>
    <cellStyle name="40% - Акцент5 2 3 2 10" xfId="9338"/>
    <cellStyle name="40% - Акцент5 2 3 2 11" xfId="9729"/>
    <cellStyle name="40% - Акцент5 2 3 2 12" xfId="9228"/>
    <cellStyle name="40% - Акцент5 2 3 2 13" xfId="9792"/>
    <cellStyle name="40% - Акцент5 2 3 2 2" xfId="3914"/>
    <cellStyle name="40% - Акцент5 2 3 2 3" xfId="3642"/>
    <cellStyle name="40% - Акцент5 2 3 2 4" xfId="3297"/>
    <cellStyle name="40% - Акцент5 2 3 2 5" xfId="3655"/>
    <cellStyle name="40% - Акцент5 2 3 2 6" xfId="3287"/>
    <cellStyle name="40% - Акцент5 2 3 2 7" xfId="6477"/>
    <cellStyle name="40% - Акцент5 2 3 2 8" xfId="9366"/>
    <cellStyle name="40% - Акцент5 2 3 2 9" xfId="9673"/>
    <cellStyle name="40% - Акцент5 2 3 3" xfId="6475"/>
    <cellStyle name="40% — акцент5 2 3 3" xfId="3648"/>
    <cellStyle name="40% - Акцент5 2 3 4" xfId="9364"/>
    <cellStyle name="40% — акцент5 2 3 4" xfId="3296"/>
    <cellStyle name="40% - Акцент5 2 3 5" xfId="9675"/>
    <cellStyle name="40% — акцент5 2 3 5" xfId="3657"/>
    <cellStyle name="40% - Акцент5 2 3 6" xfId="9334"/>
    <cellStyle name="40% — акцент5 2 3 6" xfId="3286"/>
    <cellStyle name="40% - Акцент5 2 3 7" xfId="9730"/>
    <cellStyle name="40% — акцент5 2 3 7" xfId="6476"/>
    <cellStyle name="40% - Акцент5 2 3 8" xfId="9225"/>
    <cellStyle name="40% — акцент5 2 3 8" xfId="9365"/>
    <cellStyle name="40% - Акцент5 2 3 9" xfId="9801"/>
    <cellStyle name="40% — акцент5 2 3 9" xfId="9674"/>
    <cellStyle name="40% - Акцент5 2 4" xfId="1380"/>
    <cellStyle name="40% — акцент5 2 4" xfId="6433"/>
    <cellStyle name="40% - Акцент5 2 4 2" xfId="1381"/>
    <cellStyle name="40% - Акцент5 2 4 2 2" xfId="3915"/>
    <cellStyle name="40% - Акцент5 2 4 2 3" xfId="6479"/>
    <cellStyle name="40% - Акцент5 2 4 3" xfId="6478"/>
    <cellStyle name="40% - Акцент5 2 4 4" xfId="9367"/>
    <cellStyle name="40% - Акцент5 2 4 5" xfId="9672"/>
    <cellStyle name="40% - Акцент5 2 4 6" xfId="9342"/>
    <cellStyle name="40% - Акцент5 2 4 7" xfId="9728"/>
    <cellStyle name="40% - Акцент5 2 4 8" xfId="9230"/>
    <cellStyle name="40% - Акцент5 2 4 9" xfId="9791"/>
    <cellStyle name="40% - Акцент5 2 5" xfId="1382"/>
    <cellStyle name="40% — акцент5 2 5" xfId="9348"/>
    <cellStyle name="40% - Акцент5 2 5 2" xfId="1383"/>
    <cellStyle name="40% - Акцент5 2 5 2 2" xfId="3916"/>
    <cellStyle name="40% - Акцент5 2 5 2 3" xfId="6481"/>
    <cellStyle name="40% - Акцент5 2 5 3" xfId="6480"/>
    <cellStyle name="40% - Акцент5 2 5 4" xfId="9671"/>
    <cellStyle name="40% - Акцент5 2 5 5" xfId="9343"/>
    <cellStyle name="40% - Акцент5 2 5 6" xfId="9726"/>
    <cellStyle name="40% - Акцент5 2 5 7" xfId="9232"/>
    <cellStyle name="40% - Акцент5 2 5 8" xfId="9786"/>
    <cellStyle name="40% - Акцент5 2 6" xfId="1384"/>
    <cellStyle name="40% — акцент5 2 6" xfId="9712"/>
    <cellStyle name="40% - Акцент5 2 6 2" xfId="1385"/>
    <cellStyle name="40% - Акцент5 2 6 2 2" xfId="3917"/>
    <cellStyle name="40% - Акцент5 2 6 2 3" xfId="6483"/>
    <cellStyle name="40% - Акцент5 2 6 3" xfId="6482"/>
    <cellStyle name="40% - Акцент5 2 6 4" xfId="9344"/>
    <cellStyle name="40% - Акцент5 2 6 5" xfId="9725"/>
    <cellStyle name="40% - Акцент5 2 6 6" xfId="9236"/>
    <cellStyle name="40% - Акцент5 2 6 7" xfId="9784"/>
    <cellStyle name="40% - Акцент5 2 7" xfId="1386"/>
    <cellStyle name="40% — акцент5 2 7" xfId="9286"/>
    <cellStyle name="40% - Акцент5 2 7 2" xfId="1387"/>
    <cellStyle name="40% - Акцент5 2 7 2 2" xfId="3918"/>
    <cellStyle name="40% - Акцент5 2 7 2 3" xfId="6485"/>
    <cellStyle name="40% - Акцент5 2 7 3" xfId="6484"/>
    <cellStyle name="40% - Акцент5 2 7 4" xfId="9723"/>
    <cellStyle name="40% - Акцент5 2 7 5" xfId="9241"/>
    <cellStyle name="40% - Акцент5 2 7 6" xfId="9783"/>
    <cellStyle name="40% - Акцент5 2 8" xfId="1388"/>
    <cellStyle name="40% — акцент5 2 8" xfId="9781"/>
    <cellStyle name="40% - Акцент5 2 8 2" xfId="1389"/>
    <cellStyle name="40% - Акцент5 2 8 2 2" xfId="6487"/>
    <cellStyle name="40% - Акцент5 2 8 3" xfId="1390"/>
    <cellStyle name="40% - Акцент5 2 8 3 2" xfId="3919"/>
    <cellStyle name="40% - Акцент5 2 8 3 3" xfId="6488"/>
    <cellStyle name="40% - Акцент5 2 8 4" xfId="6486"/>
    <cellStyle name="40% - Акцент5 2 8 5" xfId="9244"/>
    <cellStyle name="40% - Акцент5 2 8 6" xfId="9780"/>
    <cellStyle name="40% - Акцент5 2 9" xfId="1391"/>
    <cellStyle name="40% — акцент5 2 9" xfId="9149"/>
    <cellStyle name="40% - Акцент5 2 9 2" xfId="1392"/>
    <cellStyle name="40% - Акцент5 2 9 2 2" xfId="6490"/>
    <cellStyle name="40% - Акцент5 2 9 3" xfId="1393"/>
    <cellStyle name="40% - Акцент5 2 9 3 2" xfId="3920"/>
    <cellStyle name="40% - Акцент5 2 9 3 3" xfId="6491"/>
    <cellStyle name="40% - Акцент5 2 9 4" xfId="6489"/>
    <cellStyle name="40% - Акцент5 2 9 5" xfId="9773"/>
    <cellStyle name="40% - Акцент5 3" xfId="1394"/>
    <cellStyle name="40% — акцент5 3" xfId="1395"/>
    <cellStyle name="40% - Акцент5 3 10" xfId="1396"/>
    <cellStyle name="40% — акцент5 3 10" xfId="9771"/>
    <cellStyle name="40% - Акцент5 3 10 2" xfId="1397"/>
    <cellStyle name="40% - Акцент5 3 10 2 2" xfId="6495"/>
    <cellStyle name="40% - Акцент5 3 10 3" xfId="1398"/>
    <cellStyle name="40% - Акцент5 3 10 3 2" xfId="3921"/>
    <cellStyle name="40% - Акцент5 3 10 3 3" xfId="6496"/>
    <cellStyle name="40% - Акцент5 3 10 4" xfId="6494"/>
    <cellStyle name="40% - Акцент5 3 11" xfId="1399"/>
    <cellStyle name="40% - Акцент5 3 11 2" xfId="1400"/>
    <cellStyle name="40% - Акцент5 3 11 2 2" xfId="6498"/>
    <cellStyle name="40% - Акцент5 3 11 3" xfId="1401"/>
    <cellStyle name="40% - Акцент5 3 11 3 2" xfId="3922"/>
    <cellStyle name="40% - Акцент5 3 11 3 3" xfId="6499"/>
    <cellStyle name="40% - Акцент5 3 11 4" xfId="6497"/>
    <cellStyle name="40% - Акцент5 3 12" xfId="1402"/>
    <cellStyle name="40% - Акцент5 3 12 2" xfId="1403"/>
    <cellStyle name="40% - Акцент5 3 12 2 2" xfId="6501"/>
    <cellStyle name="40% - Акцент5 3 12 3" xfId="1404"/>
    <cellStyle name="40% - Акцент5 3 12 3 2" xfId="3925"/>
    <cellStyle name="40% - Акцент5 3 12 3 3" xfId="6502"/>
    <cellStyle name="40% - Акцент5 3 12 4" xfId="6500"/>
    <cellStyle name="40% - Акцент5 3 13" xfId="1405"/>
    <cellStyle name="40% - Акцент5 3 13 2" xfId="1406"/>
    <cellStyle name="40% - Акцент5 3 13 2 2" xfId="6504"/>
    <cellStyle name="40% - Акцент5 3 13 3" xfId="1407"/>
    <cellStyle name="40% - Акцент5 3 13 3 2" xfId="3926"/>
    <cellStyle name="40% - Акцент5 3 13 3 3" xfId="6505"/>
    <cellStyle name="40% - Акцент5 3 13 4" xfId="6503"/>
    <cellStyle name="40% - Акцент5 3 14" xfId="1408"/>
    <cellStyle name="40% - Акцент5 3 14 2" xfId="1409"/>
    <cellStyle name="40% - Акцент5 3 14 2 2" xfId="6507"/>
    <cellStyle name="40% - Акцент5 3 14 3" xfId="1410"/>
    <cellStyle name="40% - Акцент5 3 14 3 2" xfId="3928"/>
    <cellStyle name="40% - Акцент5 3 14 3 3" xfId="6508"/>
    <cellStyle name="40% - Акцент5 3 14 4" xfId="6506"/>
    <cellStyle name="40% - Акцент5 3 15" xfId="1411"/>
    <cellStyle name="40% - Акцент5 3 15 2" xfId="1412"/>
    <cellStyle name="40% - Акцент5 3 15 2 2" xfId="6510"/>
    <cellStyle name="40% - Акцент5 3 15 3" xfId="1413"/>
    <cellStyle name="40% - Акцент5 3 15 3 2" xfId="3930"/>
    <cellStyle name="40% - Акцент5 3 15 3 3" xfId="6511"/>
    <cellStyle name="40% - Акцент5 3 15 4" xfId="6509"/>
    <cellStyle name="40% - Акцент5 3 16" xfId="1414"/>
    <cellStyle name="40% - Акцент5 3 16 2" xfId="1415"/>
    <cellStyle name="40% - Акцент5 3 16 2 2" xfId="6513"/>
    <cellStyle name="40% - Акцент5 3 16 3" xfId="1416"/>
    <cellStyle name="40% - Акцент5 3 16 3 2" xfId="3932"/>
    <cellStyle name="40% - Акцент5 3 16 3 3" xfId="6514"/>
    <cellStyle name="40% - Акцент5 3 16 4" xfId="6512"/>
    <cellStyle name="40% - Акцент5 3 17" xfId="1417"/>
    <cellStyle name="40% - Акцент5 3 17 2" xfId="1418"/>
    <cellStyle name="40% - Акцент5 3 17 2 2" xfId="6516"/>
    <cellStyle name="40% - Акцент5 3 17 3" xfId="1419"/>
    <cellStyle name="40% - Акцент5 3 17 3 2" xfId="3934"/>
    <cellStyle name="40% - Акцент5 3 17 3 3" xfId="6517"/>
    <cellStyle name="40% - Акцент5 3 17 4" xfId="6515"/>
    <cellStyle name="40% - Акцент5 3 18" xfId="1420"/>
    <cellStyle name="40% - Акцент5 3 18 2" xfId="1421"/>
    <cellStyle name="40% - Акцент5 3 18 2 2" xfId="6519"/>
    <cellStyle name="40% - Акцент5 3 18 3" xfId="1422"/>
    <cellStyle name="40% - Акцент5 3 18 3 2" xfId="3936"/>
    <cellStyle name="40% - Акцент5 3 18 3 3" xfId="6520"/>
    <cellStyle name="40% - Акцент5 3 18 4" xfId="6518"/>
    <cellStyle name="40% - Акцент5 3 19" xfId="1423"/>
    <cellStyle name="40% - Акцент5 3 19 2" xfId="1424"/>
    <cellStyle name="40% - Акцент5 3 19 2 2" xfId="6522"/>
    <cellStyle name="40% - Акцент5 3 19 3" xfId="1425"/>
    <cellStyle name="40% - Акцент5 3 19 3 2" xfId="3939"/>
    <cellStyle name="40% - Акцент5 3 19 3 3" xfId="6523"/>
    <cellStyle name="40% - Акцент5 3 19 4" xfId="6521"/>
    <cellStyle name="40% - Акцент5 3 2" xfId="1426"/>
    <cellStyle name="40% — акцент5 3 2" xfId="1427"/>
    <cellStyle name="40% - Акцент5 3 2 10" xfId="9686"/>
    <cellStyle name="40% — акцент5 3 2 10" xfId="9369"/>
    <cellStyle name="40% - Акцент5 3 2 11" xfId="9288"/>
    <cellStyle name="40% — акцент5 3 2 11" xfId="9289"/>
    <cellStyle name="40% - Акцент5 3 2 12" xfId="9719"/>
    <cellStyle name="40% — акцент5 3 2 12" xfId="9716"/>
    <cellStyle name="40% - Акцент5 3 2 2" xfId="1428"/>
    <cellStyle name="40% — акцент5 3 2 2" xfId="3940"/>
    <cellStyle name="40% - Акцент5 3 2 2 10" xfId="9715"/>
    <cellStyle name="40% - Акцент5 3 2 2 2" xfId="1429"/>
    <cellStyle name="40% - Акцент5 3 2 2 2 2" xfId="6527"/>
    <cellStyle name="40% - Акцент5 3 2 2 3" xfId="1430"/>
    <cellStyle name="40% - Акцент5 3 2 2 3 2" xfId="3942"/>
    <cellStyle name="40% - Акцент5 3 2 2 3 3" xfId="6528"/>
    <cellStyle name="40% - Акцент5 3 2 2 4" xfId="6526"/>
    <cellStyle name="40% - Акцент5 3 2 2 5" xfId="9401"/>
    <cellStyle name="40% - Акцент5 3 2 2 6" xfId="9629"/>
    <cellStyle name="40% - Акцент5 3 2 2 7" xfId="9370"/>
    <cellStyle name="40% - Акцент5 3 2 2 8" xfId="9682"/>
    <cellStyle name="40% - Акцент5 3 2 2 9" xfId="9290"/>
    <cellStyle name="40% - Акцент5 3 2 3" xfId="1431"/>
    <cellStyle name="40% — акцент5 3 2 3" xfId="3600"/>
    <cellStyle name="40% - Акцент5 3 2 3 10" xfId="9677"/>
    <cellStyle name="40% - Акцент5 3 2 3 11" xfId="9291"/>
    <cellStyle name="40% - Акцент5 3 2 3 12" xfId="9696"/>
    <cellStyle name="40% - Акцент5 3 2 3 2" xfId="3943"/>
    <cellStyle name="40% - Акцент5 3 2 3 3" xfId="3344"/>
    <cellStyle name="40% - Акцент5 3 2 3 4" xfId="3597"/>
    <cellStyle name="40% - Акцент5 3 2 3 5" xfId="3335"/>
    <cellStyle name="40% - Акцент5 3 2 3 6" xfId="6529"/>
    <cellStyle name="40% - Акцент5 3 2 3 7" xfId="9403"/>
    <cellStyle name="40% - Акцент5 3 2 3 8" xfId="9628"/>
    <cellStyle name="40% - Акцент5 3 2 3 9" xfId="9371"/>
    <cellStyle name="40% - Акцент5 3 2 4" xfId="1432"/>
    <cellStyle name="40% — акцент5 3 2 4" xfId="3336"/>
    <cellStyle name="40% - Акцент5 3 2 4 10" xfId="9292"/>
    <cellStyle name="40% - Акцент5 3 2 4 11" xfId="9695"/>
    <cellStyle name="40% - Акцент5 3 2 4 2" xfId="3944"/>
    <cellStyle name="40% - Акцент5 3 2 4 3" xfId="3595"/>
    <cellStyle name="40% - Акцент5 3 2 4 4" xfId="3338"/>
    <cellStyle name="40% - Акцент5 3 2 4 5" xfId="6530"/>
    <cellStyle name="40% - Акцент5 3 2 4 6" xfId="9404"/>
    <cellStyle name="40% - Акцент5 3 2 4 7" xfId="9627"/>
    <cellStyle name="40% - Акцент5 3 2 4 8" xfId="9372"/>
    <cellStyle name="40% - Акцент5 3 2 4 9" xfId="9676"/>
    <cellStyle name="40% - Акцент5 3 2 5" xfId="6531"/>
    <cellStyle name="40% — акцент5 3 2 5" xfId="3601"/>
    <cellStyle name="40% - Акцент5 3 2 6" xfId="6524"/>
    <cellStyle name="40% — акцент5 3 2 6" xfId="3332"/>
    <cellStyle name="40% - Акцент5 3 2 7" xfId="9399"/>
    <cellStyle name="40% — акцент5 3 2 7" xfId="6525"/>
    <cellStyle name="40% - Акцент5 3 2 8" xfId="9631"/>
    <cellStyle name="40% — акцент5 3 2 8" xfId="9400"/>
    <cellStyle name="40% - Акцент5 3 2 9" xfId="9368"/>
    <cellStyle name="40% — акцент5 3 2 9" xfId="9630"/>
    <cellStyle name="40% - Акцент5 3 20" xfId="1433"/>
    <cellStyle name="40% - Акцент5 3 20 2" xfId="3945"/>
    <cellStyle name="40% - Акцент5 3 20 3" xfId="6532"/>
    <cellStyle name="40% - Акцент5 3 21" xfId="1434"/>
    <cellStyle name="40% - Акцент5 3 21 2" xfId="3946"/>
    <cellStyle name="40% - Акцент5 3 21 3" xfId="6533"/>
    <cellStyle name="40% - Акцент5 3 22" xfId="6534"/>
    <cellStyle name="40% - Акцент5 3 23" xfId="6492"/>
    <cellStyle name="40% - Акцент5 3 24" xfId="9376"/>
    <cellStyle name="40% - Акцент5 3 25" xfId="9654"/>
    <cellStyle name="40% - Акцент5 3 26" xfId="9349"/>
    <cellStyle name="40% - Акцент5 3 27" xfId="9718"/>
    <cellStyle name="40% - Акцент5 3 28" xfId="9251"/>
    <cellStyle name="40% - Акцент5 3 29" xfId="9772"/>
    <cellStyle name="40% - Акцент5 3 3" xfId="1435"/>
    <cellStyle name="40% — акцент5 3 3" xfId="1436"/>
    <cellStyle name="40% — акцент5 3 3 10" xfId="9378"/>
    <cellStyle name="40% - Акцент5 3 3 2" xfId="1437"/>
    <cellStyle name="40% — акцент5 3 3 2" xfId="3947"/>
    <cellStyle name="40% - Акцент5 3 3 2 10" xfId="9379"/>
    <cellStyle name="40% - Акцент5 3 3 2 11" xfId="9652"/>
    <cellStyle name="40% - Акцент5 3 3 2 12" xfId="9297"/>
    <cellStyle name="40% - Акцент5 3 3 2 13" xfId="9693"/>
    <cellStyle name="40% - Акцент5 3 3 2 2" xfId="3948"/>
    <cellStyle name="40% - Акцент5 3 3 2 3" xfId="3592"/>
    <cellStyle name="40% - Акцент5 3 3 2 4" xfId="3358"/>
    <cellStyle name="40% - Акцент5 3 3 2 5" xfId="3588"/>
    <cellStyle name="40% - Акцент5 3 3 2 6" xfId="3353"/>
    <cellStyle name="40% - Акцент5 3 3 2 7" xfId="6537"/>
    <cellStyle name="40% - Акцент5 3 3 2 8" xfId="9408"/>
    <cellStyle name="40% - Акцент5 3 3 2 9" xfId="9622"/>
    <cellStyle name="40% - Акцент5 3 3 3" xfId="6535"/>
    <cellStyle name="40% — акцент5 3 3 3" xfId="3593"/>
    <cellStyle name="40% - Акцент5 3 3 4" xfId="9406"/>
    <cellStyle name="40% — акцент5 3 3 4" xfId="3356"/>
    <cellStyle name="40% - Акцент5 3 3 5" xfId="9624"/>
    <cellStyle name="40% — акцент5 3 3 5" xfId="3591"/>
    <cellStyle name="40% - Акцент5 3 3 6" xfId="9375"/>
    <cellStyle name="40% — акцент5 3 3 6" xfId="3350"/>
    <cellStyle name="40% - Акцент5 3 3 7" xfId="9655"/>
    <cellStyle name="40% — акцент5 3 3 7" xfId="6536"/>
    <cellStyle name="40% - Акцент5 3 3 8" xfId="9295"/>
    <cellStyle name="40% — акцент5 3 3 8" xfId="9407"/>
    <cellStyle name="40% - Акцент5 3 3 9" xfId="9694"/>
    <cellStyle name="40% — акцент5 3 3 9" xfId="9623"/>
    <cellStyle name="40% - Акцент5 3 4" xfId="1438"/>
    <cellStyle name="40% — акцент5 3 4" xfId="6493"/>
    <cellStyle name="40% - Акцент5 3 4 2" xfId="1439"/>
    <cellStyle name="40% - Акцент5 3 4 2 2" xfId="3950"/>
    <cellStyle name="40% - Акцент5 3 4 2 3" xfId="6539"/>
    <cellStyle name="40% - Акцент5 3 4 3" xfId="6538"/>
    <cellStyle name="40% - Акцент5 3 4 4" xfId="9409"/>
    <cellStyle name="40% - Акцент5 3 4 5" xfId="9621"/>
    <cellStyle name="40% - Акцент5 3 4 6" xfId="9380"/>
    <cellStyle name="40% - Акцент5 3 4 7" xfId="9649"/>
    <cellStyle name="40% - Акцент5 3 4 8" xfId="9298"/>
    <cellStyle name="40% - Акцент5 3 4 9" xfId="9692"/>
    <cellStyle name="40% - Акцент5 3 5" xfId="1440"/>
    <cellStyle name="40% — акцент5 3 5" xfId="9377"/>
    <cellStyle name="40% - Акцент5 3 5 2" xfId="1441"/>
    <cellStyle name="40% - Акцент5 3 5 2 2" xfId="3952"/>
    <cellStyle name="40% - Акцент5 3 5 2 3" xfId="6541"/>
    <cellStyle name="40% - Акцент5 3 5 3" xfId="6540"/>
    <cellStyle name="40% - Акцент5 3 5 4" xfId="9620"/>
    <cellStyle name="40% - Акцент5 3 5 5" xfId="9381"/>
    <cellStyle name="40% - Акцент5 3 5 6" xfId="9645"/>
    <cellStyle name="40% - Акцент5 3 5 7" xfId="9301"/>
    <cellStyle name="40% - Акцент5 3 5 8" xfId="9691"/>
    <cellStyle name="40% - Акцент5 3 6" xfId="1442"/>
    <cellStyle name="40% — акцент5 3 6" xfId="9653"/>
    <cellStyle name="40% - Акцент5 3 6 2" xfId="1443"/>
    <cellStyle name="40% - Акцент5 3 6 2 2" xfId="3953"/>
    <cellStyle name="40% - Акцент5 3 6 2 3" xfId="6543"/>
    <cellStyle name="40% - Акцент5 3 6 3" xfId="6542"/>
    <cellStyle name="40% - Акцент5 3 6 4" xfId="9383"/>
    <cellStyle name="40% - Акцент5 3 6 5" xfId="9643"/>
    <cellStyle name="40% - Акцент5 3 6 6" xfId="9308"/>
    <cellStyle name="40% - Акцент5 3 6 7" xfId="9690"/>
    <cellStyle name="40% - Акцент5 3 7" xfId="1444"/>
    <cellStyle name="40% — акцент5 3 7" xfId="9350"/>
    <cellStyle name="40% - Акцент5 3 7 2" xfId="1445"/>
    <cellStyle name="40% - Акцент5 3 7 2 2" xfId="3955"/>
    <cellStyle name="40% - Акцент5 3 7 2 3" xfId="6545"/>
    <cellStyle name="40% - Акцент5 3 7 3" xfId="6544"/>
    <cellStyle name="40% - Акцент5 3 7 4" xfId="9641"/>
    <cellStyle name="40% - Акцент5 3 7 5" xfId="9323"/>
    <cellStyle name="40% - Акцент5 3 7 6" xfId="9689"/>
    <cellStyle name="40% - Акцент5 3 8" xfId="1446"/>
    <cellStyle name="40% — акцент5 3 8" xfId="9717"/>
    <cellStyle name="40% - Акцент5 3 8 2" xfId="1447"/>
    <cellStyle name="40% - Акцент5 3 8 2 2" xfId="6547"/>
    <cellStyle name="40% - Акцент5 3 8 3" xfId="1448"/>
    <cellStyle name="40% - Акцент5 3 8 3 2" xfId="3957"/>
    <cellStyle name="40% - Акцент5 3 8 3 3" xfId="6548"/>
    <cellStyle name="40% - Акцент5 3 8 4" xfId="6546"/>
    <cellStyle name="40% - Акцент5 3 8 5" xfId="9327"/>
    <cellStyle name="40% - Акцент5 3 8 6" xfId="9688"/>
    <cellStyle name="40% - Акцент5 3 9" xfId="1449"/>
    <cellStyle name="40% — акцент5 3 9" xfId="9252"/>
    <cellStyle name="40% - Акцент5 3 9 2" xfId="1450"/>
    <cellStyle name="40% - Акцент5 3 9 2 2" xfId="6550"/>
    <cellStyle name="40% - Акцент5 3 9 3" xfId="1451"/>
    <cellStyle name="40% - Акцент5 3 9 3 2" xfId="3958"/>
    <cellStyle name="40% - Акцент5 3 9 3 3" xfId="6551"/>
    <cellStyle name="40% - Акцент5 3 9 4" xfId="6549"/>
    <cellStyle name="40% - Акцент5 3 9 5" xfId="9687"/>
    <cellStyle name="40% — акцент5 4" xfId="1452"/>
    <cellStyle name="40% — акцент5 4 2" xfId="1453"/>
    <cellStyle name="40% — акцент5 4 2 2" xfId="3959"/>
    <cellStyle name="40% — акцент5 4 2 3" xfId="6553"/>
    <cellStyle name="40% — акцент5 4 3" xfId="6552"/>
    <cellStyle name="40% — акцент5 5" xfId="1454"/>
    <cellStyle name="40% — акцент5 5 2" xfId="1455"/>
    <cellStyle name="40% — акцент5 5 2 2" xfId="6555"/>
    <cellStyle name="40% — акцент5 5 3" xfId="1456"/>
    <cellStyle name="40% — акцент5 5 3 2" xfId="3960"/>
    <cellStyle name="40% — акцент5 5 3 3" xfId="6556"/>
    <cellStyle name="40% — акцент5 5 4" xfId="6554"/>
    <cellStyle name="40% — акцент5 6" xfId="1457"/>
    <cellStyle name="40% — акцент5 6 2" xfId="1458"/>
    <cellStyle name="40% — акцент5 6 2 2" xfId="6558"/>
    <cellStyle name="40% — акцент5 6 3" xfId="1459"/>
    <cellStyle name="40% — акцент5 6 3 2" xfId="3961"/>
    <cellStyle name="40% — акцент5 6 3 3" xfId="6559"/>
    <cellStyle name="40% — акцент5 6 4" xfId="6557"/>
    <cellStyle name="40% — акцент5 7" xfId="1460"/>
    <cellStyle name="40% — акцент5 7 2" xfId="1461"/>
    <cellStyle name="40% — акцент5 7 2 2" xfId="6561"/>
    <cellStyle name="40% — акцент5 7 3" xfId="1462"/>
    <cellStyle name="40% — акцент5 7 3 2" xfId="3962"/>
    <cellStyle name="40% — акцент5 7 3 3" xfId="6562"/>
    <cellStyle name="40% — акцент5 7 4" xfId="6560"/>
    <cellStyle name="40% — акцент5 8" xfId="1463"/>
    <cellStyle name="40% — акцент5 8 2" xfId="1464"/>
    <cellStyle name="40% — акцент5 8 2 2" xfId="6564"/>
    <cellStyle name="40% — акцент5 8 3" xfId="1465"/>
    <cellStyle name="40% — акцент5 8 3 2" xfId="3963"/>
    <cellStyle name="40% — акцент5 8 3 3" xfId="6565"/>
    <cellStyle name="40% — акцент5 8 4" xfId="6563"/>
    <cellStyle name="40% — акцент5 9" xfId="1466"/>
    <cellStyle name="40% — акцент5 9 2" xfId="1467"/>
    <cellStyle name="40% — акцент5 9 2 2" xfId="6567"/>
    <cellStyle name="40% — акцент5 9 3" xfId="1468"/>
    <cellStyle name="40% — акцент5 9 3 2" xfId="3964"/>
    <cellStyle name="40% — акцент5 9 3 3" xfId="6568"/>
    <cellStyle name="40% — акцент5 9 4" xfId="6566"/>
    <cellStyle name="40% — акцент6" xfId="1469"/>
    <cellStyle name="40% — акцент6 10" xfId="1470"/>
    <cellStyle name="40% — акцент6 10 2" xfId="1471"/>
    <cellStyle name="40% — акцент6 10 2 2" xfId="6571"/>
    <cellStyle name="40% — акцент6 10 3" xfId="1472"/>
    <cellStyle name="40% — акцент6 10 3 2" xfId="3965"/>
    <cellStyle name="40% — акцент6 10 3 3" xfId="6572"/>
    <cellStyle name="40% — акцент6 10 4" xfId="6570"/>
    <cellStyle name="40% — акцент6 11" xfId="1473"/>
    <cellStyle name="40% — акцент6 11 2" xfId="3966"/>
    <cellStyle name="40% — акцент6 11 3" xfId="6573"/>
    <cellStyle name="40% — акцент6 12" xfId="1474"/>
    <cellStyle name="40% — акцент6 12 2" xfId="6574"/>
    <cellStyle name="40% — акцент6 13" xfId="6575"/>
    <cellStyle name="40% — акцент6 14" xfId="6569"/>
    <cellStyle name="40% - Акцент6 2" xfId="1475"/>
    <cellStyle name="40% — акцент6 2" xfId="1476"/>
    <cellStyle name="40% - Акцент6 2 10" xfId="1477"/>
    <cellStyle name="40% — акцент6 2 10" xfId="9613"/>
    <cellStyle name="40% - Акцент6 2 10 2" xfId="1478"/>
    <cellStyle name="40% - Акцент6 2 10 2 2" xfId="6579"/>
    <cellStyle name="40% - Акцент6 2 10 3" xfId="1479"/>
    <cellStyle name="40% - Акцент6 2 10 3 2" xfId="3969"/>
    <cellStyle name="40% - Акцент6 2 10 3 3" xfId="6580"/>
    <cellStyle name="40% - Акцент6 2 10 4" xfId="6578"/>
    <cellStyle name="40% - Акцент6 2 11" xfId="1480"/>
    <cellStyle name="40% - Акцент6 2 11 2" xfId="1481"/>
    <cellStyle name="40% - Акцент6 2 11 2 2" xfId="6582"/>
    <cellStyle name="40% - Акцент6 2 11 3" xfId="1482"/>
    <cellStyle name="40% - Акцент6 2 11 3 2" xfId="3970"/>
    <cellStyle name="40% - Акцент6 2 11 3 3" xfId="6583"/>
    <cellStyle name="40% - Акцент6 2 11 4" xfId="6581"/>
    <cellStyle name="40% - Акцент6 2 12" xfId="1483"/>
    <cellStyle name="40% - Акцент6 2 12 2" xfId="1484"/>
    <cellStyle name="40% - Акцент6 2 12 2 2" xfId="6585"/>
    <cellStyle name="40% - Акцент6 2 12 3" xfId="1485"/>
    <cellStyle name="40% - Акцент6 2 12 3 2" xfId="3971"/>
    <cellStyle name="40% - Акцент6 2 12 3 3" xfId="6586"/>
    <cellStyle name="40% - Акцент6 2 12 4" xfId="6584"/>
    <cellStyle name="40% - Акцент6 2 13" xfId="1486"/>
    <cellStyle name="40% - Акцент6 2 13 2" xfId="1487"/>
    <cellStyle name="40% - Акцент6 2 13 2 2" xfId="6588"/>
    <cellStyle name="40% - Акцент6 2 13 3" xfId="1488"/>
    <cellStyle name="40% - Акцент6 2 13 3 2" xfId="3972"/>
    <cellStyle name="40% - Акцент6 2 13 3 3" xfId="6589"/>
    <cellStyle name="40% - Акцент6 2 13 4" xfId="6587"/>
    <cellStyle name="40% - Акцент6 2 14" xfId="1489"/>
    <cellStyle name="40% - Акцент6 2 14 2" xfId="1490"/>
    <cellStyle name="40% - Акцент6 2 14 2 2" xfId="6591"/>
    <cellStyle name="40% - Акцент6 2 14 3" xfId="1491"/>
    <cellStyle name="40% - Акцент6 2 14 3 2" xfId="3973"/>
    <cellStyle name="40% - Акцент6 2 14 3 3" xfId="6592"/>
    <cellStyle name="40% - Акцент6 2 14 4" xfId="6590"/>
    <cellStyle name="40% - Акцент6 2 15" xfId="1492"/>
    <cellStyle name="40% - Акцент6 2 15 2" xfId="1493"/>
    <cellStyle name="40% - Акцент6 2 15 2 2" xfId="6594"/>
    <cellStyle name="40% - Акцент6 2 15 3" xfId="1494"/>
    <cellStyle name="40% - Акцент6 2 15 3 2" xfId="3975"/>
    <cellStyle name="40% - Акцент6 2 15 3 3" xfId="6595"/>
    <cellStyle name="40% - Акцент6 2 15 4" xfId="6593"/>
    <cellStyle name="40% - Акцент6 2 16" xfId="1495"/>
    <cellStyle name="40% - Акцент6 2 16 2" xfId="1496"/>
    <cellStyle name="40% - Акцент6 2 16 2 2" xfId="6597"/>
    <cellStyle name="40% - Акцент6 2 16 3" xfId="1497"/>
    <cellStyle name="40% - Акцент6 2 16 3 2" xfId="3976"/>
    <cellStyle name="40% - Акцент6 2 16 3 3" xfId="6598"/>
    <cellStyle name="40% - Акцент6 2 16 4" xfId="6596"/>
    <cellStyle name="40% - Акцент6 2 17" xfId="1498"/>
    <cellStyle name="40% - Акцент6 2 17 2" xfId="1499"/>
    <cellStyle name="40% - Акцент6 2 17 2 2" xfId="6600"/>
    <cellStyle name="40% - Акцент6 2 17 3" xfId="1500"/>
    <cellStyle name="40% - Акцент6 2 17 3 2" xfId="3977"/>
    <cellStyle name="40% - Акцент6 2 17 3 3" xfId="6601"/>
    <cellStyle name="40% - Акцент6 2 17 4" xfId="6599"/>
    <cellStyle name="40% - Акцент6 2 18" xfId="1501"/>
    <cellStyle name="40% - Акцент6 2 18 2" xfId="1502"/>
    <cellStyle name="40% - Акцент6 2 18 2 2" xfId="6603"/>
    <cellStyle name="40% - Акцент6 2 18 3" xfId="1503"/>
    <cellStyle name="40% - Акцент6 2 18 3 2" xfId="3978"/>
    <cellStyle name="40% - Акцент6 2 18 3 3" xfId="6604"/>
    <cellStyle name="40% - Акцент6 2 18 4" xfId="6602"/>
    <cellStyle name="40% - Акцент6 2 19" xfId="1504"/>
    <cellStyle name="40% - Акцент6 2 19 2" xfId="1505"/>
    <cellStyle name="40% - Акцент6 2 19 2 2" xfId="6606"/>
    <cellStyle name="40% - Акцент6 2 19 3" xfId="1506"/>
    <cellStyle name="40% - Акцент6 2 19 3 2" xfId="3979"/>
    <cellStyle name="40% - Акцент6 2 19 3 3" xfId="6607"/>
    <cellStyle name="40% - Акцент6 2 19 4" xfId="6605"/>
    <cellStyle name="40% - Акцент6 2 2" xfId="1507"/>
    <cellStyle name="40% — акцент6 2 2" xfId="1508"/>
    <cellStyle name="40% - Акцент6 2 2 10" xfId="9584"/>
    <cellStyle name="40% — акцент6 2 2 10" xfId="9455"/>
    <cellStyle name="40% - Акцент6 2 2 11" xfId="9411"/>
    <cellStyle name="40% — акцент6 2 2 11" xfId="9412"/>
    <cellStyle name="40% - Акцент6 2 2 12" xfId="9582"/>
    <cellStyle name="40% — акцент6 2 2 12" xfId="9579"/>
    <cellStyle name="40% - Акцент6 2 2 2" xfId="1509"/>
    <cellStyle name="40% — акцент6 2 2 2" xfId="3980"/>
    <cellStyle name="40% - Акцент6 2 2 2 10" xfId="9578"/>
    <cellStyle name="40% - Акцент6 2 2 2 2" xfId="1510"/>
    <cellStyle name="40% - Акцент6 2 2 2 2 2" xfId="6611"/>
    <cellStyle name="40% - Акцент6 2 2 2 3" xfId="1511"/>
    <cellStyle name="40% - Акцент6 2 2 2 3 2" xfId="3981"/>
    <cellStyle name="40% - Акцент6 2 2 2 3 3" xfId="6612"/>
    <cellStyle name="40% - Акцент6 2 2 2 4" xfId="6610"/>
    <cellStyle name="40% - Акцент6 2 2 2 5" xfId="9462"/>
    <cellStyle name="40% - Акцент6 2 2 2 6" xfId="9567"/>
    <cellStyle name="40% - Акцент6 2 2 2 7" xfId="9456"/>
    <cellStyle name="40% - Акцент6 2 2 2 8" xfId="9583"/>
    <cellStyle name="40% - Акцент6 2 2 2 9" xfId="9413"/>
    <cellStyle name="40% - Акцент6 2 2 3" xfId="1512"/>
    <cellStyle name="40% — акцент6 2 2 3" xfId="3529"/>
    <cellStyle name="40% - Акцент6 2 2 3 10" xfId="9581"/>
    <cellStyle name="40% - Акцент6 2 2 3 11" xfId="9415"/>
    <cellStyle name="40% - Акцент6 2 2 3 12" xfId="9562"/>
    <cellStyle name="40% - Акцент6 2 2 3 2" xfId="3982"/>
    <cellStyle name="40% - Акцент6 2 2 3 3" xfId="3420"/>
    <cellStyle name="40% - Акцент6 2 2 3 4" xfId="3520"/>
    <cellStyle name="40% - Акцент6 2 2 3 5" xfId="3431"/>
    <cellStyle name="40% - Акцент6 2 2 3 6" xfId="6613"/>
    <cellStyle name="40% - Акцент6 2 2 3 7" xfId="9463"/>
    <cellStyle name="40% - Акцент6 2 2 3 8" xfId="9561"/>
    <cellStyle name="40% - Акцент6 2 2 3 9" xfId="9458"/>
    <cellStyle name="40% - Акцент6 2 2 4" xfId="1513"/>
    <cellStyle name="40% — акцент6 2 2 4" xfId="3412"/>
    <cellStyle name="40% - Акцент6 2 2 4 10" xfId="9416"/>
    <cellStyle name="40% - Акцент6 2 2 4 11" xfId="9557"/>
    <cellStyle name="40% - Акцент6 2 2 4 2" xfId="3983"/>
    <cellStyle name="40% - Акцент6 2 2 4 3" xfId="3517"/>
    <cellStyle name="40% - Акцент6 2 2 4 4" xfId="3433"/>
    <cellStyle name="40% - Акцент6 2 2 4 5" xfId="6614"/>
    <cellStyle name="40% - Акцент6 2 2 4 6" xfId="9464"/>
    <cellStyle name="40% - Акцент6 2 2 4 7" xfId="9560"/>
    <cellStyle name="40% - Акцент6 2 2 4 8" xfId="9459"/>
    <cellStyle name="40% - Акцент6 2 2 4 9" xfId="9580"/>
    <cellStyle name="40% - Акцент6 2 2 5" xfId="6615"/>
    <cellStyle name="40% — акцент6 2 2 5" xfId="3524"/>
    <cellStyle name="40% - Акцент6 2 2 6" xfId="6608"/>
    <cellStyle name="40% — акцент6 2 2 6" xfId="3424"/>
    <cellStyle name="40% - Акцент6 2 2 7" xfId="9460"/>
    <cellStyle name="40% — акцент6 2 2 7" xfId="6609"/>
    <cellStyle name="40% - Акцент6 2 2 8" xfId="9571"/>
    <cellStyle name="40% — акцент6 2 2 8" xfId="9461"/>
    <cellStyle name="40% - Акцент6 2 2 9" xfId="9454"/>
    <cellStyle name="40% — акцент6 2 2 9" xfId="9568"/>
    <cellStyle name="40% - Акцент6 2 20" xfId="1514"/>
    <cellStyle name="40% - Акцент6 2 20 2" xfId="3984"/>
    <cellStyle name="40% - Акцент6 2 20 3" xfId="6616"/>
    <cellStyle name="40% - Акцент6 2 21" xfId="1515"/>
    <cellStyle name="40% - Акцент6 2 21 2" xfId="3985"/>
    <cellStyle name="40% - Акцент6 2 21 3" xfId="6617"/>
    <cellStyle name="40% - Акцент6 2 22" xfId="6618"/>
    <cellStyle name="40% - Акцент6 2 23" xfId="6576"/>
    <cellStyle name="40% - Акцент6 2 24" xfId="9438"/>
    <cellStyle name="40% - Акцент6 2 25" xfId="9590"/>
    <cellStyle name="40% - Акцент6 2 26" xfId="9418"/>
    <cellStyle name="40% - Акцент6 2 27" xfId="9612"/>
    <cellStyle name="40% - Акцент6 2 28" xfId="9354"/>
    <cellStyle name="40% - Акцент6 2 29" xfId="9614"/>
    <cellStyle name="40% - Акцент6 2 3" xfId="1516"/>
    <cellStyle name="40% — акцент6 2 3" xfId="1517"/>
    <cellStyle name="40% — акцент6 2 3 10" xfId="9466"/>
    <cellStyle name="40% - Акцент6 2 3 2" xfId="1518"/>
    <cellStyle name="40% — акцент6 2 3 2" xfId="3986"/>
    <cellStyle name="40% - Акцент6 2 3 2 10" xfId="9467"/>
    <cellStyle name="40% - Акцент6 2 3 2 11" xfId="9559"/>
    <cellStyle name="40% - Акцент6 2 3 2 12" xfId="9425"/>
    <cellStyle name="40% - Акцент6 2 3 2 13" xfId="9547"/>
    <cellStyle name="40% - Акцент6 2 3 2 2" xfId="3987"/>
    <cellStyle name="40% - Акцент6 2 3 2 3" xfId="3521"/>
    <cellStyle name="40% - Акцент6 2 3 2 4" xfId="3429"/>
    <cellStyle name="40% - Акцент6 2 3 2 5" xfId="3513"/>
    <cellStyle name="40% - Акцент6 2 3 2 6" xfId="3438"/>
    <cellStyle name="40% - Акцент6 2 3 2 7" xfId="6621"/>
    <cellStyle name="40% - Акцент6 2 3 2 8" xfId="9471"/>
    <cellStyle name="40% - Акцент6 2 3 2 9" xfId="9553"/>
    <cellStyle name="40% - Акцент6 2 3 3" xfId="6619"/>
    <cellStyle name="40% — акцент6 2 3 3" xfId="3522"/>
    <cellStyle name="40% - Акцент6 2 3 4" xfId="9469"/>
    <cellStyle name="40% — акцент6 2 3 4" xfId="3428"/>
    <cellStyle name="40% - Акцент6 2 3 5" xfId="9555"/>
    <cellStyle name="40% — акцент6 2 3 5" xfId="3515"/>
    <cellStyle name="40% - Акцент6 2 3 6" xfId="9465"/>
    <cellStyle name="40% — акцент6 2 3 6" xfId="3436"/>
    <cellStyle name="40% - Акцент6 2 3 7" xfId="9563"/>
    <cellStyle name="40% — акцент6 2 3 7" xfId="6620"/>
    <cellStyle name="40% - Акцент6 2 3 8" xfId="9423"/>
    <cellStyle name="40% — акцент6 2 3 8" xfId="9470"/>
    <cellStyle name="40% - Акцент6 2 3 9" xfId="9548"/>
    <cellStyle name="40% — акцент6 2 3 9" xfId="9554"/>
    <cellStyle name="40% - Акцент6 2 4" xfId="1519"/>
    <cellStyle name="40% — акцент6 2 4" xfId="6577"/>
    <cellStyle name="40% - Акцент6 2 4 2" xfId="1520"/>
    <cellStyle name="40% - Акцент6 2 4 2 2" xfId="3988"/>
    <cellStyle name="40% - Акцент6 2 4 2 3" xfId="6623"/>
    <cellStyle name="40% - Акцент6 2 4 3" xfId="6622"/>
    <cellStyle name="40% - Акцент6 2 4 4" xfId="9472"/>
    <cellStyle name="40% - Акцент6 2 4 5" xfId="9552"/>
    <cellStyle name="40% - Акцент6 2 4 6" xfId="9468"/>
    <cellStyle name="40% - Акцент6 2 4 7" xfId="9558"/>
    <cellStyle name="40% - Акцент6 2 4 8" xfId="9426"/>
    <cellStyle name="40% - Акцент6 2 4 9" xfId="9546"/>
    <cellStyle name="40% - Акцент6 2 5" xfId="1521"/>
    <cellStyle name="40% — акцент6 2 5" xfId="9439"/>
    <cellStyle name="40% - Акцент6 2 5 2" xfId="1522"/>
    <cellStyle name="40% - Акцент6 2 5 2 2" xfId="3989"/>
    <cellStyle name="40% - Акцент6 2 5 2 3" xfId="6625"/>
    <cellStyle name="40% - Акцент6 2 5 3" xfId="6624"/>
    <cellStyle name="40% - Акцент6 2 5 4" xfId="9551"/>
    <cellStyle name="40% - Акцент6 2 5 5" xfId="9473"/>
    <cellStyle name="40% - Акцент6 2 5 6" xfId="9556"/>
    <cellStyle name="40% - Акцент6 2 5 7" xfId="9427"/>
    <cellStyle name="40% - Акцент6 2 5 8" xfId="9541"/>
    <cellStyle name="40% - Акцент6 2 6" xfId="1523"/>
    <cellStyle name="40% — акцент6 2 6" xfId="9589"/>
    <cellStyle name="40% - Акцент6 2 6 2" xfId="1524"/>
    <cellStyle name="40% - Акцент6 2 6 2 2" xfId="3990"/>
    <cellStyle name="40% - Акцент6 2 6 2 3" xfId="6627"/>
    <cellStyle name="40% - Акцент6 2 6 3" xfId="6626"/>
    <cellStyle name="40% - Акцент6 2 6 4" xfId="9474"/>
    <cellStyle name="40% - Акцент6 2 6 5" xfId="9550"/>
    <cellStyle name="40% - Акцент6 2 6 6" xfId="9429"/>
    <cellStyle name="40% - Акцент6 2 6 7" xfId="9538"/>
    <cellStyle name="40% - Акцент6 2 7" xfId="1525"/>
    <cellStyle name="40% — акцент6 2 7" xfId="9419"/>
    <cellStyle name="40% - Акцент6 2 7 2" xfId="1526"/>
    <cellStyle name="40% - Акцент6 2 7 2 2" xfId="3991"/>
    <cellStyle name="40% - Акцент6 2 7 2 3" xfId="6629"/>
    <cellStyle name="40% - Акцент6 2 7 3" xfId="6628"/>
    <cellStyle name="40% - Акцент6 2 7 4" xfId="9549"/>
    <cellStyle name="40% - Акцент6 2 7 5" xfId="9431"/>
    <cellStyle name="40% - Акцент6 2 7 6" xfId="9537"/>
    <cellStyle name="40% - Акцент6 2 8" xfId="1527"/>
    <cellStyle name="40% — акцент6 2 8" xfId="9611"/>
    <cellStyle name="40% - Акцент6 2 8 2" xfId="1528"/>
    <cellStyle name="40% - Акцент6 2 8 2 2" xfId="6631"/>
    <cellStyle name="40% - Акцент6 2 8 3" xfId="1529"/>
    <cellStyle name="40% - Акцент6 2 8 3 2" xfId="3992"/>
    <cellStyle name="40% - Акцент6 2 8 3 3" xfId="6632"/>
    <cellStyle name="40% - Акцент6 2 8 4" xfId="6630"/>
    <cellStyle name="40% - Акцент6 2 8 5" xfId="9441"/>
    <cellStyle name="40% - Акцент6 2 8 6" xfId="9536"/>
    <cellStyle name="40% - Акцент6 2 9" xfId="1530"/>
    <cellStyle name="40% — акцент6 2 9" xfId="9355"/>
    <cellStyle name="40% - Акцент6 2 9 2" xfId="1531"/>
    <cellStyle name="40% - Акцент6 2 9 2 2" xfId="6634"/>
    <cellStyle name="40% - Акцент6 2 9 3" xfId="1532"/>
    <cellStyle name="40% - Акцент6 2 9 3 2" xfId="3994"/>
    <cellStyle name="40% - Акцент6 2 9 3 3" xfId="6635"/>
    <cellStyle name="40% - Акцент6 2 9 4" xfId="6633"/>
    <cellStyle name="40% - Акцент6 2 9 5" xfId="9535"/>
    <cellStyle name="40% - Акцент6 3" xfId="1533"/>
    <cellStyle name="40% — акцент6 3" xfId="1534"/>
    <cellStyle name="40% - Акцент6 3 10" xfId="1535"/>
    <cellStyle name="40% — акцент6 3 10" xfId="9523"/>
    <cellStyle name="40% - Акцент6 3 10 2" xfId="1536"/>
    <cellStyle name="40% - Акцент6 3 10 2 2" xfId="6639"/>
    <cellStyle name="40% - Акцент6 3 10 3" xfId="1537"/>
    <cellStyle name="40% - Акцент6 3 10 3 2" xfId="3996"/>
    <cellStyle name="40% - Акцент6 3 10 3 3" xfId="6640"/>
    <cellStyle name="40% - Акцент6 3 10 4" xfId="6638"/>
    <cellStyle name="40% - Акцент6 3 11" xfId="1538"/>
    <cellStyle name="40% - Акцент6 3 11 2" xfId="1539"/>
    <cellStyle name="40% - Акцент6 3 11 2 2" xfId="6642"/>
    <cellStyle name="40% - Акцент6 3 11 3" xfId="1540"/>
    <cellStyle name="40% - Акцент6 3 11 3 2" xfId="3997"/>
    <cellStyle name="40% - Акцент6 3 11 3 3" xfId="6643"/>
    <cellStyle name="40% - Акцент6 3 11 4" xfId="6641"/>
    <cellStyle name="40% - Акцент6 3 12" xfId="1541"/>
    <cellStyle name="40% - Акцент6 3 12 2" xfId="1542"/>
    <cellStyle name="40% - Акцент6 3 12 2 2" xfId="6645"/>
    <cellStyle name="40% - Акцент6 3 12 3" xfId="1543"/>
    <cellStyle name="40% - Акцент6 3 12 3 2" xfId="3999"/>
    <cellStyle name="40% - Акцент6 3 12 3 3" xfId="6646"/>
    <cellStyle name="40% - Акцент6 3 12 4" xfId="6644"/>
    <cellStyle name="40% - Акцент6 3 13" xfId="1544"/>
    <cellStyle name="40% - Акцент6 3 13 2" xfId="1545"/>
    <cellStyle name="40% - Акцент6 3 13 2 2" xfId="6648"/>
    <cellStyle name="40% - Акцент6 3 13 3" xfId="1546"/>
    <cellStyle name="40% - Акцент6 3 13 3 2" xfId="4001"/>
    <cellStyle name="40% - Акцент6 3 13 3 3" xfId="6649"/>
    <cellStyle name="40% - Акцент6 3 13 4" xfId="6647"/>
    <cellStyle name="40% - Акцент6 3 14" xfId="1547"/>
    <cellStyle name="40% - Акцент6 3 14 2" xfId="1548"/>
    <cellStyle name="40% - Акцент6 3 14 2 2" xfId="6651"/>
    <cellStyle name="40% - Акцент6 3 14 3" xfId="1549"/>
    <cellStyle name="40% - Акцент6 3 14 3 2" xfId="4002"/>
    <cellStyle name="40% - Акцент6 3 14 3 3" xfId="6652"/>
    <cellStyle name="40% - Акцент6 3 14 4" xfId="6650"/>
    <cellStyle name="40% - Акцент6 3 15" xfId="1550"/>
    <cellStyle name="40% - Акцент6 3 15 2" xfId="1551"/>
    <cellStyle name="40% - Акцент6 3 15 2 2" xfId="6654"/>
    <cellStyle name="40% - Акцент6 3 15 3" xfId="1552"/>
    <cellStyle name="40% - Акцент6 3 15 3 2" xfId="4003"/>
    <cellStyle name="40% - Акцент6 3 15 3 3" xfId="6655"/>
    <cellStyle name="40% - Акцент6 3 15 4" xfId="6653"/>
    <cellStyle name="40% - Акцент6 3 16" xfId="1553"/>
    <cellStyle name="40% - Акцент6 3 16 2" xfId="1554"/>
    <cellStyle name="40% - Акцент6 3 16 2 2" xfId="6657"/>
    <cellStyle name="40% - Акцент6 3 16 3" xfId="1555"/>
    <cellStyle name="40% - Акцент6 3 16 3 2" xfId="4005"/>
    <cellStyle name="40% - Акцент6 3 16 3 3" xfId="6658"/>
    <cellStyle name="40% - Акцент6 3 16 4" xfId="6656"/>
    <cellStyle name="40% - Акцент6 3 17" xfId="1556"/>
    <cellStyle name="40% - Акцент6 3 17 2" xfId="1557"/>
    <cellStyle name="40% - Акцент6 3 17 2 2" xfId="6660"/>
    <cellStyle name="40% - Акцент6 3 17 3" xfId="1558"/>
    <cellStyle name="40% - Акцент6 3 17 3 2" xfId="4007"/>
    <cellStyle name="40% - Акцент6 3 17 3 3" xfId="6661"/>
    <cellStyle name="40% - Акцент6 3 17 4" xfId="6659"/>
    <cellStyle name="40% - Акцент6 3 18" xfId="1559"/>
    <cellStyle name="40% - Акцент6 3 18 2" xfId="1560"/>
    <cellStyle name="40% - Акцент6 3 18 2 2" xfId="6663"/>
    <cellStyle name="40% - Акцент6 3 18 3" xfId="1561"/>
    <cellStyle name="40% - Акцент6 3 18 3 2" xfId="4008"/>
    <cellStyle name="40% - Акцент6 3 18 3 3" xfId="6664"/>
    <cellStyle name="40% - Акцент6 3 18 4" xfId="6662"/>
    <cellStyle name="40% - Акцент6 3 19" xfId="1562"/>
    <cellStyle name="40% - Акцент6 3 19 2" xfId="1563"/>
    <cellStyle name="40% - Акцент6 3 19 2 2" xfId="6666"/>
    <cellStyle name="40% - Акцент6 3 19 3" xfId="1564"/>
    <cellStyle name="40% - Акцент6 3 19 3 2" xfId="4011"/>
    <cellStyle name="40% - Акцент6 3 19 3 3" xfId="6667"/>
    <cellStyle name="40% - Акцент6 3 19 4" xfId="6665"/>
    <cellStyle name="40% - Акцент6 3 2" xfId="1565"/>
    <cellStyle name="40% — акцент6 3 2" xfId="1566"/>
    <cellStyle name="40% - Акцент6 3 2 10" xfId="9493"/>
    <cellStyle name="40% — акцент6 3 2 10" xfId="9514"/>
    <cellStyle name="40% - Акцент6 3 2 11" xfId="9489"/>
    <cellStyle name="40% — акцент6 3 2 11" xfId="9490"/>
    <cellStyle name="40% - Акцент6 3 2 12" xfId="9457"/>
    <cellStyle name="40% — акцент6 3 2 12" xfId="9453"/>
    <cellStyle name="40% - Акцент6 3 2 2" xfId="1567"/>
    <cellStyle name="40% — акцент6 3 2 2" xfId="4012"/>
    <cellStyle name="40% - Акцент6 3 2 2 10" xfId="9452"/>
    <cellStyle name="40% - Акцент6 3 2 2 2" xfId="1568"/>
    <cellStyle name="40% - Акцент6 3 2 2 2 2" xfId="6671"/>
    <cellStyle name="40% - Акцент6 3 2 2 3" xfId="1569"/>
    <cellStyle name="40% - Акцент6 3 2 2 3 2" xfId="4013"/>
    <cellStyle name="40% - Акцент6 3 2 2 3 3" xfId="6672"/>
    <cellStyle name="40% - Акцент6 3 2 2 4" xfId="6670"/>
    <cellStyle name="40% - Акцент6 3 2 2 5" xfId="9499"/>
    <cellStyle name="40% - Акцент6 3 2 2 6" xfId="9515"/>
    <cellStyle name="40% - Акцент6 3 2 2 7" xfId="9518"/>
    <cellStyle name="40% - Акцент6 3 2 2 8" xfId="9491"/>
    <cellStyle name="40% - Акцент6 3 2 2 9" xfId="9492"/>
    <cellStyle name="40% - Акцент6 3 2 3" xfId="1570"/>
    <cellStyle name="40% — акцент6 3 2 3" xfId="3477"/>
    <cellStyle name="40% - Акцент6 3 2 3 10" xfId="9488"/>
    <cellStyle name="40% - Акцент6 3 2 3 11" xfId="9494"/>
    <cellStyle name="40% - Акцент6 3 2 3 12" xfId="9451"/>
    <cellStyle name="40% - Акцент6 3 2 3 2" xfId="4014"/>
    <cellStyle name="40% - Акцент6 3 2 3 3" xfId="3476"/>
    <cellStyle name="40% - Акцент6 3 2 3 4" xfId="3454"/>
    <cellStyle name="40% - Акцент6 3 2 3 5" xfId="3490"/>
    <cellStyle name="40% - Акцент6 3 2 3 6" xfId="6673"/>
    <cellStyle name="40% - Акцент6 3 2 3 7" xfId="9501"/>
    <cellStyle name="40% - Акцент6 3 2 3 8" xfId="9512"/>
    <cellStyle name="40% - Акцент6 3 2 3 9" xfId="9521"/>
    <cellStyle name="40% - Акцент6 3 2 4" xfId="1571"/>
    <cellStyle name="40% — акцент6 3 2 4" xfId="3474"/>
    <cellStyle name="40% - Акцент6 3 2 4 10" xfId="9495"/>
    <cellStyle name="40% - Акцент6 3 2 4 11" xfId="9450"/>
    <cellStyle name="40% - Акцент6 3 2 4 2" xfId="4015"/>
    <cellStyle name="40% - Акцент6 3 2 4 3" xfId="3453"/>
    <cellStyle name="40% - Акцент6 3 2 4 4" xfId="3491"/>
    <cellStyle name="40% - Акцент6 3 2 4 5" xfId="6674"/>
    <cellStyle name="40% - Акцент6 3 2 4 6" xfId="9502"/>
    <cellStyle name="40% - Акцент6 3 2 4 7" xfId="9511"/>
    <cellStyle name="40% - Акцент6 3 2 4 8" xfId="9522"/>
    <cellStyle name="40% - Акцент6 3 2 4 9" xfId="9487"/>
    <cellStyle name="40% - Акцент6 3 2 5" xfId="6675"/>
    <cellStyle name="40% — акцент6 3 2 5" xfId="3457"/>
    <cellStyle name="40% - Акцент6 3 2 6" xfId="6668"/>
    <cellStyle name="40% — акцент6 3 2 6" xfId="3487"/>
    <cellStyle name="40% - Акцент6 3 2 7" xfId="9497"/>
    <cellStyle name="40% — акцент6 3 2 7" xfId="6669"/>
    <cellStyle name="40% - Акцент6 3 2 8" xfId="9517"/>
    <cellStyle name="40% — акцент6 3 2 8" xfId="9498"/>
    <cellStyle name="40% - Акцент6 3 2 9" xfId="9513"/>
    <cellStyle name="40% — акцент6 3 2 9" xfId="9516"/>
    <cellStyle name="40% - Акцент6 3 20" xfId="1572"/>
    <cellStyle name="40% - Акцент6 3 20 2" xfId="4016"/>
    <cellStyle name="40% - Акцент6 3 20 3" xfId="6676"/>
    <cellStyle name="40% - Акцент6 3 21" xfId="1573"/>
    <cellStyle name="40% - Акцент6 3 21 2" xfId="4017"/>
    <cellStyle name="40% - Акцент6 3 21 3" xfId="6677"/>
    <cellStyle name="40% - Акцент6 3 22" xfId="6678"/>
    <cellStyle name="40% - Акцент6 3 23" xfId="6636"/>
    <cellStyle name="40% - Акцент6 3 24" xfId="9477"/>
    <cellStyle name="40% - Акцент6 3 25" xfId="9544"/>
    <cellStyle name="40% - Акцент6 3 26" xfId="9480"/>
    <cellStyle name="40% - Акцент6 3 27" xfId="9545"/>
    <cellStyle name="40% - Акцент6 3 28" xfId="9448"/>
    <cellStyle name="40% - Акцент6 3 29" xfId="9525"/>
    <cellStyle name="40% - Акцент6 3 3" xfId="1574"/>
    <cellStyle name="40% — акцент6 3 3" xfId="1575"/>
    <cellStyle name="40% — акцент6 3 3 10" xfId="9528"/>
    <cellStyle name="40% - Акцент6 3 3 2" xfId="1576"/>
    <cellStyle name="40% — акцент6 3 3 2" xfId="4019"/>
    <cellStyle name="40% - Акцент6 3 3 2 10" xfId="9529"/>
    <cellStyle name="40% - Акцент6 3 3 2 11" xfId="9485"/>
    <cellStyle name="40% - Акцент6 3 3 2 12" xfId="9519"/>
    <cellStyle name="40% - Акцент6 3 3 2 13" xfId="9430"/>
    <cellStyle name="40% - Акцент6 3 3 2 2" xfId="4020"/>
    <cellStyle name="40% - Акцент6 3 3 2 3" xfId="3468"/>
    <cellStyle name="40% - Акцент6 3 3 2 4" xfId="3482"/>
    <cellStyle name="40% - Акцент6 3 3 2 5" xfId="3448"/>
    <cellStyle name="40% - Акцент6 3 3 2 6" xfId="3502"/>
    <cellStyle name="40% - Акцент6 3 3 2 7" xfId="6681"/>
    <cellStyle name="40% - Акцент6 3 3 2 8" xfId="9508"/>
    <cellStyle name="40% - Акцент6 3 3 2 9" xfId="9503"/>
    <cellStyle name="40% - Акцент6 3 3 3" xfId="6679"/>
    <cellStyle name="40% — акцент6 3 3 3" xfId="3470"/>
    <cellStyle name="40% - Акцент6 3 3 4" xfId="9506"/>
    <cellStyle name="40% — акцент6 3 3 4" xfId="3481"/>
    <cellStyle name="40% - Акцент6 3 3 5" xfId="9505"/>
    <cellStyle name="40% — акцент6 3 3 5" xfId="3450"/>
    <cellStyle name="40% - Акцент6 3 3 6" xfId="9527"/>
    <cellStyle name="40% — акцент6 3 3 6" xfId="3499"/>
    <cellStyle name="40% - Акцент6 3 3 7" xfId="9486"/>
    <cellStyle name="40% — акцент6 3 3 7" xfId="6680"/>
    <cellStyle name="40% - Акцент6 3 3 8" xfId="9510"/>
    <cellStyle name="40% — акцент6 3 3 8" xfId="9507"/>
    <cellStyle name="40% - Акцент6 3 3 9" xfId="9442"/>
    <cellStyle name="40% — акцент6 3 3 9" xfId="9504"/>
    <cellStyle name="40% - Акцент6 3 4" xfId="1577"/>
    <cellStyle name="40% — акцент6 3 4" xfId="6637"/>
    <cellStyle name="40% - Акцент6 3 4 2" xfId="1578"/>
    <cellStyle name="40% - Акцент6 3 4 2 2" xfId="4022"/>
    <cellStyle name="40% - Акцент6 3 4 2 3" xfId="6683"/>
    <cellStyle name="40% - Акцент6 3 4 3" xfId="6682"/>
    <cellStyle name="40% - Акцент6 3 4 4" xfId="9509"/>
    <cellStyle name="40% - Акцент6 3 4 5" xfId="9500"/>
    <cellStyle name="40% - Акцент6 3 4 6" xfId="9530"/>
    <cellStyle name="40% - Акцент6 3 4 7" xfId="9484"/>
    <cellStyle name="40% - Акцент6 3 4 8" xfId="9520"/>
    <cellStyle name="40% - Акцент6 3 4 9" xfId="9428"/>
    <cellStyle name="40% - Акцент6 3 5" xfId="1579"/>
    <cellStyle name="40% — акцент6 3 5" xfId="9478"/>
    <cellStyle name="40% - Акцент6 3 5 2" xfId="1580"/>
    <cellStyle name="40% - Акцент6 3 5 2 2" xfId="4024"/>
    <cellStyle name="40% - Акцент6 3 5 2 3" xfId="6685"/>
    <cellStyle name="40% - Акцент6 3 5 3" xfId="6684"/>
    <cellStyle name="40% - Акцент6 3 5 4" xfId="9496"/>
    <cellStyle name="40% - Акцент6 3 5 5" xfId="9531"/>
    <cellStyle name="40% - Акцент6 3 5 6" xfId="9483"/>
    <cellStyle name="40% - Акцент6 3 5 7" xfId="9524"/>
    <cellStyle name="40% - Акцент6 3 5 8" xfId="9424"/>
    <cellStyle name="40% - Акцент6 3 6" xfId="1581"/>
    <cellStyle name="40% — акцент6 3 6" xfId="9543"/>
    <cellStyle name="40% - Акцент6 3 6 2" xfId="1582"/>
    <cellStyle name="40% - Акцент6 3 6 2 2" xfId="4025"/>
    <cellStyle name="40% - Акцент6 3 6 2 3" xfId="6687"/>
    <cellStyle name="40% - Акцент6 3 6 3" xfId="6686"/>
    <cellStyle name="40% - Акцент6 3 6 4" xfId="9533"/>
    <cellStyle name="40% - Акцент6 3 6 5" xfId="9482"/>
    <cellStyle name="40% - Акцент6 3 6 6" xfId="9526"/>
    <cellStyle name="40% - Акцент6 3 6 7" xfId="9420"/>
    <cellStyle name="40% - Акцент6 3 7" xfId="1583"/>
    <cellStyle name="40% — акцент6 3 7" xfId="9481"/>
    <cellStyle name="40% - Акцент6 3 7 2" xfId="1584"/>
    <cellStyle name="40% - Акцент6 3 7 2 2" xfId="4026"/>
    <cellStyle name="40% - Акцент6 3 7 2 3" xfId="6689"/>
    <cellStyle name="40% - Акцент6 3 7 3" xfId="6688"/>
    <cellStyle name="40% - Акцент6 3 7 4" xfId="9479"/>
    <cellStyle name="40% - Акцент6 3 7 5" xfId="9532"/>
    <cellStyle name="40% - Акцент6 3 7 6" xfId="9417"/>
    <cellStyle name="40% - Акцент6 3 8" xfId="1585"/>
    <cellStyle name="40% — акцент6 3 8" xfId="9542"/>
    <cellStyle name="40% - Акцент6 3 8 2" xfId="1586"/>
    <cellStyle name="40% - Акцент6 3 8 2 2" xfId="6691"/>
    <cellStyle name="40% - Акцент6 3 8 3" xfId="1587"/>
    <cellStyle name="40% - Акцент6 3 8 3 2" xfId="4028"/>
    <cellStyle name="40% - Акцент6 3 8 3 3" xfId="6692"/>
    <cellStyle name="40% - Акцент6 3 8 4" xfId="6690"/>
    <cellStyle name="40% - Акцент6 3 8 5" xfId="9534"/>
    <cellStyle name="40% - Акцент6 3 8 6" xfId="9414"/>
    <cellStyle name="40% - Акцент6 3 9" xfId="1588"/>
    <cellStyle name="40% — акцент6 3 9" xfId="9449"/>
    <cellStyle name="40% - Акцент6 3 9 2" xfId="1589"/>
    <cellStyle name="40% - Акцент6 3 9 2 2" xfId="6694"/>
    <cellStyle name="40% - Акцент6 3 9 3" xfId="1590"/>
    <cellStyle name="40% - Акцент6 3 9 3 2" xfId="4029"/>
    <cellStyle name="40% - Акцент6 3 9 3 3" xfId="6695"/>
    <cellStyle name="40% - Акцент6 3 9 4" xfId="6693"/>
    <cellStyle name="40% - Акцент6 3 9 5" xfId="9410"/>
    <cellStyle name="40% — акцент6 4" xfId="1591"/>
    <cellStyle name="40% — акцент6 4 2" xfId="1592"/>
    <cellStyle name="40% — акцент6 4 2 2" xfId="4030"/>
    <cellStyle name="40% — акцент6 4 2 3" xfId="6697"/>
    <cellStyle name="40% — акцент6 4 3" xfId="6696"/>
    <cellStyle name="40% — акцент6 5" xfId="1593"/>
    <cellStyle name="40% — акцент6 5 2" xfId="1594"/>
    <cellStyle name="40% — акцент6 5 2 2" xfId="6699"/>
    <cellStyle name="40% — акцент6 5 3" xfId="1595"/>
    <cellStyle name="40% — акцент6 5 3 2" xfId="4033"/>
    <cellStyle name="40% — акцент6 5 3 3" xfId="6700"/>
    <cellStyle name="40% — акцент6 5 4" xfId="6698"/>
    <cellStyle name="40% — акцент6 6" xfId="1596"/>
    <cellStyle name="40% — акцент6 6 2" xfId="1597"/>
    <cellStyle name="40% — акцент6 6 2 2" xfId="6702"/>
    <cellStyle name="40% — акцент6 6 3" xfId="1598"/>
    <cellStyle name="40% — акцент6 6 3 2" xfId="4035"/>
    <cellStyle name="40% — акцент6 6 3 3" xfId="6703"/>
    <cellStyle name="40% — акцент6 6 4" xfId="6701"/>
    <cellStyle name="40% — акцент6 7" xfId="1599"/>
    <cellStyle name="40% — акцент6 7 2" xfId="1600"/>
    <cellStyle name="40% — акцент6 7 2 2" xfId="6705"/>
    <cellStyle name="40% — акцент6 7 3" xfId="1601"/>
    <cellStyle name="40% — акцент6 7 3 2" xfId="4036"/>
    <cellStyle name="40% — акцент6 7 3 3" xfId="6706"/>
    <cellStyle name="40% — акцент6 7 4" xfId="6704"/>
    <cellStyle name="40% — акцент6 8" xfId="1602"/>
    <cellStyle name="40% — акцент6 8 2" xfId="1603"/>
    <cellStyle name="40% — акцент6 8 2 2" xfId="6708"/>
    <cellStyle name="40% — акцент6 8 3" xfId="1604"/>
    <cellStyle name="40% — акцент6 8 3 2" xfId="4039"/>
    <cellStyle name="40% — акцент6 8 3 3" xfId="6709"/>
    <cellStyle name="40% — акцент6 8 4" xfId="6707"/>
    <cellStyle name="40% — акцент6 9" xfId="1605"/>
    <cellStyle name="40% — акцент6 9 2" xfId="1606"/>
    <cellStyle name="40% — акцент6 9 2 2" xfId="6711"/>
    <cellStyle name="40% — акцент6 9 3" xfId="1607"/>
    <cellStyle name="40% — акцент6 9 3 2" xfId="4040"/>
    <cellStyle name="40% — акцент6 9 3 3" xfId="6712"/>
    <cellStyle name="40% — акцент6 9 4" xfId="6710"/>
    <cellStyle name="60% — акцент1" xfId="1608"/>
    <cellStyle name="60% — акцент1 10" xfId="1609"/>
    <cellStyle name="60% — акцент1 10 2" xfId="1610"/>
    <cellStyle name="60% — акцент1 10 2 2" xfId="6715"/>
    <cellStyle name="60% — акцент1 10 3" xfId="1611"/>
    <cellStyle name="60% — акцент1 10 3 2" xfId="4041"/>
    <cellStyle name="60% — акцент1 10 3 3" xfId="6716"/>
    <cellStyle name="60% — акцент1 10 4" xfId="6714"/>
    <cellStyle name="60% — акцент1 11" xfId="1612"/>
    <cellStyle name="60% — акцент1 11 2" xfId="4042"/>
    <cellStyle name="60% — акцент1 11 3" xfId="6717"/>
    <cellStyle name="60% — акцент1 12" xfId="1613"/>
    <cellStyle name="60% — акцент1 12 2" xfId="6718"/>
    <cellStyle name="60% — акцент1 13" xfId="6719"/>
    <cellStyle name="60% — акцент1 14" xfId="6713"/>
    <cellStyle name="60% - Акцент1 2" xfId="1614"/>
    <cellStyle name="60% — акцент1 2" xfId="1615"/>
    <cellStyle name="60% - Акцент1 2 10" xfId="1616"/>
    <cellStyle name="60% — акцент1 2 10" xfId="9353"/>
    <cellStyle name="60% - Акцент1 2 10 2" xfId="1617"/>
    <cellStyle name="60% - Акцент1 2 10 2 2" xfId="6723"/>
    <cellStyle name="60% - Акцент1 2 10 3" xfId="1618"/>
    <cellStyle name="60% - Акцент1 2 10 3 2" xfId="4043"/>
    <cellStyle name="60% - Акцент1 2 10 3 3" xfId="6724"/>
    <cellStyle name="60% - Акцент1 2 10 4" xfId="6722"/>
    <cellStyle name="60% - Акцент1 2 11" xfId="1619"/>
    <cellStyle name="60% - Акцент1 2 11 2" xfId="1620"/>
    <cellStyle name="60% - Акцент1 2 11 2 2" xfId="6726"/>
    <cellStyle name="60% - Акцент1 2 11 3" xfId="1621"/>
    <cellStyle name="60% - Акцент1 2 11 3 2" xfId="4044"/>
    <cellStyle name="60% - Акцент1 2 11 3 3" xfId="6727"/>
    <cellStyle name="60% - Акцент1 2 11 4" xfId="6725"/>
    <cellStyle name="60% - Акцент1 2 12" xfId="1622"/>
    <cellStyle name="60% - Акцент1 2 12 2" xfId="1623"/>
    <cellStyle name="60% - Акцент1 2 12 2 2" xfId="6729"/>
    <cellStyle name="60% - Акцент1 2 12 3" xfId="1624"/>
    <cellStyle name="60% - Акцент1 2 12 3 2" xfId="4045"/>
    <cellStyle name="60% - Акцент1 2 12 3 3" xfId="6730"/>
    <cellStyle name="60% - Акцент1 2 12 4" xfId="6728"/>
    <cellStyle name="60% - Акцент1 2 13" xfId="1625"/>
    <cellStyle name="60% - Акцент1 2 13 2" xfId="1626"/>
    <cellStyle name="60% - Акцент1 2 13 2 2" xfId="6732"/>
    <cellStyle name="60% - Акцент1 2 13 3" xfId="1627"/>
    <cellStyle name="60% - Акцент1 2 13 3 2" xfId="4046"/>
    <cellStyle name="60% - Акцент1 2 13 3 3" xfId="6733"/>
    <cellStyle name="60% - Акцент1 2 13 4" xfId="6731"/>
    <cellStyle name="60% - Акцент1 2 14" xfId="1628"/>
    <cellStyle name="60% - Акцент1 2 14 2" xfId="1629"/>
    <cellStyle name="60% - Акцент1 2 14 2 2" xfId="6735"/>
    <cellStyle name="60% - Акцент1 2 14 3" xfId="1630"/>
    <cellStyle name="60% - Акцент1 2 14 3 2" xfId="4047"/>
    <cellStyle name="60% - Акцент1 2 14 3 3" xfId="6736"/>
    <cellStyle name="60% - Акцент1 2 14 4" xfId="6734"/>
    <cellStyle name="60% - Акцент1 2 15" xfId="1631"/>
    <cellStyle name="60% - Акцент1 2 15 2" xfId="1632"/>
    <cellStyle name="60% - Акцент1 2 15 2 2" xfId="6738"/>
    <cellStyle name="60% - Акцент1 2 15 3" xfId="1633"/>
    <cellStyle name="60% - Акцент1 2 15 3 2" xfId="4048"/>
    <cellStyle name="60% - Акцент1 2 15 3 3" xfId="6739"/>
    <cellStyle name="60% - Акцент1 2 15 4" xfId="6737"/>
    <cellStyle name="60% - Акцент1 2 16" xfId="1634"/>
    <cellStyle name="60% - Акцент1 2 16 2" xfId="1635"/>
    <cellStyle name="60% - Акцент1 2 16 2 2" xfId="6741"/>
    <cellStyle name="60% - Акцент1 2 16 3" xfId="1636"/>
    <cellStyle name="60% - Акцент1 2 16 3 2" xfId="4049"/>
    <cellStyle name="60% - Акцент1 2 16 3 3" xfId="6742"/>
    <cellStyle name="60% - Акцент1 2 16 4" xfId="6740"/>
    <cellStyle name="60% - Акцент1 2 17" xfId="1637"/>
    <cellStyle name="60% - Акцент1 2 17 2" xfId="1638"/>
    <cellStyle name="60% - Акцент1 2 17 2 2" xfId="6744"/>
    <cellStyle name="60% - Акцент1 2 17 3" xfId="1639"/>
    <cellStyle name="60% - Акцент1 2 17 3 2" xfId="4050"/>
    <cellStyle name="60% - Акцент1 2 17 3 3" xfId="6745"/>
    <cellStyle name="60% - Акцент1 2 17 4" xfId="6743"/>
    <cellStyle name="60% - Акцент1 2 18" xfId="1640"/>
    <cellStyle name="60% - Акцент1 2 18 2" xfId="1641"/>
    <cellStyle name="60% - Акцент1 2 18 2 2" xfId="6747"/>
    <cellStyle name="60% - Акцент1 2 18 3" xfId="1642"/>
    <cellStyle name="60% - Акцент1 2 18 3 2" xfId="4051"/>
    <cellStyle name="60% - Акцент1 2 18 3 3" xfId="6748"/>
    <cellStyle name="60% - Акцент1 2 18 4" xfId="6746"/>
    <cellStyle name="60% - Акцент1 2 19" xfId="1643"/>
    <cellStyle name="60% - Акцент1 2 19 2" xfId="1644"/>
    <cellStyle name="60% - Акцент1 2 19 2 2" xfId="6750"/>
    <cellStyle name="60% - Акцент1 2 19 3" xfId="1645"/>
    <cellStyle name="60% - Акцент1 2 19 3 2" xfId="4052"/>
    <cellStyle name="60% - Акцент1 2 19 3 3" xfId="6751"/>
    <cellStyle name="60% - Акцент1 2 19 4" xfId="6749"/>
    <cellStyle name="60% - Акцент1 2 2" xfId="1646"/>
    <cellStyle name="60% — акцент1 2 2" xfId="1647"/>
    <cellStyle name="60% - Акцент1 2 2 10" xfId="9405"/>
    <cellStyle name="60% — акцент1 2 2 10" xfId="9592"/>
    <cellStyle name="60% - Акцент1 2 2 11" xfId="9615"/>
    <cellStyle name="60% — акцент1 2 2 11" xfId="9616"/>
    <cellStyle name="60% - Акцент1 2 2 12" xfId="9303"/>
    <cellStyle name="60% — акцент1 2 2 12" xfId="9299"/>
    <cellStyle name="60% - Акцент1 2 2 2" xfId="1648"/>
    <cellStyle name="60% — акцент1 2 2 2" xfId="4053"/>
    <cellStyle name="60% - Акцент1 2 2 2 10" xfId="9296"/>
    <cellStyle name="60% - Акцент1 2 2 2 2" xfId="1649"/>
    <cellStyle name="60% - Акцент1 2 2 2 2 2" xfId="6755"/>
    <cellStyle name="60% - Акцент1 2 2 2 3" xfId="1650"/>
    <cellStyle name="60% - Акцент1 2 2 2 3 2" xfId="4054"/>
    <cellStyle name="60% - Акцент1 2 2 2 3 3" xfId="6756"/>
    <cellStyle name="60% - Акцент1 2 2 2 4" xfId="6754"/>
    <cellStyle name="60% - Акцент1 2 2 2 5" xfId="9566"/>
    <cellStyle name="60% - Акцент1 2 2 2 6" xfId="9445"/>
    <cellStyle name="60% - Акцент1 2 2 2 7" xfId="9593"/>
    <cellStyle name="60% - Акцент1 2 2 2 8" xfId="9402"/>
    <cellStyle name="60% - Акцент1 2 2 2 9" xfId="9617"/>
    <cellStyle name="60% - Акцент1 2 2 3" xfId="1651"/>
    <cellStyle name="60% — акцент1 2 2 3" xfId="3403"/>
    <cellStyle name="60% - Акцент1 2 2 3 10" xfId="9398"/>
    <cellStyle name="60% - Акцент1 2 2 3 11" xfId="9625"/>
    <cellStyle name="60% - Акцент1 2 2 3 12" xfId="9294"/>
    <cellStyle name="60% - Акцент1 2 2 3 2" xfId="4055"/>
    <cellStyle name="60% - Акцент1 2 2 3 3" xfId="3551"/>
    <cellStyle name="60% - Акцент1 2 2 3 4" xfId="3379"/>
    <cellStyle name="60% - Акцент1 2 2 3 5" xfId="3576"/>
    <cellStyle name="60% - Акцент1 2 2 3 6" xfId="6757"/>
    <cellStyle name="60% - Акцент1 2 2 3 7" xfId="9569"/>
    <cellStyle name="60% - Акцент1 2 2 3 8" xfId="9444"/>
    <cellStyle name="60% - Акцент1 2 2 3 9" xfId="9594"/>
    <cellStyle name="60% - Акцент1 2 2 4" xfId="1652"/>
    <cellStyle name="60% — акцент1 2 2 4" xfId="3549"/>
    <cellStyle name="60% - Акцент1 2 2 4 10" xfId="9626"/>
    <cellStyle name="60% - Акцент1 2 2 4 11" xfId="9293"/>
    <cellStyle name="60% - Акцент1 2 2 4 2" xfId="4056"/>
    <cellStyle name="60% - Акцент1 2 2 4 3" xfId="3377"/>
    <cellStyle name="60% - Акцент1 2 2 4 4" xfId="3577"/>
    <cellStyle name="60% - Акцент1 2 2 4 5" xfId="6758"/>
    <cellStyle name="60% - Акцент1 2 2 4 6" xfId="9570"/>
    <cellStyle name="60% - Акцент1 2 2 4 7" xfId="9443"/>
    <cellStyle name="60% - Акцент1 2 2 4 8" xfId="9595"/>
    <cellStyle name="60% - Акцент1 2 2 4 9" xfId="9397"/>
    <cellStyle name="60% - Акцент1 2 2 5" xfId="6759"/>
    <cellStyle name="60% — акцент1 2 2 5" xfId="3382"/>
    <cellStyle name="60% - Акцент1 2 2 6" xfId="6752"/>
    <cellStyle name="60% — акцент1 2 2 6" xfId="3571"/>
    <cellStyle name="60% - Акцент1 2 2 7" xfId="9564"/>
    <cellStyle name="60% — акцент1 2 2 7" xfId="6753"/>
    <cellStyle name="60% - Акцент1 2 2 8" xfId="9447"/>
    <cellStyle name="60% — акцент1 2 2 8" xfId="9565"/>
    <cellStyle name="60% - Акцент1 2 2 9" xfId="9591"/>
    <cellStyle name="60% — акцент1 2 2 9" xfId="9446"/>
    <cellStyle name="60% - Акцент1 2 20" xfId="1653"/>
    <cellStyle name="60% - Акцент1 2 20 2" xfId="4057"/>
    <cellStyle name="60% - Акцент1 2 20 3" xfId="6760"/>
    <cellStyle name="60% - Акцент1 2 21" xfId="1654"/>
    <cellStyle name="60% - Акцент1 2 21 2" xfId="4058"/>
    <cellStyle name="60% - Акцент1 2 21 3" xfId="6761"/>
    <cellStyle name="60% - Акцент1 2 22" xfId="6762"/>
    <cellStyle name="60% - Акцент1 2 23" xfId="6720"/>
    <cellStyle name="60% - Акцент1 2 24" xfId="9539"/>
    <cellStyle name="60% - Акцент1 2 25" xfId="9476"/>
    <cellStyle name="60% - Акцент1 2 26" xfId="9572"/>
    <cellStyle name="60% - Акцент1 2 27" xfId="9440"/>
    <cellStyle name="60% - Акцент1 2 28" xfId="9585"/>
    <cellStyle name="60% - Акцент1 2 29" xfId="9356"/>
    <cellStyle name="60% - Акцент1 2 3" xfId="1655"/>
    <cellStyle name="60% — акцент1 2 3" xfId="1656"/>
    <cellStyle name="60% — акцент1 2 3 10" xfId="9602"/>
    <cellStyle name="60% - Акцент1 2 3 2" xfId="1657"/>
    <cellStyle name="60% — акцент1 2 3 2" xfId="4059"/>
    <cellStyle name="60% - Акцент1 2 3 2 10" xfId="9603"/>
    <cellStyle name="60% - Акцент1 2 3 2 11" xfId="9390"/>
    <cellStyle name="60% - Акцент1 2 3 2 12" xfId="9633"/>
    <cellStyle name="60% - Акцент1 2 3 2 13" xfId="9284"/>
    <cellStyle name="60% - Акцент1 2 3 2 2" xfId="4060"/>
    <cellStyle name="60% - Акцент1 2 3 2 3" xfId="3397"/>
    <cellStyle name="60% - Акцент1 2 3 2 4" xfId="3556"/>
    <cellStyle name="60% - Акцент1 2 3 2 5" xfId="3373"/>
    <cellStyle name="60% - Акцент1 2 3 2 6" xfId="3582"/>
    <cellStyle name="60% - Акцент1 2 3 2 7" xfId="6765"/>
    <cellStyle name="60% - Акцент1 2 3 2 8" xfId="9575"/>
    <cellStyle name="60% - Акцент1 2 3 2 9" xfId="9435"/>
    <cellStyle name="60% - Акцент1 2 3 3" xfId="6763"/>
    <cellStyle name="60% — акцент1 2 3 3" xfId="3399"/>
    <cellStyle name="60% - Акцент1 2 3 4" xfId="9573"/>
    <cellStyle name="60% — акцент1 2 3 4" xfId="3554"/>
    <cellStyle name="60% - Акцент1 2 3 5" xfId="9437"/>
    <cellStyle name="60% — акцент1 2 3 5" xfId="3374"/>
    <cellStyle name="60% - Акцент1 2 3 6" xfId="9599"/>
    <cellStyle name="60% — акцент1 2 3 6" xfId="3581"/>
    <cellStyle name="60% - Акцент1 2 3 7" xfId="9391"/>
    <cellStyle name="60% — акцент1 2 3 7" xfId="6764"/>
    <cellStyle name="60% - Акцент1 2 3 8" xfId="9632"/>
    <cellStyle name="60% — акцент1 2 3 8" xfId="9574"/>
    <cellStyle name="60% - Акцент1 2 3 9" xfId="9287"/>
    <cellStyle name="60% — акцент1 2 3 9" xfId="9436"/>
    <cellStyle name="60% - Акцент1 2 4" xfId="1658"/>
    <cellStyle name="60% — акцент1 2 4" xfId="6721"/>
    <cellStyle name="60% - Акцент1 2 4 2" xfId="1659"/>
    <cellStyle name="60% - Акцент1 2 4 2 2" xfId="4061"/>
    <cellStyle name="60% - Акцент1 2 4 2 3" xfId="6767"/>
    <cellStyle name="60% - Акцент1 2 4 3" xfId="6766"/>
    <cellStyle name="60% - Акцент1 2 4 4" xfId="9576"/>
    <cellStyle name="60% - Акцент1 2 4 5" xfId="9434"/>
    <cellStyle name="60% - Акцент1 2 4 6" xfId="9604"/>
    <cellStyle name="60% - Акцент1 2 4 7" xfId="9389"/>
    <cellStyle name="60% - Акцент1 2 4 8" xfId="9634"/>
    <cellStyle name="60% - Акцент1 2 4 9" xfId="9283"/>
    <cellStyle name="60% - Акцент1 2 5" xfId="1660"/>
    <cellStyle name="60% — акцент1 2 5" xfId="9540"/>
    <cellStyle name="60% - Акцент1 2 5 2" xfId="1661"/>
    <cellStyle name="60% - Акцент1 2 5 2 2" xfId="4063"/>
    <cellStyle name="60% - Акцент1 2 5 2 3" xfId="6769"/>
    <cellStyle name="60% - Акцент1 2 5 3" xfId="6768"/>
    <cellStyle name="60% - Акцент1 2 5 4" xfId="9432"/>
    <cellStyle name="60% - Акцент1 2 5 5" xfId="9609"/>
    <cellStyle name="60% - Акцент1 2 5 6" xfId="9382"/>
    <cellStyle name="60% - Акцент1 2 5 7" xfId="9637"/>
    <cellStyle name="60% - Акцент1 2 5 8" xfId="9277"/>
    <cellStyle name="60% - Акцент1 2 6" xfId="1662"/>
    <cellStyle name="60% — акцент1 2 6" xfId="9475"/>
    <cellStyle name="60% - Акцент1 2 6 2" xfId="1663"/>
    <cellStyle name="60% - Акцент1 2 6 2 2" xfId="4065"/>
    <cellStyle name="60% - Акцент1 2 6 2 3" xfId="6771"/>
    <cellStyle name="60% - Акцент1 2 6 3" xfId="6770"/>
    <cellStyle name="60% - Акцент1 2 6 4" xfId="9610"/>
    <cellStyle name="60% - Акцент1 2 6 5" xfId="9374"/>
    <cellStyle name="60% - Акцент1 2 6 6" xfId="9638"/>
    <cellStyle name="60% - Акцент1 2 6 7" xfId="9274"/>
    <cellStyle name="60% - Акцент1 2 7" xfId="1664"/>
    <cellStyle name="60% — акцент1 2 7" xfId="9577"/>
    <cellStyle name="60% - Акцент1 2 7 2" xfId="1665"/>
    <cellStyle name="60% - Акцент1 2 7 2 2" xfId="4066"/>
    <cellStyle name="60% - Акцент1 2 7 2 3" xfId="6773"/>
    <cellStyle name="60% - Акцент1 2 7 3" xfId="6772"/>
    <cellStyle name="60% - Акцент1 2 7 4" xfId="9373"/>
    <cellStyle name="60% - Акцент1 2 7 5" xfId="9639"/>
    <cellStyle name="60% - Акцент1 2 7 6" xfId="9273"/>
    <cellStyle name="60% - Акцент1 2 8" xfId="1666"/>
    <cellStyle name="60% — акцент1 2 8" xfId="9433"/>
    <cellStyle name="60% - Акцент1 2 8 2" xfId="1667"/>
    <cellStyle name="60% - Акцент1 2 8 2 2" xfId="6775"/>
    <cellStyle name="60% - Акцент1 2 8 3" xfId="1668"/>
    <cellStyle name="60% - Акцент1 2 8 3 2" xfId="4067"/>
    <cellStyle name="60% - Акцент1 2 8 3 3" xfId="6776"/>
    <cellStyle name="60% - Акцент1 2 8 4" xfId="6774"/>
    <cellStyle name="60% - Акцент1 2 8 5" xfId="9640"/>
    <cellStyle name="60% - Акцент1 2 8 6" xfId="9263"/>
    <cellStyle name="60% - Акцент1 2 9" xfId="1669"/>
    <cellStyle name="60% — акцент1 2 9" xfId="9586"/>
    <cellStyle name="60% - Акцент1 2 9 2" xfId="1670"/>
    <cellStyle name="60% - Акцент1 2 9 2 2" xfId="6778"/>
    <cellStyle name="60% - Акцент1 2 9 3" xfId="1671"/>
    <cellStyle name="60% - Акцент1 2 9 3 2" xfId="4070"/>
    <cellStyle name="60% - Акцент1 2 9 3 3" xfId="6779"/>
    <cellStyle name="60% - Акцент1 2 9 4" xfId="6777"/>
    <cellStyle name="60% - Акцент1 2 9 5" xfId="9255"/>
    <cellStyle name="60% - Акцент1 3" xfId="1672"/>
    <cellStyle name="60% — акцент1 3" xfId="1673"/>
    <cellStyle name="60% - Акцент1 3 10" xfId="1674"/>
    <cellStyle name="60% — акцент1 3 10" xfId="9253"/>
    <cellStyle name="60% - Акцент1 3 10 2" xfId="1675"/>
    <cellStyle name="60% - Акцент1 3 10 2 2" xfId="6783"/>
    <cellStyle name="60% - Акцент1 3 10 3" xfId="1676"/>
    <cellStyle name="60% - Акцент1 3 10 3 2" xfId="4073"/>
    <cellStyle name="60% - Акцент1 3 10 3 3" xfId="6784"/>
    <cellStyle name="60% - Акцент1 3 10 4" xfId="6782"/>
    <cellStyle name="60% - Акцент1 3 11" xfId="1677"/>
    <cellStyle name="60% - Акцент1 3 11 2" xfId="1678"/>
    <cellStyle name="60% - Акцент1 3 11 2 2" xfId="6786"/>
    <cellStyle name="60% - Акцент1 3 11 3" xfId="1679"/>
    <cellStyle name="60% - Акцент1 3 11 3 2" xfId="4075"/>
    <cellStyle name="60% - Акцент1 3 11 3 3" xfId="6787"/>
    <cellStyle name="60% - Акцент1 3 11 4" xfId="6785"/>
    <cellStyle name="60% - Акцент1 3 12" xfId="1680"/>
    <cellStyle name="60% - Акцент1 3 12 2" xfId="1681"/>
    <cellStyle name="60% - Акцент1 3 12 2 2" xfId="6789"/>
    <cellStyle name="60% - Акцент1 3 12 3" xfId="1682"/>
    <cellStyle name="60% - Акцент1 3 12 3 2" xfId="4076"/>
    <cellStyle name="60% - Акцент1 3 12 3 3" xfId="6790"/>
    <cellStyle name="60% - Акцент1 3 12 4" xfId="6788"/>
    <cellStyle name="60% - Акцент1 3 13" xfId="1683"/>
    <cellStyle name="60% - Акцент1 3 13 2" xfId="1684"/>
    <cellStyle name="60% - Акцент1 3 13 2 2" xfId="6792"/>
    <cellStyle name="60% - Акцент1 3 13 3" xfId="1685"/>
    <cellStyle name="60% - Акцент1 3 13 3 2" xfId="4079"/>
    <cellStyle name="60% - Акцент1 3 13 3 3" xfId="6793"/>
    <cellStyle name="60% - Акцент1 3 13 4" xfId="6791"/>
    <cellStyle name="60% - Акцент1 3 14" xfId="1686"/>
    <cellStyle name="60% - Акцент1 3 14 2" xfId="1687"/>
    <cellStyle name="60% - Акцент1 3 14 2 2" xfId="6795"/>
    <cellStyle name="60% - Акцент1 3 14 3" xfId="1688"/>
    <cellStyle name="60% - Акцент1 3 14 3 2" xfId="4080"/>
    <cellStyle name="60% - Акцент1 3 14 3 3" xfId="6796"/>
    <cellStyle name="60% - Акцент1 3 14 4" xfId="6794"/>
    <cellStyle name="60% - Акцент1 3 15" xfId="1689"/>
    <cellStyle name="60% - Акцент1 3 15 2" xfId="1690"/>
    <cellStyle name="60% - Акцент1 3 15 2 2" xfId="6798"/>
    <cellStyle name="60% - Акцент1 3 15 3" xfId="1691"/>
    <cellStyle name="60% - Акцент1 3 15 3 2" xfId="4081"/>
    <cellStyle name="60% - Акцент1 3 15 3 3" xfId="6799"/>
    <cellStyle name="60% - Акцент1 3 15 4" xfId="6797"/>
    <cellStyle name="60% - Акцент1 3 16" xfId="1692"/>
    <cellStyle name="60% - Акцент1 3 16 2" xfId="1693"/>
    <cellStyle name="60% - Акцент1 3 16 2 2" xfId="6801"/>
    <cellStyle name="60% - Акцент1 3 16 3" xfId="1694"/>
    <cellStyle name="60% - Акцент1 3 16 3 2" xfId="4082"/>
    <cellStyle name="60% - Акцент1 3 16 3 3" xfId="6802"/>
    <cellStyle name="60% - Акцент1 3 16 4" xfId="6800"/>
    <cellStyle name="60% - Акцент1 3 17" xfId="1695"/>
    <cellStyle name="60% - Акцент1 3 17 2" xfId="1696"/>
    <cellStyle name="60% - Акцент1 3 17 2 2" xfId="6804"/>
    <cellStyle name="60% - Акцент1 3 17 3" xfId="1697"/>
    <cellStyle name="60% - Акцент1 3 17 3 2" xfId="4084"/>
    <cellStyle name="60% - Акцент1 3 17 3 3" xfId="6805"/>
    <cellStyle name="60% - Акцент1 3 17 4" xfId="6803"/>
    <cellStyle name="60% - Акцент1 3 18" xfId="1698"/>
    <cellStyle name="60% - Акцент1 3 18 2" xfId="1699"/>
    <cellStyle name="60% - Акцент1 3 18 2 2" xfId="6807"/>
    <cellStyle name="60% - Акцент1 3 18 3" xfId="1700"/>
    <cellStyle name="60% - Акцент1 3 18 3 2" xfId="4085"/>
    <cellStyle name="60% - Акцент1 3 18 3 3" xfId="6808"/>
    <cellStyle name="60% - Акцент1 3 18 4" xfId="6806"/>
    <cellStyle name="60% - Акцент1 3 19" xfId="1701"/>
    <cellStyle name="60% - Акцент1 3 19 2" xfId="1702"/>
    <cellStyle name="60% - Акцент1 3 19 2 2" xfId="6810"/>
    <cellStyle name="60% - Акцент1 3 19 3" xfId="1703"/>
    <cellStyle name="60% - Акцент1 3 19 3 2" xfId="4088"/>
    <cellStyle name="60% - Акцент1 3 19 3 3" xfId="6811"/>
    <cellStyle name="60% - Акцент1 3 19 4" xfId="6809"/>
    <cellStyle name="60% - Акцент1 3 2" xfId="1704"/>
    <cellStyle name="60% — акцент1 3 2" xfId="1705"/>
    <cellStyle name="60% - Акцент1 3 2 10" xfId="9346"/>
    <cellStyle name="60% — акцент1 3 2 10" xfId="9647"/>
    <cellStyle name="60% - Акцент1 3 2 11" xfId="9697"/>
    <cellStyle name="60% — акцент1 3 2 11" xfId="9698"/>
    <cellStyle name="60% - Акцент1 3 2 12" xfId="9190"/>
    <cellStyle name="60% — акцент1 3 2 12" xfId="9189"/>
    <cellStyle name="60% - Акцент1 3 2 2" xfId="1706"/>
    <cellStyle name="60% — акцент1 3 2 2" xfId="4089"/>
    <cellStyle name="60% - Акцент1 3 2 2 10" xfId="9188"/>
    <cellStyle name="60% - Акцент1 3 2 2 2" xfId="1707"/>
    <cellStyle name="60% - Акцент1 3 2 2 2 2" xfId="6815"/>
    <cellStyle name="60% - Акцент1 3 2 2 3" xfId="1708"/>
    <cellStyle name="60% - Акцент1 3 2 2 3 2" xfId="4091"/>
    <cellStyle name="60% - Акцент1 3 2 2 3 3" xfId="6816"/>
    <cellStyle name="60% - Акцент1 3 2 2 4" xfId="6814"/>
    <cellStyle name="60% - Акцент1 3 2 2 5" xfId="9598"/>
    <cellStyle name="60% - Акцент1 3 2 2 6" xfId="9394"/>
    <cellStyle name="60% - Акцент1 3 2 2 7" xfId="9648"/>
    <cellStyle name="60% - Акцент1 3 2 2 8" xfId="9345"/>
    <cellStyle name="60% - Акцент1 3 2 2 9" xfId="9702"/>
    <cellStyle name="60% - Акцент1 3 2 3" xfId="1709"/>
    <cellStyle name="60% — акцент1 3 2 3" xfId="3360"/>
    <cellStyle name="60% - Акцент1 3 2 3 10" xfId="9333"/>
    <cellStyle name="60% - Акцент1 3 2 3 11" xfId="9707"/>
    <cellStyle name="60% - Акцент1 3 2 3 12" xfId="9184"/>
    <cellStyle name="60% - Акцент1 3 2 3 2" xfId="4092"/>
    <cellStyle name="60% - Акцент1 3 2 3 3" xfId="3606"/>
    <cellStyle name="60% - Акцент1 3 2 3 4" xfId="3323"/>
    <cellStyle name="60% - Акцент1 3 2 3 5" xfId="3634"/>
    <cellStyle name="60% - Акцент1 3 2 3 6" xfId="6817"/>
    <cellStyle name="60% - Акцент1 3 2 3 7" xfId="9600"/>
    <cellStyle name="60% - Акцент1 3 2 3 8" xfId="9393"/>
    <cellStyle name="60% - Акцент1 3 2 3 9" xfId="9650"/>
    <cellStyle name="60% - Акцент1 3 2 4" xfId="1710"/>
    <cellStyle name="60% — акцент1 3 2 4" xfId="3603"/>
    <cellStyle name="60% - Акцент1 3 2 4 10" xfId="9714"/>
    <cellStyle name="60% - Акцент1 3 2 4 11" xfId="9182"/>
    <cellStyle name="60% - Акцент1 3 2 4 2" xfId="4093"/>
    <cellStyle name="60% - Акцент1 3 2 4 3" xfId="3321"/>
    <cellStyle name="60% - Акцент1 3 2 4 4" xfId="3636"/>
    <cellStyle name="60% - Акцент1 3 2 4 5" xfId="6818"/>
    <cellStyle name="60% - Акцент1 3 2 4 6" xfId="9601"/>
    <cellStyle name="60% - Акцент1 3 2 4 7" xfId="9392"/>
    <cellStyle name="60% - Акцент1 3 2 4 8" xfId="9651"/>
    <cellStyle name="60% - Акцент1 3 2 4 9" xfId="9332"/>
    <cellStyle name="60% - Акцент1 3 2 5" xfId="6819"/>
    <cellStyle name="60% — акцент1 3 2 5" xfId="3326"/>
    <cellStyle name="60% - Акцент1 3 2 6" xfId="6812"/>
    <cellStyle name="60% — акцент1 3 2 6" xfId="3631"/>
    <cellStyle name="60% - Акцент1 3 2 7" xfId="9596"/>
    <cellStyle name="60% — акцент1 3 2 7" xfId="6813"/>
    <cellStyle name="60% - Акцент1 3 2 8" xfId="9396"/>
    <cellStyle name="60% — акцент1 3 2 8" xfId="9597"/>
    <cellStyle name="60% - Акцент1 3 2 9" xfId="9646"/>
    <cellStyle name="60% — акцент1 3 2 9" xfId="9395"/>
    <cellStyle name="60% - Акцент1 3 20" xfId="1711"/>
    <cellStyle name="60% - Акцент1 3 20 2" xfId="4094"/>
    <cellStyle name="60% - Акцент1 3 20 3" xfId="6820"/>
    <cellStyle name="60% - Акцент1 3 21" xfId="1712"/>
    <cellStyle name="60% - Акцент1 3 21 2" xfId="4095"/>
    <cellStyle name="60% - Акцент1 3 21 3" xfId="6821"/>
    <cellStyle name="60% - Акцент1 3 22" xfId="6822"/>
    <cellStyle name="60% - Акцент1 3 23" xfId="6780"/>
    <cellStyle name="60% - Акцент1 3 24" xfId="9587"/>
    <cellStyle name="60% - Акцент1 3 25" xfId="9422"/>
    <cellStyle name="60% - Акцент1 3 26" xfId="9618"/>
    <cellStyle name="60% - Акцент1 3 27" xfId="9363"/>
    <cellStyle name="60% - Акцент1 3 28" xfId="9642"/>
    <cellStyle name="60% - Акцент1 3 29" xfId="9254"/>
    <cellStyle name="60% - Акцент1 3 3" xfId="1713"/>
    <cellStyle name="60% — акцент1 3 3" xfId="1714"/>
    <cellStyle name="60% — акцент1 3 3 10" xfId="9660"/>
    <cellStyle name="60% - Акцент1 3 3 2" xfId="1715"/>
    <cellStyle name="60% — акцент1 3 3 2" xfId="4097"/>
    <cellStyle name="60% - Акцент1 3 3 2 10" xfId="9663"/>
    <cellStyle name="60% - Акцент1 3 3 2 11" xfId="9314"/>
    <cellStyle name="60% - Акцент1 3 3 2 12" xfId="9721"/>
    <cellStyle name="60% - Акцент1 3 3 2 13" xfId="9169"/>
    <cellStyle name="60% - Акцент1 3 3 2 2" xfId="4098"/>
    <cellStyle name="60% - Акцент1 3 3 2 3" xfId="3340"/>
    <cellStyle name="60% - Акцент1 3 3 2 4" xfId="3611"/>
    <cellStyle name="60% - Акцент1 3 3 2 5" xfId="3309"/>
    <cellStyle name="60% - Акцент1 3 3 2 6" xfId="3641"/>
    <cellStyle name="60% - Акцент1 3 3 2 7" xfId="6825"/>
    <cellStyle name="60% - Акцент1 3 3 2 8" xfId="9607"/>
    <cellStyle name="60% - Акцент1 3 3 2 9" xfId="9386"/>
    <cellStyle name="60% - Акцент1 3 3 3" xfId="6823"/>
    <cellStyle name="60% — акцент1 3 3 3" xfId="3341"/>
    <cellStyle name="60% - Акцент1 3 3 4" xfId="9605"/>
    <cellStyle name="60% — акцент1 3 3 4" xfId="3609"/>
    <cellStyle name="60% - Акцент1 3 3 5" xfId="9388"/>
    <cellStyle name="60% — акцент1 3 3 5" xfId="3315"/>
    <cellStyle name="60% - Акцент1 3 3 6" xfId="9659"/>
    <cellStyle name="60% — акцент1 3 3 6" xfId="3639"/>
    <cellStyle name="60% - Акцент1 3 3 7" xfId="9319"/>
    <cellStyle name="60% — акцент1 3 3 7" xfId="6824"/>
    <cellStyle name="60% - Акцент1 3 3 8" xfId="9720"/>
    <cellStyle name="60% — акцент1 3 3 8" xfId="9606"/>
    <cellStyle name="60% - Акцент1 3 3 9" xfId="9173"/>
    <cellStyle name="60% — акцент1 3 3 9" xfId="9387"/>
    <cellStyle name="60% - Акцент1 3 4" xfId="1716"/>
    <cellStyle name="60% — акцент1 3 4" xfId="6781"/>
    <cellStyle name="60% - Акцент1 3 4 2" xfId="1717"/>
    <cellStyle name="60% - Акцент1 3 4 2 2" xfId="4099"/>
    <cellStyle name="60% - Акцент1 3 4 2 3" xfId="6827"/>
    <cellStyle name="60% - Акцент1 3 4 3" xfId="6826"/>
    <cellStyle name="60% - Акцент1 3 4 4" xfId="9608"/>
    <cellStyle name="60% - Акцент1 3 4 5" xfId="9385"/>
    <cellStyle name="60% - Акцент1 3 4 6" xfId="9664"/>
    <cellStyle name="60% - Акцент1 3 4 7" xfId="9313"/>
    <cellStyle name="60% - Акцент1 3 4 8" xfId="9722"/>
    <cellStyle name="60% - Акцент1 3 4 9" xfId="9168"/>
    <cellStyle name="60% - Акцент1 3 5" xfId="1718"/>
    <cellStyle name="60% — акцент1 3 5" xfId="9588"/>
    <cellStyle name="60% - Акцент1 3 5 2" xfId="1719"/>
    <cellStyle name="60% - Акцент1 3 5 2 2" xfId="4101"/>
    <cellStyle name="60% - Акцент1 3 5 2 3" xfId="6829"/>
    <cellStyle name="60% - Акцент1 3 5 3" xfId="6828"/>
    <cellStyle name="60% - Акцент1 3 5 4" xfId="9384"/>
    <cellStyle name="60% - Акцент1 3 5 5" xfId="9665"/>
    <cellStyle name="60% - Акцент1 3 5 6" xfId="9307"/>
    <cellStyle name="60% - Акцент1 3 5 7" xfId="9724"/>
    <cellStyle name="60% - Акцент1 3 5 8" xfId="9163"/>
    <cellStyle name="60% - Акцент1 3 6" xfId="1720"/>
    <cellStyle name="60% — акцент1 3 6" xfId="9421"/>
    <cellStyle name="60% - Акцент1 3 6 2" xfId="1721"/>
    <cellStyle name="60% - Акцент1 3 6 2 2" xfId="4103"/>
    <cellStyle name="60% - Акцент1 3 6 2 3" xfId="6831"/>
    <cellStyle name="60% - Акцент1 3 6 3" xfId="6830"/>
    <cellStyle name="60% - Акцент1 3 6 4" xfId="9670"/>
    <cellStyle name="60% - Акцент1 3 6 5" xfId="9302"/>
    <cellStyle name="60% - Акцент1 3 6 6" xfId="9727"/>
    <cellStyle name="60% - Акцент1 3 6 7" xfId="9162"/>
    <cellStyle name="60% - Акцент1 3 7" xfId="1722"/>
    <cellStyle name="60% — акцент1 3 7" xfId="9619"/>
    <cellStyle name="60% - Акцент1 3 7 2" xfId="1723"/>
    <cellStyle name="60% - Акцент1 3 7 2 2" xfId="4104"/>
    <cellStyle name="60% - Акцент1 3 7 2 3" xfId="6833"/>
    <cellStyle name="60% - Акцент1 3 7 3" xfId="6832"/>
    <cellStyle name="60% - Акцент1 3 7 4" xfId="9300"/>
    <cellStyle name="60% - Акцент1 3 7 5" xfId="9731"/>
    <cellStyle name="60% - Акцент1 3 7 6" xfId="9159"/>
    <cellStyle name="60% - Акцент1 3 8" xfId="1724"/>
    <cellStyle name="60% — акцент1 3 8" xfId="9360"/>
    <cellStyle name="60% - Акцент1 3 8 2" xfId="1725"/>
    <cellStyle name="60% - Акцент1 3 8 2 2" xfId="6835"/>
    <cellStyle name="60% - Акцент1 3 8 3" xfId="1726"/>
    <cellStyle name="60% - Акцент1 3 8 3 2" xfId="4105"/>
    <cellStyle name="60% - Акцент1 3 8 3 3" xfId="6836"/>
    <cellStyle name="60% - Акцент1 3 8 4" xfId="6834"/>
    <cellStyle name="60% - Акцент1 3 8 5" xfId="9732"/>
    <cellStyle name="60% - Акцент1 3 8 6" xfId="9155"/>
    <cellStyle name="60% - Акцент1 3 9" xfId="1727"/>
    <cellStyle name="60% — акцент1 3 9" xfId="9644"/>
    <cellStyle name="60% - Акцент1 3 9 2" xfId="1728"/>
    <cellStyle name="60% - Акцент1 3 9 2 2" xfId="6838"/>
    <cellStyle name="60% - Акцент1 3 9 3" xfId="1729"/>
    <cellStyle name="60% - Акцент1 3 9 3 2" xfId="4106"/>
    <cellStyle name="60% - Акцент1 3 9 3 3" xfId="6839"/>
    <cellStyle name="60% - Акцент1 3 9 4" xfId="6837"/>
    <cellStyle name="60% - Акцент1 3 9 5" xfId="9147"/>
    <cellStyle name="60% — акцент1 4" xfId="1730"/>
    <cellStyle name="60% — акцент1 4 2" xfId="1731"/>
    <cellStyle name="60% — акцент1 4 2 2" xfId="4108"/>
    <cellStyle name="60% — акцент1 4 2 3" xfId="6841"/>
    <cellStyle name="60% — акцент1 4 3" xfId="6840"/>
    <cellStyle name="60% — акцент1 5" xfId="1732"/>
    <cellStyle name="60% — акцент1 5 2" xfId="1733"/>
    <cellStyle name="60% — акцент1 5 2 2" xfId="6843"/>
    <cellStyle name="60% — акцент1 5 3" xfId="1734"/>
    <cellStyle name="60% — акцент1 5 3 2" xfId="4109"/>
    <cellStyle name="60% — акцент1 5 3 3" xfId="6844"/>
    <cellStyle name="60% — акцент1 5 4" xfId="6842"/>
    <cellStyle name="60% — акцент1 6" xfId="1735"/>
    <cellStyle name="60% — акцент1 6 2" xfId="1736"/>
    <cellStyle name="60% — акцент1 6 2 2" xfId="6846"/>
    <cellStyle name="60% — акцент1 6 3" xfId="1737"/>
    <cellStyle name="60% — акцент1 6 3 2" xfId="4110"/>
    <cellStyle name="60% — акцент1 6 3 3" xfId="6847"/>
    <cellStyle name="60% — акцент1 6 4" xfId="6845"/>
    <cellStyle name="60% — акцент1 7" xfId="1738"/>
    <cellStyle name="60% — акцент1 7 2" xfId="1739"/>
    <cellStyle name="60% — акцент1 7 2 2" xfId="6849"/>
    <cellStyle name="60% — акцент1 7 3" xfId="1740"/>
    <cellStyle name="60% — акцент1 7 3 2" xfId="4111"/>
    <cellStyle name="60% — акцент1 7 3 3" xfId="6850"/>
    <cellStyle name="60% — акцент1 7 4" xfId="6848"/>
    <cellStyle name="60% — акцент1 8" xfId="1741"/>
    <cellStyle name="60% — акцент1 8 2" xfId="1742"/>
    <cellStyle name="60% — акцент1 8 2 2" xfId="6852"/>
    <cellStyle name="60% — акцент1 8 3" xfId="1743"/>
    <cellStyle name="60% — акцент1 8 3 2" xfId="4112"/>
    <cellStyle name="60% — акцент1 8 3 3" xfId="6853"/>
    <cellStyle name="60% — акцент1 8 4" xfId="6851"/>
    <cellStyle name="60% — акцент1 9" xfId="1744"/>
    <cellStyle name="60% — акцент1 9 2" xfId="1745"/>
    <cellStyle name="60% — акцент1 9 2 2" xfId="6855"/>
    <cellStyle name="60% — акцент1 9 3" xfId="1746"/>
    <cellStyle name="60% — акцент1 9 3 2" xfId="4113"/>
    <cellStyle name="60% — акцент1 9 3 3" xfId="6856"/>
    <cellStyle name="60% — акцент1 9 4" xfId="6854"/>
    <cellStyle name="60% — акцент2" xfId="1747"/>
    <cellStyle name="60% — акцент2 10" xfId="1748"/>
    <cellStyle name="60% — акцент2 10 2" xfId="1749"/>
    <cellStyle name="60% — акцент2 10 2 2" xfId="6859"/>
    <cellStyle name="60% — акцент2 10 3" xfId="1750"/>
    <cellStyle name="60% — акцент2 10 3 2" xfId="4114"/>
    <cellStyle name="60% — акцент2 10 3 3" xfId="6860"/>
    <cellStyle name="60% — акцент2 10 4" xfId="6858"/>
    <cellStyle name="60% — акцент2 11" xfId="1751"/>
    <cellStyle name="60% — акцент2 11 2" xfId="4115"/>
    <cellStyle name="60% — акцент2 11 3" xfId="6861"/>
    <cellStyle name="60% — акцент2 12" xfId="1752"/>
    <cellStyle name="60% — акцент2 12 2" xfId="6862"/>
    <cellStyle name="60% — акцент2 13" xfId="6863"/>
    <cellStyle name="60% — акцент2 14" xfId="6857"/>
    <cellStyle name="60% - Акцент2 2" xfId="1753"/>
    <cellStyle name="60% — акцент2 2" xfId="1754"/>
    <cellStyle name="60% - Акцент2 2 10" xfId="1755"/>
    <cellStyle name="60% — акцент2 2 10" xfId="9124"/>
    <cellStyle name="60% - Акцент2 2 10 2" xfId="1756"/>
    <cellStyle name="60% - Акцент2 2 10 2 2" xfId="6867"/>
    <cellStyle name="60% - Акцент2 2 10 3" xfId="1757"/>
    <cellStyle name="60% - Акцент2 2 10 3 2" xfId="4116"/>
    <cellStyle name="60% - Акцент2 2 10 3 3" xfId="6868"/>
    <cellStyle name="60% - Акцент2 2 10 4" xfId="6866"/>
    <cellStyle name="60% - Акцент2 2 11" xfId="1758"/>
    <cellStyle name="60% - Акцент2 2 11 2" xfId="1759"/>
    <cellStyle name="60% - Акцент2 2 11 2 2" xfId="6870"/>
    <cellStyle name="60% - Акцент2 2 11 3" xfId="1760"/>
    <cellStyle name="60% - Акцент2 2 11 3 2" xfId="4117"/>
    <cellStyle name="60% - Акцент2 2 11 3 3" xfId="6871"/>
    <cellStyle name="60% - Акцент2 2 11 4" xfId="6869"/>
    <cellStyle name="60% - Акцент2 2 12" xfId="1761"/>
    <cellStyle name="60% - Акцент2 2 12 2" xfId="1762"/>
    <cellStyle name="60% - Акцент2 2 12 2 2" xfId="6873"/>
    <cellStyle name="60% - Акцент2 2 12 3" xfId="1763"/>
    <cellStyle name="60% - Акцент2 2 12 3 2" xfId="4118"/>
    <cellStyle name="60% - Акцент2 2 12 3 3" xfId="6874"/>
    <cellStyle name="60% - Акцент2 2 12 4" xfId="6872"/>
    <cellStyle name="60% - Акцент2 2 13" xfId="1764"/>
    <cellStyle name="60% - Акцент2 2 13 2" xfId="1765"/>
    <cellStyle name="60% - Акцент2 2 13 2 2" xfId="6876"/>
    <cellStyle name="60% - Акцент2 2 13 3" xfId="1766"/>
    <cellStyle name="60% - Акцент2 2 13 3 2" xfId="4119"/>
    <cellStyle name="60% - Акцент2 2 13 3 3" xfId="6877"/>
    <cellStyle name="60% - Акцент2 2 13 4" xfId="6875"/>
    <cellStyle name="60% - Акцент2 2 14" xfId="1767"/>
    <cellStyle name="60% - Акцент2 2 14 2" xfId="1768"/>
    <cellStyle name="60% - Акцент2 2 14 2 2" xfId="6879"/>
    <cellStyle name="60% - Акцент2 2 14 3" xfId="1769"/>
    <cellStyle name="60% - Акцент2 2 14 3 2" xfId="4121"/>
    <cellStyle name="60% - Акцент2 2 14 3 3" xfId="6880"/>
    <cellStyle name="60% - Акцент2 2 14 4" xfId="6878"/>
    <cellStyle name="60% - Акцент2 2 15" xfId="1770"/>
    <cellStyle name="60% - Акцент2 2 15 2" xfId="1771"/>
    <cellStyle name="60% - Акцент2 2 15 2 2" xfId="6882"/>
    <cellStyle name="60% - Акцент2 2 15 3" xfId="1772"/>
    <cellStyle name="60% - Акцент2 2 15 3 2" xfId="4122"/>
    <cellStyle name="60% - Акцент2 2 15 3 3" xfId="6883"/>
    <cellStyle name="60% - Акцент2 2 15 4" xfId="6881"/>
    <cellStyle name="60% - Акцент2 2 16" xfId="1773"/>
    <cellStyle name="60% - Акцент2 2 16 2" xfId="1774"/>
    <cellStyle name="60% - Акцент2 2 16 2 2" xfId="6885"/>
    <cellStyle name="60% - Акцент2 2 16 3" xfId="1775"/>
    <cellStyle name="60% - Акцент2 2 16 3 2" xfId="4124"/>
    <cellStyle name="60% - Акцент2 2 16 3 3" xfId="6886"/>
    <cellStyle name="60% - Акцент2 2 16 4" xfId="6884"/>
    <cellStyle name="60% - Акцент2 2 17" xfId="1776"/>
    <cellStyle name="60% - Акцент2 2 17 2" xfId="1777"/>
    <cellStyle name="60% - Акцент2 2 17 2 2" xfId="6888"/>
    <cellStyle name="60% - Акцент2 2 17 3" xfId="1778"/>
    <cellStyle name="60% - Акцент2 2 17 3 2" xfId="4125"/>
    <cellStyle name="60% - Акцент2 2 17 3 3" xfId="6889"/>
    <cellStyle name="60% - Акцент2 2 17 4" xfId="6887"/>
    <cellStyle name="60% - Акцент2 2 18" xfId="1779"/>
    <cellStyle name="60% - Акцент2 2 18 2" xfId="1780"/>
    <cellStyle name="60% - Акцент2 2 18 2 2" xfId="6891"/>
    <cellStyle name="60% - Акцент2 2 18 3" xfId="1781"/>
    <cellStyle name="60% - Акцент2 2 18 3 2" xfId="4126"/>
    <cellStyle name="60% - Акцент2 2 18 3 3" xfId="6892"/>
    <cellStyle name="60% - Акцент2 2 18 4" xfId="6890"/>
    <cellStyle name="60% - Акцент2 2 19" xfId="1782"/>
    <cellStyle name="60% - Акцент2 2 19 2" xfId="1783"/>
    <cellStyle name="60% - Акцент2 2 19 2 2" xfId="6894"/>
    <cellStyle name="60% - Акцент2 2 19 3" xfId="1784"/>
    <cellStyle name="60% - Акцент2 2 19 3 2" xfId="4129"/>
    <cellStyle name="60% - Акцент2 2 19 3 3" xfId="6895"/>
    <cellStyle name="60% - Акцент2 2 19 4" xfId="6893"/>
    <cellStyle name="60% - Акцент2 2 2" xfId="1785"/>
    <cellStyle name="60% — акцент2 2 2" xfId="1786"/>
    <cellStyle name="60% - Акцент2 2 2 10" xfId="9231"/>
    <cellStyle name="60% — акцент2 2 2 10" xfId="9736"/>
    <cellStyle name="60% - Акцент2 2 2 11" xfId="9824"/>
    <cellStyle name="60% — акцент2 2 2 11" xfId="9825"/>
    <cellStyle name="60% - Акцент2 2 2 12" xfId="9066"/>
    <cellStyle name="60% — акцент2 2 2 12" xfId="9065"/>
    <cellStyle name="60% - Акцент2 2 2 2" xfId="1787"/>
    <cellStyle name="60% — акцент2 2 2 2" xfId="4130"/>
    <cellStyle name="60% - Акцент2 2 2 2 10" xfId="9063"/>
    <cellStyle name="60% - Акцент2 2 2 2 2" xfId="1788"/>
    <cellStyle name="60% - Акцент2 2 2 2 2 2" xfId="6899"/>
    <cellStyle name="60% - Акцент2 2 2 2 3" xfId="1789"/>
    <cellStyle name="60% - Акцент2 2 2 2 3 2" xfId="4131"/>
    <cellStyle name="60% - Акцент2 2 2 2 3 3" xfId="6900"/>
    <cellStyle name="60% - Акцент2 2 2 2 4" xfId="6898"/>
    <cellStyle name="60% - Акцент2 2 2 2 5" xfId="9658"/>
    <cellStyle name="60% - Акцент2 2 2 2 6" xfId="9339"/>
    <cellStyle name="60% - Акцент2 2 2 2 7" xfId="9737"/>
    <cellStyle name="60% - Акцент2 2 2 2 8" xfId="9229"/>
    <cellStyle name="60% - Акцент2 2 2 2 9" xfId="9826"/>
    <cellStyle name="60% - Акцент2 2 2 3" xfId="1790"/>
    <cellStyle name="60% — акцент2 2 2 3" xfId="3281"/>
    <cellStyle name="60% - Акцент2 2 2 3 10" xfId="9227"/>
    <cellStyle name="60% - Акцент2 2 2 3 11" xfId="9831"/>
    <cellStyle name="60% - Акцент2 2 2 3 12" xfId="9057"/>
    <cellStyle name="60% - Акцент2 2 2 3 2" xfId="4132"/>
    <cellStyle name="60% - Акцент2 2 2 3 3" xfId="3679"/>
    <cellStyle name="60% - Акцент2 2 2 3 4" xfId="3244"/>
    <cellStyle name="60% - Акцент2 2 2 3 5" xfId="3723"/>
    <cellStyle name="60% - Акцент2 2 2 3 6" xfId="6901"/>
    <cellStyle name="60% - Акцент2 2 2 3 7" xfId="9661"/>
    <cellStyle name="60% - Акцент2 2 2 3 8" xfId="9336"/>
    <cellStyle name="60% - Акцент2 2 2 3 9" xfId="9738"/>
    <cellStyle name="60% - Акцент2 2 2 4" xfId="1791"/>
    <cellStyle name="60% — акцент2 2 2 4" xfId="3676"/>
    <cellStyle name="60% - Акцент2 2 2 4 10" xfId="9833"/>
    <cellStyle name="60% - Акцент2 2 2 4 11" xfId="9056"/>
    <cellStyle name="60% - Акцент2 2 2 4 2" xfId="4133"/>
    <cellStyle name="60% - Акцент2 2 2 4 3" xfId="3238"/>
    <cellStyle name="60% - Акцент2 2 2 4 4" xfId="3725"/>
    <cellStyle name="60% - Акцент2 2 2 4 5" xfId="6902"/>
    <cellStyle name="60% - Акцент2 2 2 4 6" xfId="9662"/>
    <cellStyle name="60% - Акцент2 2 2 4 7" xfId="9335"/>
    <cellStyle name="60% - Акцент2 2 2 4 8" xfId="9739"/>
    <cellStyle name="60% - Акцент2 2 2 4 9" xfId="9226"/>
    <cellStyle name="60% - Акцент2 2 2 5" xfId="6903"/>
    <cellStyle name="60% — акцент2 2 2 5" xfId="3250"/>
    <cellStyle name="60% - Акцент2 2 2 6" xfId="6896"/>
    <cellStyle name="60% — акцент2 2 2 6" xfId="3717"/>
    <cellStyle name="60% - Акцент2 2 2 7" xfId="9656"/>
    <cellStyle name="60% — акцент2 2 2 7" xfId="6897"/>
    <cellStyle name="60% - Акцент2 2 2 8" xfId="9341"/>
    <cellStyle name="60% — акцент2 2 2 8" xfId="9657"/>
    <cellStyle name="60% - Акцент2 2 2 9" xfId="9735"/>
    <cellStyle name="60% — акцент2 2 2 9" xfId="9340"/>
    <cellStyle name="60% - Акцент2 2 20" xfId="1792"/>
    <cellStyle name="60% - Акцент2 2 20 2" xfId="4134"/>
    <cellStyle name="60% - Акцент2 2 20 3" xfId="6904"/>
    <cellStyle name="60% - Акцент2 2 21" xfId="1793"/>
    <cellStyle name="60% - Акцент2 2 21 2" xfId="4135"/>
    <cellStyle name="60% - Акцент2 2 21 3" xfId="6905"/>
    <cellStyle name="60% - Акцент2 2 22" xfId="6906"/>
    <cellStyle name="60% - Акцент2 2 23" xfId="6864"/>
    <cellStyle name="60% - Акцент2 2 24" xfId="9635"/>
    <cellStyle name="60% - Акцент2 2 25" xfId="9352"/>
    <cellStyle name="60% - Акцент2 2 26" xfId="9705"/>
    <cellStyle name="60% - Акцент2 2 27" xfId="9260"/>
    <cellStyle name="60% - Акцент2 2 28" xfId="9774"/>
    <cellStyle name="60% - Акцент2 2 29" xfId="9125"/>
    <cellStyle name="60% - Акцент2 2 3" xfId="1794"/>
    <cellStyle name="60% — акцент2 2 3" xfId="1795"/>
    <cellStyle name="60% — акцент2 2 3 10" xfId="9752"/>
    <cellStyle name="60% - Акцент2 2 3 2" xfId="1796"/>
    <cellStyle name="60% — акцент2 2 3 2" xfId="4136"/>
    <cellStyle name="60% - Акцент2 2 3 2 10" xfId="9753"/>
    <cellStyle name="60% - Акцент2 2 3 2 11" xfId="9223"/>
    <cellStyle name="60% - Акцент2 2 3 2 12" xfId="9842"/>
    <cellStyle name="60% - Акцент2 2 3 2 13" xfId="9023"/>
    <cellStyle name="60% - Акцент2 2 3 2 2" xfId="4137"/>
    <cellStyle name="60% - Акцент2 2 3 2 3" xfId="3264"/>
    <cellStyle name="60% - Акцент2 2 3 2 4" xfId="3685"/>
    <cellStyle name="60% - Акцент2 2 3 2 5" xfId="3233"/>
    <cellStyle name="60% - Акцент2 2 3 2 6" xfId="3731"/>
    <cellStyle name="60% - Акцент2 2 3 2 7" xfId="6909"/>
    <cellStyle name="60% - Акцент2 2 3 2 8" xfId="9668"/>
    <cellStyle name="60% - Акцент2 2 3 2 9" xfId="9329"/>
    <cellStyle name="60% - Акцент2 2 3 3" xfId="6907"/>
    <cellStyle name="60% — акцент2 2 3 3" xfId="3266"/>
    <cellStyle name="60% - Акцент2 2 3 4" xfId="9666"/>
    <cellStyle name="60% — акцент2 2 3 4" xfId="3683"/>
    <cellStyle name="60% - Акцент2 2 3 5" xfId="9331"/>
    <cellStyle name="60% — акцент2 2 3 5" xfId="3235"/>
    <cellStyle name="60% - Акцент2 2 3 6" xfId="9749"/>
    <cellStyle name="60% — акцент2 2 3 6" xfId="3730"/>
    <cellStyle name="60% - Акцент2 2 3 7" xfId="9224"/>
    <cellStyle name="60% — акцент2 2 3 7" xfId="6908"/>
    <cellStyle name="60% - Акцент2 2 3 8" xfId="9839"/>
    <cellStyle name="60% — акцент2 2 3 8" xfId="9667"/>
    <cellStyle name="60% - Акцент2 2 3 9" xfId="9024"/>
    <cellStyle name="60% — акцент2 2 3 9" xfId="9330"/>
    <cellStyle name="60% - Акцент2 2 4" xfId="1797"/>
    <cellStyle name="60% — акцент2 2 4" xfId="6865"/>
    <cellStyle name="60% - Акцент2 2 4 2" xfId="1798"/>
    <cellStyle name="60% - Акцент2 2 4 2 2" xfId="4138"/>
    <cellStyle name="60% - Акцент2 2 4 2 3" xfId="6911"/>
    <cellStyle name="60% - Акцент2 2 4 3" xfId="6910"/>
    <cellStyle name="60% - Акцент2 2 4 4" xfId="9669"/>
    <cellStyle name="60% - Акцент2 2 4 5" xfId="9328"/>
    <cellStyle name="60% - Акцент2 2 4 6" xfId="9757"/>
    <cellStyle name="60% - Акцент2 2 4 7" xfId="9222"/>
    <cellStyle name="60% - Акцент2 2 4 8" xfId="9844"/>
    <cellStyle name="60% - Акцент2 2 4 9" xfId="9022"/>
    <cellStyle name="60% - Акцент2 2 5" xfId="1799"/>
    <cellStyle name="60% — акцент2 2 5" xfId="9636"/>
    <cellStyle name="60% - Акцент2 2 5 2" xfId="1800"/>
    <cellStyle name="60% - Акцент2 2 5 2 2" xfId="4139"/>
    <cellStyle name="60% - Акцент2 2 5 2 3" xfId="6913"/>
    <cellStyle name="60% - Акцент2 2 5 3" xfId="6912"/>
    <cellStyle name="60% - Акцент2 2 5 4" xfId="9326"/>
    <cellStyle name="60% - Акцент2 2 5 5" xfId="9758"/>
    <cellStyle name="60% - Акцент2 2 5 6" xfId="9220"/>
    <cellStyle name="60% - Акцент2 2 5 7" xfId="9848"/>
    <cellStyle name="60% - Акцент2 2 5 8" xfId="9020"/>
    <cellStyle name="60% - Акцент2 2 6" xfId="1801"/>
    <cellStyle name="60% — акцент2 2 6" xfId="9351"/>
    <cellStyle name="60% - Акцент2 2 6 2" xfId="1802"/>
    <cellStyle name="60% - Акцент2 2 6 2 2" xfId="4140"/>
    <cellStyle name="60% - Акцент2 2 6 2 3" xfId="6915"/>
    <cellStyle name="60% - Акцент2 2 6 3" xfId="6914"/>
    <cellStyle name="60% - Акцент2 2 6 4" xfId="9759"/>
    <cellStyle name="60% - Акцент2 2 6 5" xfId="9218"/>
    <cellStyle name="60% - Акцент2 2 6 6" xfId="9849"/>
    <cellStyle name="60% - Акцент2 2 6 7" xfId="9015"/>
    <cellStyle name="60% - Акцент2 2 7" xfId="1803"/>
    <cellStyle name="60% — акцент2 2 7" xfId="9706"/>
    <cellStyle name="60% - Акцент2 2 7 2" xfId="1804"/>
    <cellStyle name="60% - Акцент2 2 7 2 2" xfId="4141"/>
    <cellStyle name="60% - Акцент2 2 7 2 3" xfId="6917"/>
    <cellStyle name="60% - Акцент2 2 7 3" xfId="6916"/>
    <cellStyle name="60% - Акцент2 2 7 4" xfId="9214"/>
    <cellStyle name="60% - Акцент2 2 7 5" xfId="9850"/>
    <cellStyle name="60% - Акцент2 2 7 6" xfId="9011"/>
    <cellStyle name="60% - Акцент2 2 8" xfId="1805"/>
    <cellStyle name="60% — акцент2 2 8" xfId="9259"/>
    <cellStyle name="60% - Акцент2 2 8 2" xfId="1806"/>
    <cellStyle name="60% - Акцент2 2 8 2 2" xfId="6919"/>
    <cellStyle name="60% - Акцент2 2 8 3" xfId="1807"/>
    <cellStyle name="60% - Акцент2 2 8 3 2" xfId="4142"/>
    <cellStyle name="60% - Акцент2 2 8 3 3" xfId="6920"/>
    <cellStyle name="60% - Акцент2 2 8 4" xfId="6918"/>
    <cellStyle name="60% - Акцент2 2 8 5" xfId="9851"/>
    <cellStyle name="60% - Акцент2 2 8 6" xfId="9005"/>
    <cellStyle name="60% - Акцент2 2 9" xfId="1808"/>
    <cellStyle name="60% — акцент2 2 9" xfId="9779"/>
    <cellStyle name="60% - Акцент2 2 9 2" xfId="1809"/>
    <cellStyle name="60% - Акцент2 2 9 2 2" xfId="6922"/>
    <cellStyle name="60% - Акцент2 2 9 3" xfId="1810"/>
    <cellStyle name="60% - Акцент2 2 9 3 2" xfId="4144"/>
    <cellStyle name="60% - Акцент2 2 9 3 3" xfId="6923"/>
    <cellStyle name="60% - Акцент2 2 9 4" xfId="6921"/>
    <cellStyle name="60% - Акцент2 2 9 5" xfId="8997"/>
    <cellStyle name="60% - Акцент2 3" xfId="1811"/>
    <cellStyle name="60% — акцент2 3" xfId="1812"/>
    <cellStyle name="60% - Акцент2 3 10" xfId="1813"/>
    <cellStyle name="60% — акцент2 3 10" xfId="8988"/>
    <cellStyle name="60% - Акцент2 3 10 2" xfId="1814"/>
    <cellStyle name="60% - Акцент2 3 10 2 2" xfId="6927"/>
    <cellStyle name="60% - Акцент2 3 10 3" xfId="1815"/>
    <cellStyle name="60% - Акцент2 3 10 3 2" xfId="4146"/>
    <cellStyle name="60% - Акцент2 3 10 3 3" xfId="6928"/>
    <cellStyle name="60% - Акцент2 3 10 4" xfId="6926"/>
    <cellStyle name="60% - Акцент2 3 11" xfId="1816"/>
    <cellStyle name="60% - Акцент2 3 11 2" xfId="1817"/>
    <cellStyle name="60% - Акцент2 3 11 2 2" xfId="6930"/>
    <cellStyle name="60% - Акцент2 3 11 3" xfId="1818"/>
    <cellStyle name="60% - Акцент2 3 11 3 2" xfId="4149"/>
    <cellStyle name="60% - Акцент2 3 11 3 3" xfId="6931"/>
    <cellStyle name="60% - Акцент2 3 11 4" xfId="6929"/>
    <cellStyle name="60% - Акцент2 3 12" xfId="1819"/>
    <cellStyle name="60% - Акцент2 3 12 2" xfId="1820"/>
    <cellStyle name="60% - Акцент2 3 12 2 2" xfId="6933"/>
    <cellStyle name="60% - Акцент2 3 12 3" xfId="1821"/>
    <cellStyle name="60% - Акцент2 3 12 3 2" xfId="4150"/>
    <cellStyle name="60% - Акцент2 3 12 3 3" xfId="6934"/>
    <cellStyle name="60% - Акцент2 3 12 4" xfId="6932"/>
    <cellStyle name="60% - Акцент2 3 13" xfId="1822"/>
    <cellStyle name="60% - Акцент2 3 13 2" xfId="1823"/>
    <cellStyle name="60% - Акцент2 3 13 2 2" xfId="6936"/>
    <cellStyle name="60% - Акцент2 3 13 3" xfId="1824"/>
    <cellStyle name="60% - Акцент2 3 13 3 2" xfId="4152"/>
    <cellStyle name="60% - Акцент2 3 13 3 3" xfId="6937"/>
    <cellStyle name="60% - Акцент2 3 13 4" xfId="6935"/>
    <cellStyle name="60% - Акцент2 3 14" xfId="1825"/>
    <cellStyle name="60% - Акцент2 3 14 2" xfId="1826"/>
    <cellStyle name="60% - Акцент2 3 14 2 2" xfId="6939"/>
    <cellStyle name="60% - Акцент2 3 14 3" xfId="1827"/>
    <cellStyle name="60% - Акцент2 3 14 3 2" xfId="4155"/>
    <cellStyle name="60% - Акцент2 3 14 3 3" xfId="6940"/>
    <cellStyle name="60% - Акцент2 3 14 4" xfId="6938"/>
    <cellStyle name="60% - Акцент2 3 15" xfId="1828"/>
    <cellStyle name="60% - Акцент2 3 15 2" xfId="1829"/>
    <cellStyle name="60% - Акцент2 3 15 2 2" xfId="6942"/>
    <cellStyle name="60% - Акцент2 3 15 3" xfId="1830"/>
    <cellStyle name="60% - Акцент2 3 15 3 2" xfId="4156"/>
    <cellStyle name="60% - Акцент2 3 15 3 3" xfId="6943"/>
    <cellStyle name="60% - Акцент2 3 15 4" xfId="6941"/>
    <cellStyle name="60% - Акцент2 3 16" xfId="1831"/>
    <cellStyle name="60% - Акцент2 3 16 2" xfId="1832"/>
    <cellStyle name="60% - Акцент2 3 16 2 2" xfId="6945"/>
    <cellStyle name="60% - Акцент2 3 16 3" xfId="1833"/>
    <cellStyle name="60% - Акцент2 3 16 3 2" xfId="4158"/>
    <cellStyle name="60% - Акцент2 3 16 3 3" xfId="6946"/>
    <cellStyle name="60% - Акцент2 3 16 4" xfId="6944"/>
    <cellStyle name="60% - Акцент2 3 17" xfId="1834"/>
    <cellStyle name="60% - Акцент2 3 17 2" xfId="1835"/>
    <cellStyle name="60% - Акцент2 3 17 2 2" xfId="6948"/>
    <cellStyle name="60% - Акцент2 3 17 3" xfId="1836"/>
    <cellStyle name="60% - Акцент2 3 17 3 2" xfId="4159"/>
    <cellStyle name="60% - Акцент2 3 17 3 3" xfId="6949"/>
    <cellStyle name="60% - Акцент2 3 17 4" xfId="6947"/>
    <cellStyle name="60% - Акцент2 3 18" xfId="1837"/>
    <cellStyle name="60% - Акцент2 3 18 2" xfId="1838"/>
    <cellStyle name="60% - Акцент2 3 18 2 2" xfId="6951"/>
    <cellStyle name="60% - Акцент2 3 18 3" xfId="1839"/>
    <cellStyle name="60% - Акцент2 3 18 3 2" xfId="4160"/>
    <cellStyle name="60% - Акцент2 3 18 3 3" xfId="6952"/>
    <cellStyle name="60% - Акцент2 3 18 4" xfId="6950"/>
    <cellStyle name="60% - Акцент2 3 19" xfId="1840"/>
    <cellStyle name="60% - Акцент2 3 19 2" xfId="1841"/>
    <cellStyle name="60% - Акцент2 3 19 2 2" xfId="6954"/>
    <cellStyle name="60% - Акцент2 3 19 3" xfId="1842"/>
    <cellStyle name="60% - Акцент2 3 19 3 2" xfId="4161"/>
    <cellStyle name="60% - Акцент2 3 19 3 3" xfId="6955"/>
    <cellStyle name="60% - Акцент2 3 19 4" xfId="6953"/>
    <cellStyle name="60% - Акцент2 3 2" xfId="1843"/>
    <cellStyle name="60% — акцент2 3 2" xfId="1844"/>
    <cellStyle name="60% - Акцент2 3 2 10" xfId="9146"/>
    <cellStyle name="60% — акцент2 3 2 10" xfId="9796"/>
    <cellStyle name="60% - Акцент2 3 2 11" xfId="9921"/>
    <cellStyle name="60% — акцент2 3 2 11" xfId="9922"/>
    <cellStyle name="60% - Акцент2 3 2 12" xfId="8941"/>
    <cellStyle name="60% — акцент2 3 2 12" xfId="8938"/>
    <cellStyle name="60% - Акцент2 3 2 2" xfId="1845"/>
    <cellStyle name="60% — акцент2 3 2 2" xfId="4162"/>
    <cellStyle name="60% - Акцент2 3 2 2 10" xfId="8937"/>
    <cellStyle name="60% - Акцент2 3 2 2 2" xfId="1846"/>
    <cellStyle name="60% - Акцент2 3 2 2 2 2" xfId="6959"/>
    <cellStyle name="60% - Акцент2 3 2 2 3" xfId="1847"/>
    <cellStyle name="60% - Акцент2 3 2 2 3 2" xfId="4163"/>
    <cellStyle name="60% - Акцент2 3 2 2 3 3" xfId="6960"/>
    <cellStyle name="60% - Акцент2 3 2 2 4" xfId="6958"/>
    <cellStyle name="60% - Акцент2 3 2 2 5" xfId="9701"/>
    <cellStyle name="60% - Акцент2 3 2 2 6" xfId="9278"/>
    <cellStyle name="60% - Акцент2 3 2 2 7" xfId="9800"/>
    <cellStyle name="60% - Акцент2 3 2 2 8" xfId="9140"/>
    <cellStyle name="60% - Акцент2 3 2 2 9" xfId="9924"/>
    <cellStyle name="60% - Акцент2 3 2 3" xfId="1848"/>
    <cellStyle name="60% — акцент2 3 2 3" xfId="3227"/>
    <cellStyle name="60% - Акцент2 3 2 3 10" xfId="9139"/>
    <cellStyle name="60% - Акцент2 3 2 3 11" xfId="9926"/>
    <cellStyle name="60% - Акцент2 3 2 3 12" xfId="8936"/>
    <cellStyle name="60% - Акцент2 3 2 3 2" xfId="4164"/>
    <cellStyle name="60% - Акцент2 3 2 3 3" xfId="3740"/>
    <cellStyle name="60% - Акцент2 3 2 3 4" xfId="3184"/>
    <cellStyle name="60% - Акцент2 3 2 3 5" xfId="3783"/>
    <cellStyle name="60% - Акцент2 3 2 3 6" xfId="6961"/>
    <cellStyle name="60% - Акцент2 3 2 3 7" xfId="9703"/>
    <cellStyle name="60% - Акцент2 3 2 3 8" xfId="9276"/>
    <cellStyle name="60% - Акцент2 3 2 3 9" xfId="9805"/>
    <cellStyle name="60% - Акцент2 3 2 4" xfId="1849"/>
    <cellStyle name="60% — акцент2 3 2 4" xfId="3736"/>
    <cellStyle name="60% - Акцент2 3 2 4 10" xfId="9927"/>
    <cellStyle name="60% - Акцент2 3 2 4 11" xfId="8935"/>
    <cellStyle name="60% - Акцент2 3 2 4 2" xfId="4165"/>
    <cellStyle name="60% - Акцент2 3 2 4 3" xfId="3183"/>
    <cellStyle name="60% - Акцент2 3 2 4 4" xfId="3785"/>
    <cellStyle name="60% - Акцент2 3 2 4 5" xfId="6962"/>
    <cellStyle name="60% - Акцент2 3 2 4 6" xfId="9704"/>
    <cellStyle name="60% - Акцент2 3 2 4 7" xfId="9275"/>
    <cellStyle name="60% - Акцент2 3 2 4 8" xfId="9808"/>
    <cellStyle name="60% - Акцент2 3 2 4 9" xfId="9138"/>
    <cellStyle name="60% - Акцент2 3 2 5" xfId="6963"/>
    <cellStyle name="60% — акцент2 3 2 5" xfId="3186"/>
    <cellStyle name="60% - Акцент2 3 2 6" xfId="6956"/>
    <cellStyle name="60% — акцент2 3 2 6" xfId="3780"/>
    <cellStyle name="60% - Акцент2 3 2 7" xfId="9699"/>
    <cellStyle name="60% — акцент2 3 2 7" xfId="6957"/>
    <cellStyle name="60% - Акцент2 3 2 8" xfId="9282"/>
    <cellStyle name="60% — акцент2 3 2 8" xfId="9700"/>
    <cellStyle name="60% - Акцент2 3 2 9" xfId="9795"/>
    <cellStyle name="60% — акцент2 3 2 9" xfId="9281"/>
    <cellStyle name="60% - Акцент2 3 20" xfId="1850"/>
    <cellStyle name="60% - Акцент2 3 20 2" xfId="4166"/>
    <cellStyle name="60% - Акцент2 3 20 3" xfId="6964"/>
    <cellStyle name="60% - Акцент2 3 21" xfId="1851"/>
    <cellStyle name="60% - Акцент2 3 21 2" xfId="4167"/>
    <cellStyle name="60% - Акцент2 3 21 3" xfId="6965"/>
    <cellStyle name="60% - Акцент2 3 22" xfId="6966"/>
    <cellStyle name="60% - Акцент2 3 23" xfId="6924"/>
    <cellStyle name="60% - Акцент2 3 24" xfId="9679"/>
    <cellStyle name="60% - Акцент2 3 25" xfId="9312"/>
    <cellStyle name="60% - Акцент2 3 26" xfId="9763"/>
    <cellStyle name="60% - Акцент2 3 27" xfId="9192"/>
    <cellStyle name="60% - Акцент2 3 28" xfId="9857"/>
    <cellStyle name="60% - Акцент2 3 29" xfId="8989"/>
    <cellStyle name="60% - Акцент2 3 3" xfId="1852"/>
    <cellStyle name="60% — акцент2 3 3" xfId="1853"/>
    <cellStyle name="60% — акцент2 3 3 10" xfId="9815"/>
    <cellStyle name="60% - Акцент2 3 3 2" xfId="1854"/>
    <cellStyle name="60% — акцент2 3 3 2" xfId="4168"/>
    <cellStyle name="60% - Акцент2 3 3 2 10" xfId="9816"/>
    <cellStyle name="60% - Акцент2 3 3 2 11" xfId="9136"/>
    <cellStyle name="60% - Акцент2 3 3 2 12" xfId="9929"/>
    <cellStyle name="60% - Акцент2 3 3 2 13" xfId="8933"/>
    <cellStyle name="60% - Акцент2 3 3 2 2" xfId="4169"/>
    <cellStyle name="60% - Акцент2 3 3 2 3" xfId="3218"/>
    <cellStyle name="60% - Акцент2 3 3 2 4" xfId="3746"/>
    <cellStyle name="60% - Акцент2 3 3 2 5" xfId="3177"/>
    <cellStyle name="60% - Акцент2 3 3 2 6" xfId="3802"/>
    <cellStyle name="60% - Акцент2 3 3 2 7" xfId="6969"/>
    <cellStyle name="60% - Акцент2 3 3 2 8" xfId="9710"/>
    <cellStyle name="60% - Акцент2 3 3 2 9" xfId="9270"/>
    <cellStyle name="60% - Акцент2 3 3 3" xfId="6967"/>
    <cellStyle name="60% — акцент2 3 3 3" xfId="3221"/>
    <cellStyle name="60% - Акцент2 3 3 4" xfId="9708"/>
    <cellStyle name="60% — акцент2 3 3 4" xfId="3745"/>
    <cellStyle name="60% - Акцент2 3 3 5" xfId="9272"/>
    <cellStyle name="60% — акцент2 3 3 5" xfId="3179"/>
    <cellStyle name="60% - Акцент2 3 3 6" xfId="9814"/>
    <cellStyle name="60% — акцент2 3 3 6" xfId="3800"/>
    <cellStyle name="60% - Акцент2 3 3 7" xfId="9137"/>
    <cellStyle name="60% — акцент2 3 3 7" xfId="6968"/>
    <cellStyle name="60% - Акцент2 3 3 8" xfId="9928"/>
    <cellStyle name="60% — акцент2 3 3 8" xfId="9709"/>
    <cellStyle name="60% - Акцент2 3 3 9" xfId="8934"/>
    <cellStyle name="60% — акцент2 3 3 9" xfId="9271"/>
    <cellStyle name="60% - Акцент2 3 4" xfId="1855"/>
    <cellStyle name="60% — акцент2 3 4" xfId="6925"/>
    <cellStyle name="60% - Акцент2 3 4 2" xfId="1856"/>
    <cellStyle name="60% - Акцент2 3 4 2 2" xfId="4170"/>
    <cellStyle name="60% - Акцент2 3 4 2 3" xfId="6971"/>
    <cellStyle name="60% - Акцент2 3 4 3" xfId="6970"/>
    <cellStyle name="60% - Акцент2 3 4 4" xfId="9711"/>
    <cellStyle name="60% - Акцент2 3 4 5" xfId="9269"/>
    <cellStyle name="60% - Акцент2 3 4 6" xfId="9817"/>
    <cellStyle name="60% - Акцент2 3 4 7" xfId="9133"/>
    <cellStyle name="60% - Акцент2 3 4 8" xfId="9930"/>
    <cellStyle name="60% - Акцент2 3 4 9" xfId="8932"/>
    <cellStyle name="60% - Акцент2 3 5" xfId="1857"/>
    <cellStyle name="60% — акцент2 3 5" xfId="9680"/>
    <cellStyle name="60% - Акцент2 3 5 2" xfId="1858"/>
    <cellStyle name="60% - Акцент2 3 5 2 2" xfId="4171"/>
    <cellStyle name="60% - Акцент2 3 5 2 3" xfId="6973"/>
    <cellStyle name="60% - Акцент2 3 5 3" xfId="6972"/>
    <cellStyle name="60% - Акцент2 3 5 4" xfId="9264"/>
    <cellStyle name="60% - Акцент2 3 5 5" xfId="9819"/>
    <cellStyle name="60% - Акцент2 3 5 6" xfId="9130"/>
    <cellStyle name="60% - Акцент2 3 5 7" xfId="9932"/>
    <cellStyle name="60% - Акцент2 3 5 8" xfId="8924"/>
    <cellStyle name="60% - Акцент2 3 6" xfId="1859"/>
    <cellStyle name="60% — акцент2 3 6" xfId="9311"/>
    <cellStyle name="60% - Акцент2 3 6 2" xfId="1860"/>
    <cellStyle name="60% - Акцент2 3 6 2 2" xfId="4172"/>
    <cellStyle name="60% - Акцент2 3 6 2 3" xfId="6975"/>
    <cellStyle name="60% - Акцент2 3 6 3" xfId="6974"/>
    <cellStyle name="60% - Акцент2 3 6 4" xfId="9820"/>
    <cellStyle name="60% - Акцент2 3 6 5" xfId="9129"/>
    <cellStyle name="60% - Акцент2 3 6 6" xfId="9933"/>
    <cellStyle name="60% - Акцент2 3 6 7" xfId="8923"/>
    <cellStyle name="60% - Акцент2 3 7" xfId="1861"/>
    <cellStyle name="60% — акцент2 3 7" xfId="9766"/>
    <cellStyle name="60% - Акцент2 3 7 2" xfId="1862"/>
    <cellStyle name="60% - Акцент2 3 7 2 2" xfId="4174"/>
    <cellStyle name="60% - Акцент2 3 7 2 3" xfId="6977"/>
    <cellStyle name="60% - Акцент2 3 7 3" xfId="6976"/>
    <cellStyle name="60% - Акцент2 3 7 4" xfId="9128"/>
    <cellStyle name="60% - Акцент2 3 7 5" xfId="9939"/>
    <cellStyle name="60% - Акцент2 3 7 6" xfId="8918"/>
    <cellStyle name="60% - Акцент2 3 8" xfId="1863"/>
    <cellStyle name="60% — акцент2 3 8" xfId="9191"/>
    <cellStyle name="60% - Акцент2 3 8 2" xfId="1864"/>
    <cellStyle name="60% - Акцент2 3 8 2 2" xfId="6979"/>
    <cellStyle name="60% - Акцент2 3 8 3" xfId="1865"/>
    <cellStyle name="60% - Акцент2 3 8 3 2" xfId="4175"/>
    <cellStyle name="60% - Акцент2 3 8 3 3" xfId="6980"/>
    <cellStyle name="60% - Акцент2 3 8 4" xfId="6978"/>
    <cellStyle name="60% - Акцент2 3 8 5" xfId="9945"/>
    <cellStyle name="60% - Акцент2 3 8 6" xfId="8914"/>
    <cellStyle name="60% - Акцент2 3 9" xfId="1866"/>
    <cellStyle name="60% — акцент2 3 9" xfId="9858"/>
    <cellStyle name="60% - Акцент2 3 9 2" xfId="1867"/>
    <cellStyle name="60% - Акцент2 3 9 2 2" xfId="6982"/>
    <cellStyle name="60% - Акцент2 3 9 3" xfId="1868"/>
    <cellStyle name="60% - Акцент2 3 9 3 2" xfId="4177"/>
    <cellStyle name="60% - Акцент2 3 9 3 3" xfId="6983"/>
    <cellStyle name="60% - Акцент2 3 9 4" xfId="6981"/>
    <cellStyle name="60% - Акцент2 3 9 5" xfId="8909"/>
    <cellStyle name="60% — акцент2 4" xfId="1869"/>
    <cellStyle name="60% — акцент2 4 2" xfId="1870"/>
    <cellStyle name="60% — акцент2 4 2 2" xfId="4179"/>
    <cellStyle name="60% — акцент2 4 2 3" xfId="6985"/>
    <cellStyle name="60% — акцент2 4 3" xfId="6984"/>
    <cellStyle name="60% — акцент2 5" xfId="1871"/>
    <cellStyle name="60% — акцент2 5 2" xfId="1872"/>
    <cellStyle name="60% — акцент2 5 2 2" xfId="6987"/>
    <cellStyle name="60% — акцент2 5 3" xfId="1873"/>
    <cellStyle name="60% — акцент2 5 3 2" xfId="4180"/>
    <cellStyle name="60% — акцент2 5 3 3" xfId="6988"/>
    <cellStyle name="60% — акцент2 5 4" xfId="6986"/>
    <cellStyle name="60% — акцент2 6" xfId="1874"/>
    <cellStyle name="60% — акцент2 6 2" xfId="1875"/>
    <cellStyle name="60% — акцент2 6 2 2" xfId="6990"/>
    <cellStyle name="60% — акцент2 6 3" xfId="1876"/>
    <cellStyle name="60% — акцент2 6 3 2" xfId="4182"/>
    <cellStyle name="60% — акцент2 6 3 3" xfId="6991"/>
    <cellStyle name="60% — акцент2 6 4" xfId="6989"/>
    <cellStyle name="60% — акцент2 7" xfId="1877"/>
    <cellStyle name="60% — акцент2 7 2" xfId="1878"/>
    <cellStyle name="60% — акцент2 7 2 2" xfId="6993"/>
    <cellStyle name="60% — акцент2 7 3" xfId="1879"/>
    <cellStyle name="60% — акцент2 7 3 2" xfId="4184"/>
    <cellStyle name="60% — акцент2 7 3 3" xfId="6994"/>
    <cellStyle name="60% — акцент2 7 4" xfId="6992"/>
    <cellStyle name="60% — акцент2 8" xfId="1880"/>
    <cellStyle name="60% — акцент2 8 2" xfId="1881"/>
    <cellStyle name="60% — акцент2 8 2 2" xfId="6996"/>
    <cellStyle name="60% — акцент2 8 3" xfId="1882"/>
    <cellStyle name="60% — акцент2 8 3 2" xfId="4185"/>
    <cellStyle name="60% — акцент2 8 3 3" xfId="6997"/>
    <cellStyle name="60% — акцент2 8 4" xfId="6995"/>
    <cellStyle name="60% — акцент2 9" xfId="1883"/>
    <cellStyle name="60% — акцент2 9 2" xfId="1884"/>
    <cellStyle name="60% — акцент2 9 2 2" xfId="6999"/>
    <cellStyle name="60% — акцент2 9 3" xfId="1885"/>
    <cellStyle name="60% — акцент2 9 3 2" xfId="4186"/>
    <cellStyle name="60% — акцент2 9 3 3" xfId="7000"/>
    <cellStyle name="60% — акцент2 9 4" xfId="6998"/>
    <cellStyle name="60% — акцент3" xfId="1886"/>
    <cellStyle name="60% — акцент3 10" xfId="1887"/>
    <cellStyle name="60% — акцент3 10 2" xfId="1888"/>
    <cellStyle name="60% — акцент3 10 2 2" xfId="7003"/>
    <cellStyle name="60% — акцент3 10 3" xfId="1889"/>
    <cellStyle name="60% — акцент3 10 3 2" xfId="4187"/>
    <cellStyle name="60% — акцент3 10 3 3" xfId="7004"/>
    <cellStyle name="60% — акцент3 10 4" xfId="7002"/>
    <cellStyle name="60% — акцент3 11" xfId="1890"/>
    <cellStyle name="60% — акцент3 11 2" xfId="4188"/>
    <cellStyle name="60% — акцент3 11 3" xfId="7005"/>
    <cellStyle name="60% — акцент3 12" xfId="1891"/>
    <cellStyle name="60% — акцент3 12 2" xfId="7006"/>
    <cellStyle name="60% — акцент3 13" xfId="7007"/>
    <cellStyle name="60% — акцент3 14" xfId="7001"/>
    <cellStyle name="60% - Акцент3 2" xfId="1892"/>
    <cellStyle name="60% — акцент3 2" xfId="1893"/>
    <cellStyle name="60% - Акцент3 2 10" xfId="1894"/>
    <cellStyle name="60% — акцент3 2 10" xfId="8843"/>
    <cellStyle name="60% - Акцент3 2 10 2" xfId="1895"/>
    <cellStyle name="60% - Акцент3 2 10 2 2" xfId="7011"/>
    <cellStyle name="60% - Акцент3 2 10 3" xfId="1896"/>
    <cellStyle name="60% - Акцент3 2 10 3 2" xfId="4189"/>
    <cellStyle name="60% - Акцент3 2 10 3 3" xfId="7012"/>
    <cellStyle name="60% - Акцент3 2 10 4" xfId="7010"/>
    <cellStyle name="60% - Акцент3 2 11" xfId="1897"/>
    <cellStyle name="60% - Акцент3 2 11 2" xfId="1898"/>
    <cellStyle name="60% - Акцент3 2 11 2 2" xfId="7014"/>
    <cellStyle name="60% - Акцент3 2 11 3" xfId="1899"/>
    <cellStyle name="60% - Акцент3 2 11 3 2" xfId="4190"/>
    <cellStyle name="60% - Акцент3 2 11 3 3" xfId="7015"/>
    <cellStyle name="60% - Акцент3 2 11 4" xfId="7013"/>
    <cellStyle name="60% - Акцент3 2 12" xfId="1900"/>
    <cellStyle name="60% - Акцент3 2 12 2" xfId="1901"/>
    <cellStyle name="60% - Акцент3 2 12 2 2" xfId="7017"/>
    <cellStyle name="60% - Акцент3 2 12 3" xfId="1902"/>
    <cellStyle name="60% - Акцент3 2 12 3 2" xfId="4191"/>
    <cellStyle name="60% - Акцент3 2 12 3 3" xfId="7018"/>
    <cellStyle name="60% - Акцент3 2 12 4" xfId="7016"/>
    <cellStyle name="60% - Акцент3 2 13" xfId="1903"/>
    <cellStyle name="60% - Акцент3 2 13 2" xfId="1904"/>
    <cellStyle name="60% - Акцент3 2 13 2 2" xfId="7020"/>
    <cellStyle name="60% - Акцент3 2 13 3" xfId="1905"/>
    <cellStyle name="60% - Акцент3 2 13 3 2" xfId="4192"/>
    <cellStyle name="60% - Акцент3 2 13 3 3" xfId="7021"/>
    <cellStyle name="60% - Акцент3 2 13 4" xfId="7019"/>
    <cellStyle name="60% - Акцент3 2 14" xfId="1906"/>
    <cellStyle name="60% - Акцент3 2 14 2" xfId="1907"/>
    <cellStyle name="60% - Акцент3 2 14 2 2" xfId="7023"/>
    <cellStyle name="60% - Акцент3 2 14 3" xfId="1908"/>
    <cellStyle name="60% - Акцент3 2 14 3 2" xfId="4193"/>
    <cellStyle name="60% - Акцент3 2 14 3 3" xfId="7024"/>
    <cellStyle name="60% - Акцент3 2 14 4" xfId="7022"/>
    <cellStyle name="60% - Акцент3 2 15" xfId="1909"/>
    <cellStyle name="60% - Акцент3 2 15 2" xfId="1910"/>
    <cellStyle name="60% - Акцент3 2 15 2 2" xfId="7026"/>
    <cellStyle name="60% - Акцент3 2 15 3" xfId="1911"/>
    <cellStyle name="60% - Акцент3 2 15 3 2" xfId="4195"/>
    <cellStyle name="60% - Акцент3 2 15 3 3" xfId="7027"/>
    <cellStyle name="60% - Акцент3 2 15 4" xfId="7025"/>
    <cellStyle name="60% - Акцент3 2 16" xfId="1912"/>
    <cellStyle name="60% - Акцент3 2 16 2" xfId="1913"/>
    <cellStyle name="60% - Акцент3 2 16 2 2" xfId="7029"/>
    <cellStyle name="60% - Акцент3 2 16 3" xfId="1914"/>
    <cellStyle name="60% - Акцент3 2 16 3 2" xfId="4197"/>
    <cellStyle name="60% - Акцент3 2 16 3 3" xfId="7030"/>
    <cellStyle name="60% - Акцент3 2 16 4" xfId="7028"/>
    <cellStyle name="60% - Акцент3 2 17" xfId="1915"/>
    <cellStyle name="60% - Акцент3 2 17 2" xfId="1916"/>
    <cellStyle name="60% - Акцент3 2 17 2 2" xfId="7032"/>
    <cellStyle name="60% - Акцент3 2 17 3" xfId="1917"/>
    <cellStyle name="60% - Акцент3 2 17 3 2" xfId="4200"/>
    <cellStyle name="60% - Акцент3 2 17 3 3" xfId="7033"/>
    <cellStyle name="60% - Акцент3 2 17 4" xfId="7031"/>
    <cellStyle name="60% - Акцент3 2 18" xfId="1918"/>
    <cellStyle name="60% - Акцент3 2 18 2" xfId="1919"/>
    <cellStyle name="60% - Акцент3 2 18 2 2" xfId="7035"/>
    <cellStyle name="60% - Акцент3 2 18 3" xfId="1920"/>
    <cellStyle name="60% - Акцент3 2 18 3 2" xfId="4201"/>
    <cellStyle name="60% - Акцент3 2 18 3 3" xfId="7036"/>
    <cellStyle name="60% - Акцент3 2 18 4" xfId="7034"/>
    <cellStyle name="60% - Акцент3 2 19" xfId="1921"/>
    <cellStyle name="60% - Акцент3 2 19 2" xfId="1922"/>
    <cellStyle name="60% - Акцент3 2 19 2 2" xfId="7038"/>
    <cellStyle name="60% - Акцент3 2 19 3" xfId="1923"/>
    <cellStyle name="60% - Акцент3 2 19 3 2" xfId="4203"/>
    <cellStyle name="60% - Акцент3 2 19 3 3" xfId="7039"/>
    <cellStyle name="60% - Акцент3 2 19 4" xfId="7037"/>
    <cellStyle name="60% - Акцент3 2 2" xfId="1924"/>
    <cellStyle name="60% — акцент3 2 2" xfId="1925"/>
    <cellStyle name="60% - Акцент3 2 2 10" xfId="9064"/>
    <cellStyle name="60% — акцент3 2 2 10" xfId="9878"/>
    <cellStyle name="60% - Акцент3 2 2 11" xfId="10035"/>
    <cellStyle name="60% — акцент3 2 2 11" xfId="10037"/>
    <cellStyle name="60% - Акцент3 2 2 12" xfId="8783"/>
    <cellStyle name="60% — акцент3 2 2 12" xfId="8782"/>
    <cellStyle name="60% - Акцент3 2 2 2" xfId="1926"/>
    <cellStyle name="60% — акцент3 2 2 2" xfId="4205"/>
    <cellStyle name="60% - Акцент3 2 2 2 10" xfId="8779"/>
    <cellStyle name="60% - Акцент3 2 2 2 2" xfId="1927"/>
    <cellStyle name="60% - Акцент3 2 2 2 2 2" xfId="7043"/>
    <cellStyle name="60% - Акцент3 2 2 2 3" xfId="1928"/>
    <cellStyle name="60% - Акцент3 2 2 2 3 2" xfId="4208"/>
    <cellStyle name="60% - Акцент3 2 2 2 3 3" xfId="7044"/>
    <cellStyle name="60% - Акцент3 2 2 2 4" xfId="7042"/>
    <cellStyle name="60% - Акцент3 2 2 2 5" xfId="9762"/>
    <cellStyle name="60% - Акцент3 2 2 2 6" xfId="9215"/>
    <cellStyle name="60% - Акцент3 2 2 2 7" xfId="9879"/>
    <cellStyle name="60% - Акцент3 2 2 2 8" xfId="9060"/>
    <cellStyle name="60% - Акцент3 2 2 2 9" xfId="10039"/>
    <cellStyle name="60% - Акцент3 2 2 3" xfId="1929"/>
    <cellStyle name="60% — акцент3 2 2 3" xfId="4816"/>
    <cellStyle name="60% - Акцент3 2 2 3 10" xfId="9059"/>
    <cellStyle name="60% - Акцент3 2 2 3 11" xfId="10041"/>
    <cellStyle name="60% - Акцент3 2 2 3 12" xfId="8778"/>
    <cellStyle name="60% - Акцент3 2 2 3 2" xfId="4209"/>
    <cellStyle name="60% - Акцент3 2 2 3 3" xfId="3816"/>
    <cellStyle name="60% - Акцент3 2 2 3 4" xfId="4825"/>
    <cellStyle name="60% - Акцент3 2 2 3 5" xfId="3882"/>
    <cellStyle name="60% - Акцент3 2 2 3 6" xfId="7045"/>
    <cellStyle name="60% - Акцент3 2 2 3 7" xfId="9764"/>
    <cellStyle name="60% - Акцент3 2 2 3 8" xfId="9209"/>
    <cellStyle name="60% - Акцент3 2 2 3 9" xfId="9881"/>
    <cellStyle name="60% - Акцент3 2 2 4" xfId="1930"/>
    <cellStyle name="60% — акцент3 2 2 4" xfId="3813"/>
    <cellStyle name="60% - Акцент3 2 2 4 10" xfId="10042"/>
    <cellStyle name="60% - Акцент3 2 2 4 11" xfId="8777"/>
    <cellStyle name="60% - Акцент3 2 2 4 2" xfId="4210"/>
    <cellStyle name="60% - Акцент3 2 2 4 3" xfId="4826"/>
    <cellStyle name="60% - Акцент3 2 2 4 4" xfId="3883"/>
    <cellStyle name="60% - Акцент3 2 2 4 5" xfId="7046"/>
    <cellStyle name="60% - Акцент3 2 2 4 6" xfId="9765"/>
    <cellStyle name="60% - Акцент3 2 2 4 7" xfId="9208"/>
    <cellStyle name="60% - Акцент3 2 2 4 8" xfId="9882"/>
    <cellStyle name="60% - Акцент3 2 2 4 9" xfId="9058"/>
    <cellStyle name="60% - Акцент3 2 2 5" xfId="7047"/>
    <cellStyle name="60% — акцент3 2 2 5" xfId="4824"/>
    <cellStyle name="60% - Акцент3 2 2 6" xfId="7040"/>
    <cellStyle name="60% — акцент3 2 2 6" xfId="3866"/>
    <cellStyle name="60% - Акцент3 2 2 7" xfId="9760"/>
    <cellStyle name="60% — акцент3 2 2 7" xfId="7041"/>
    <cellStyle name="60% - Акцент3 2 2 8" xfId="9217"/>
    <cellStyle name="60% — акцент3 2 2 8" xfId="9761"/>
    <cellStyle name="60% - Акцент3 2 2 9" xfId="9877"/>
    <cellStyle name="60% — акцент3 2 2 9" xfId="9216"/>
    <cellStyle name="60% - Акцент3 2 20" xfId="1931"/>
    <cellStyle name="60% - Акцент3 2 20 2" xfId="4211"/>
    <cellStyle name="60% - Акцент3 2 20 3" xfId="7048"/>
    <cellStyle name="60% - Акцент3 2 21" xfId="1932"/>
    <cellStyle name="60% - Акцент3 2 21 2" xfId="4212"/>
    <cellStyle name="60% - Акцент3 2 21 3" xfId="7049"/>
    <cellStyle name="60% - Акцент3 2 22" xfId="7050"/>
    <cellStyle name="60% - Акцент3 2 23" xfId="7008"/>
    <cellStyle name="60% - Акцент3 2 24" xfId="9740"/>
    <cellStyle name="60% - Акцент3 2 25" xfId="9240"/>
    <cellStyle name="60% - Акцент3 2 26" xfId="9845"/>
    <cellStyle name="60% - Акцент3 2 27" xfId="9101"/>
    <cellStyle name="60% - Акцент3 2 28" xfId="9981"/>
    <cellStyle name="60% - Акцент3 2 29" xfId="8848"/>
    <cellStyle name="60% - Акцент3 2 3" xfId="1933"/>
    <cellStyle name="60% — акцент3 2 3" xfId="1934"/>
    <cellStyle name="60% — акцент3 2 3 10" xfId="9885"/>
    <cellStyle name="60% - Акцент3 2 3 2" xfId="1935"/>
    <cellStyle name="60% — акцент3 2 3 2" xfId="4213"/>
    <cellStyle name="60% - Акцент3 2 3 2 10" xfId="9886"/>
    <cellStyle name="60% - Акцент3 2 3 2 11" xfId="9041"/>
    <cellStyle name="60% - Акцент3 2 3 2 12" xfId="10049"/>
    <cellStyle name="60% - Акцент3 2 3 2 13" xfId="8769"/>
    <cellStyle name="60% - Акцент3 2 3 2 2" xfId="4214"/>
    <cellStyle name="60% - Акцент3 2 3 2 3" xfId="4818"/>
    <cellStyle name="60% - Акцент3 2 3 2 4" xfId="3820"/>
    <cellStyle name="60% - Акцент3 2 3 2 5" xfId="4829"/>
    <cellStyle name="60% - Акцент3 2 3 2 6" xfId="3889"/>
    <cellStyle name="60% - Акцент3 2 3 2 7" xfId="7053"/>
    <cellStyle name="60% - Акцент3 2 3 2 8" xfId="9769"/>
    <cellStyle name="60% - Акцент3 2 3 2 9" xfId="9197"/>
    <cellStyle name="60% - Акцент3 2 3 3" xfId="7051"/>
    <cellStyle name="60% — акцент3 2 3 3" xfId="4817"/>
    <cellStyle name="60% - Акцент3 2 3 4" xfId="9767"/>
    <cellStyle name="60% — акцент3 2 3 4" xfId="3819"/>
    <cellStyle name="60% - Акцент3 2 3 5" xfId="9199"/>
    <cellStyle name="60% — акцент3 2 3 5" xfId="4828"/>
    <cellStyle name="60% - Акцент3 2 3 6" xfId="9884"/>
    <cellStyle name="60% — акцент3 2 3 6" xfId="3888"/>
    <cellStyle name="60% - Акцент3 2 3 7" xfId="9054"/>
    <cellStyle name="60% — акцент3 2 3 7" xfId="7052"/>
    <cellStyle name="60% - Акцент3 2 3 8" xfId="10047"/>
    <cellStyle name="60% — акцент3 2 3 8" xfId="9768"/>
    <cellStyle name="60% - Акцент3 2 3 9" xfId="8774"/>
    <cellStyle name="60% — акцент3 2 3 9" xfId="9198"/>
    <cellStyle name="60% - Акцент3 2 4" xfId="1936"/>
    <cellStyle name="60% — акцент3 2 4" xfId="7009"/>
    <cellStyle name="60% - Акцент3 2 4 2" xfId="1937"/>
    <cellStyle name="60% - Акцент3 2 4 2 2" xfId="4215"/>
    <cellStyle name="60% - Акцент3 2 4 2 3" xfId="7055"/>
    <cellStyle name="60% - Акцент3 2 4 3" xfId="7054"/>
    <cellStyle name="60% - Акцент3 2 4 4" xfId="9770"/>
    <cellStyle name="60% - Акцент3 2 4 5" xfId="9196"/>
    <cellStyle name="60% - Акцент3 2 4 6" xfId="9887"/>
    <cellStyle name="60% - Акцент3 2 4 7" xfId="9040"/>
    <cellStyle name="60% - Акцент3 2 4 8" xfId="10050"/>
    <cellStyle name="60% - Акцент3 2 4 9" xfId="8768"/>
    <cellStyle name="60% - Акцент3 2 5" xfId="1938"/>
    <cellStyle name="60% — акцент3 2 5" xfId="9741"/>
    <cellStyle name="60% - Акцент3 2 5 2" xfId="1939"/>
    <cellStyle name="60% - Акцент3 2 5 2 2" xfId="4216"/>
    <cellStyle name="60% - Акцент3 2 5 2 3" xfId="7057"/>
    <cellStyle name="60% - Акцент3 2 5 3" xfId="7056"/>
    <cellStyle name="60% - Акцент3 2 5 4" xfId="9195"/>
    <cellStyle name="60% - Акцент3 2 5 5" xfId="9888"/>
    <cellStyle name="60% - Акцент3 2 5 6" xfId="9035"/>
    <cellStyle name="60% - Акцент3 2 5 7" xfId="10051"/>
    <cellStyle name="60% - Акцент3 2 5 8" xfId="8767"/>
    <cellStyle name="60% - Акцент3 2 6" xfId="1940"/>
    <cellStyle name="60% — акцент3 2 6" xfId="9239"/>
    <cellStyle name="60% - Акцент3 2 6 2" xfId="1941"/>
    <cellStyle name="60% - Акцент3 2 6 2 2" xfId="4218"/>
    <cellStyle name="60% - Акцент3 2 6 2 3" xfId="7059"/>
    <cellStyle name="60% - Акцент3 2 6 3" xfId="7058"/>
    <cellStyle name="60% - Акцент3 2 6 4" xfId="9889"/>
    <cellStyle name="60% - Акцент3 2 6 5" xfId="9030"/>
    <cellStyle name="60% - Акцент3 2 6 6" xfId="10053"/>
    <cellStyle name="60% - Акцент3 2 6 7" xfId="8759"/>
    <cellStyle name="60% - Акцент3 2 7" xfId="1942"/>
    <cellStyle name="60% — акцент3 2 7" xfId="9846"/>
    <cellStyle name="60% - Акцент3 2 7 2" xfId="1943"/>
    <cellStyle name="60% - Акцент3 2 7 2 2" xfId="4219"/>
    <cellStyle name="60% - Акцент3 2 7 2 3" xfId="7061"/>
    <cellStyle name="60% - Акцент3 2 7 3" xfId="7060"/>
    <cellStyle name="60% - Акцент3 2 7 4" xfId="9025"/>
    <cellStyle name="60% - Акцент3 2 7 5" xfId="10055"/>
    <cellStyle name="60% - Акцент3 2 7 6" xfId="8754"/>
    <cellStyle name="60% - Акцент3 2 8" xfId="1944"/>
    <cellStyle name="60% — акцент3 2 8" xfId="9100"/>
    <cellStyle name="60% - Акцент3 2 8 2" xfId="1945"/>
    <cellStyle name="60% - Акцент3 2 8 2 2" xfId="7063"/>
    <cellStyle name="60% - Акцент3 2 8 3" xfId="1946"/>
    <cellStyle name="60% - Акцент3 2 8 3 2" xfId="4221"/>
    <cellStyle name="60% - Акцент3 2 8 3 3" xfId="7064"/>
    <cellStyle name="60% - Акцент3 2 8 4" xfId="7062"/>
    <cellStyle name="60% - Акцент3 2 8 5" xfId="10058"/>
    <cellStyle name="60% - Акцент3 2 8 6" xfId="8753"/>
    <cellStyle name="60% - Акцент3 2 9" xfId="1947"/>
    <cellStyle name="60% — акцент3 2 9" xfId="9982"/>
    <cellStyle name="60% - Акцент3 2 9 2" xfId="1948"/>
    <cellStyle name="60% - Акцент3 2 9 2 2" xfId="7066"/>
    <cellStyle name="60% - Акцент3 2 9 3" xfId="1949"/>
    <cellStyle name="60% - Акцент3 2 9 3 2" xfId="4223"/>
    <cellStyle name="60% - Акцент3 2 9 3 3" xfId="7067"/>
    <cellStyle name="60% - Акцент3 2 9 4" xfId="7065"/>
    <cellStyle name="60% - Акцент3 2 9 5" xfId="8747"/>
    <cellStyle name="60% - Акцент3 3" xfId="1950"/>
    <cellStyle name="60% — акцент3 3" xfId="1951"/>
    <cellStyle name="60% - Акцент3 3 10" xfId="1952"/>
    <cellStyle name="60% — акцент3 3 10" xfId="8741"/>
    <cellStyle name="60% - Акцент3 3 10 2" xfId="1953"/>
    <cellStyle name="60% - Акцент3 3 10 2 2" xfId="7071"/>
    <cellStyle name="60% - Акцент3 3 10 3" xfId="1954"/>
    <cellStyle name="60% - Акцент3 3 10 3 2" xfId="4224"/>
    <cellStyle name="60% - Акцент3 3 10 3 3" xfId="7072"/>
    <cellStyle name="60% - Акцент3 3 10 4" xfId="7070"/>
    <cellStyle name="60% - Акцент3 3 11" xfId="1955"/>
    <cellStyle name="60% - Акцент3 3 11 2" xfId="1956"/>
    <cellStyle name="60% - Акцент3 3 11 2 2" xfId="7074"/>
    <cellStyle name="60% - Акцент3 3 11 3" xfId="1957"/>
    <cellStyle name="60% - Акцент3 3 11 3 2" xfId="4225"/>
    <cellStyle name="60% - Акцент3 3 11 3 3" xfId="7075"/>
    <cellStyle name="60% - Акцент3 3 11 4" xfId="7073"/>
    <cellStyle name="60% - Акцент3 3 12" xfId="1958"/>
    <cellStyle name="60% - Акцент3 3 12 2" xfId="1959"/>
    <cellStyle name="60% - Акцент3 3 12 2 2" xfId="7077"/>
    <cellStyle name="60% - Акцент3 3 12 3" xfId="1960"/>
    <cellStyle name="60% - Акцент3 3 12 3 2" xfId="4227"/>
    <cellStyle name="60% - Акцент3 3 12 3 3" xfId="7078"/>
    <cellStyle name="60% - Акцент3 3 12 4" xfId="7076"/>
    <cellStyle name="60% - Акцент3 3 13" xfId="1961"/>
    <cellStyle name="60% - Акцент3 3 13 2" xfId="1962"/>
    <cellStyle name="60% - Акцент3 3 13 2 2" xfId="7080"/>
    <cellStyle name="60% - Акцент3 3 13 3" xfId="1963"/>
    <cellStyle name="60% - Акцент3 3 13 3 2" xfId="4228"/>
    <cellStyle name="60% - Акцент3 3 13 3 3" xfId="7081"/>
    <cellStyle name="60% - Акцент3 3 13 4" xfId="7079"/>
    <cellStyle name="60% - Акцент3 3 14" xfId="1964"/>
    <cellStyle name="60% - Акцент3 3 14 2" xfId="1965"/>
    <cellStyle name="60% - Акцент3 3 14 2 2" xfId="7083"/>
    <cellStyle name="60% - Акцент3 3 14 3" xfId="1966"/>
    <cellStyle name="60% - Акцент3 3 14 3 2" xfId="4229"/>
    <cellStyle name="60% - Акцент3 3 14 3 3" xfId="7084"/>
    <cellStyle name="60% - Акцент3 3 14 4" xfId="7082"/>
    <cellStyle name="60% - Акцент3 3 15" xfId="1967"/>
    <cellStyle name="60% - Акцент3 3 15 2" xfId="1968"/>
    <cellStyle name="60% - Акцент3 3 15 2 2" xfId="7086"/>
    <cellStyle name="60% - Акцент3 3 15 3" xfId="1969"/>
    <cellStyle name="60% - Акцент3 3 15 3 2" xfId="4230"/>
    <cellStyle name="60% - Акцент3 3 15 3 3" xfId="7087"/>
    <cellStyle name="60% - Акцент3 3 15 4" xfId="7085"/>
    <cellStyle name="60% - Акцент3 3 16" xfId="1970"/>
    <cellStyle name="60% - Акцент3 3 16 2" xfId="1971"/>
    <cellStyle name="60% - Акцент3 3 16 2 2" xfId="7089"/>
    <cellStyle name="60% - Акцент3 3 16 3" xfId="1972"/>
    <cellStyle name="60% - Акцент3 3 16 3 2" xfId="4231"/>
    <cellStyle name="60% - Акцент3 3 16 3 3" xfId="7090"/>
    <cellStyle name="60% - Акцент3 3 16 4" xfId="7088"/>
    <cellStyle name="60% - Акцент3 3 17" xfId="1973"/>
    <cellStyle name="60% - Акцент3 3 17 2" xfId="1974"/>
    <cellStyle name="60% - Акцент3 3 17 2 2" xfId="7092"/>
    <cellStyle name="60% - Акцент3 3 17 3" xfId="1975"/>
    <cellStyle name="60% - Акцент3 3 17 3 2" xfId="4233"/>
    <cellStyle name="60% - Акцент3 3 17 3 3" xfId="7093"/>
    <cellStyle name="60% - Акцент3 3 17 4" xfId="7091"/>
    <cellStyle name="60% - Акцент3 3 18" xfId="1976"/>
    <cellStyle name="60% - Акцент3 3 18 2" xfId="1977"/>
    <cellStyle name="60% - Акцент3 3 18 2 2" xfId="7095"/>
    <cellStyle name="60% - Акцент3 3 18 3" xfId="1978"/>
    <cellStyle name="60% - Акцент3 3 18 3 2" xfId="4234"/>
    <cellStyle name="60% - Акцент3 3 18 3 3" xfId="7096"/>
    <cellStyle name="60% - Акцент3 3 18 4" xfId="7094"/>
    <cellStyle name="60% - Акцент3 3 19" xfId="1979"/>
    <cellStyle name="60% - Акцент3 3 19 2" xfId="1980"/>
    <cellStyle name="60% - Акцент3 3 19 2 2" xfId="7098"/>
    <cellStyle name="60% - Акцент3 3 19 3" xfId="1981"/>
    <cellStyle name="60% - Акцент3 3 19 3 2" xfId="4237"/>
    <cellStyle name="60% - Акцент3 3 19 3 3" xfId="7099"/>
    <cellStyle name="60% - Акцент3 3 19 4" xfId="7097"/>
    <cellStyle name="60% - Акцент3 3 2" xfId="1982"/>
    <cellStyle name="60% — акцент3 3 2" xfId="1983"/>
    <cellStyle name="60% - Акцент3 3 2 10" xfId="8987"/>
    <cellStyle name="60% — акцент3 3 2 10" xfId="9937"/>
    <cellStyle name="60% - Акцент3 3 2 11" xfId="10120"/>
    <cellStyle name="60% — акцент3 3 2 11" xfId="10121"/>
    <cellStyle name="60% - Акцент3 3 2 12" xfId="8721"/>
    <cellStyle name="60% — акцент3 3 2 12" xfId="8712"/>
    <cellStyle name="60% - Акцент3 3 2 2" xfId="1984"/>
    <cellStyle name="60% — акцент3 3 2 2" xfId="4238"/>
    <cellStyle name="60% - Акцент3 3 2 2 10" xfId="8709"/>
    <cellStyle name="60% - Акцент3 3 2 2 2" xfId="1985"/>
    <cellStyle name="60% - Акцент3 3 2 2 2 2" xfId="7103"/>
    <cellStyle name="60% - Акцент3 3 2 2 3" xfId="1986"/>
    <cellStyle name="60% - Акцент3 3 2 2 3 2" xfId="4239"/>
    <cellStyle name="60% - Акцент3 3 2 2 3 3" xfId="7104"/>
    <cellStyle name="60% - Акцент3 3 2 2 4" xfId="7102"/>
    <cellStyle name="60% - Акцент3 3 2 2 5" xfId="9804"/>
    <cellStyle name="60% - Акцент3 3 2 2 6" xfId="9152"/>
    <cellStyle name="60% - Акцент3 3 2 2 7" xfId="9938"/>
    <cellStyle name="60% - Акцент3 3 2 2 8" xfId="8986"/>
    <cellStyle name="60% - Акцент3 3 2 2 9" xfId="10122"/>
    <cellStyle name="60% - Акцент3 3 2 3" xfId="1987"/>
    <cellStyle name="60% — акцент3 3 2 3" xfId="4827"/>
    <cellStyle name="60% - Акцент3 3 2 3 10" xfId="8985"/>
    <cellStyle name="60% - Акцент3 3 2 3 11" xfId="10123"/>
    <cellStyle name="60% - Акцент3 3 2 3 12" xfId="8704"/>
    <cellStyle name="60% - Акцент3 3 2 3 2" xfId="4240"/>
    <cellStyle name="60% - Акцент3 3 2 3 3" xfId="3860"/>
    <cellStyle name="60% - Акцент3 3 2 3 4" xfId="4839"/>
    <cellStyle name="60% - Акцент3 3 2 3 5" xfId="3935"/>
    <cellStyle name="60% - Акцент3 3 2 3 6" xfId="7105"/>
    <cellStyle name="60% - Акцент3 3 2 3 7" xfId="9806"/>
    <cellStyle name="60% - Акцент3 3 2 3 8" xfId="9151"/>
    <cellStyle name="60% - Акцент3 3 2 3 9" xfId="9940"/>
    <cellStyle name="60% - Акцент3 3 2 4" xfId="1988"/>
    <cellStyle name="60% — акцент3 3 2 4" xfId="3856"/>
    <cellStyle name="60% - Акцент3 3 2 4 10" xfId="10124"/>
    <cellStyle name="60% - Акцент3 3 2 4 11" xfId="8702"/>
    <cellStyle name="60% - Акцент3 3 2 4 2" xfId="4241"/>
    <cellStyle name="60% - Акцент3 3 2 4 3" xfId="4840"/>
    <cellStyle name="60% - Акцент3 3 2 4 4" xfId="3938"/>
    <cellStyle name="60% - Акцент3 3 2 4 5" xfId="7106"/>
    <cellStyle name="60% - Акцент3 3 2 4 6" xfId="9807"/>
    <cellStyle name="60% - Акцент3 3 2 4 7" xfId="9150"/>
    <cellStyle name="60% - Акцент3 3 2 4 8" xfId="9941"/>
    <cellStyle name="60% - Акцент3 3 2 4 9" xfId="8984"/>
    <cellStyle name="60% - Акцент3 3 2 5" xfId="7107"/>
    <cellStyle name="60% — акцент3 3 2 5" xfId="4838"/>
    <cellStyle name="60% - Акцент3 3 2 6" xfId="7100"/>
    <cellStyle name="60% — акцент3 3 2 6" xfId="3931"/>
    <cellStyle name="60% - Акцент3 3 2 7" xfId="9802"/>
    <cellStyle name="60% — акцент3 3 2 7" xfId="7101"/>
    <cellStyle name="60% - Акцент3 3 2 8" xfId="9154"/>
    <cellStyle name="60% — акцент3 3 2 8" xfId="9803"/>
    <cellStyle name="60% - Акцент3 3 2 9" xfId="9934"/>
    <cellStyle name="60% — акцент3 3 2 9" xfId="9153"/>
    <cellStyle name="60% - Акцент3 3 20" xfId="1989"/>
    <cellStyle name="60% - Акцент3 3 20 2" xfId="4242"/>
    <cellStyle name="60% - Акцент3 3 20 3" xfId="7108"/>
    <cellStyle name="60% - Акцент3 3 21" xfId="1990"/>
    <cellStyle name="60% - Акцент3 3 21 2" xfId="4243"/>
    <cellStyle name="60% - Акцент3 3 21 3" xfId="7109"/>
    <cellStyle name="60% - Акцент3 3 22" xfId="7110"/>
    <cellStyle name="60% - Акцент3 3 23" xfId="7068"/>
    <cellStyle name="60% - Акцент3 3 24" xfId="9777"/>
    <cellStyle name="60% - Акцент3 3 25" xfId="9187"/>
    <cellStyle name="60% - Акцент3 3 26" xfId="9899"/>
    <cellStyle name="60% - Акцент3 3 27" xfId="9019"/>
    <cellStyle name="60% - Акцент3 3 28" xfId="10072"/>
    <cellStyle name="60% - Акцент3 3 29" xfId="8744"/>
    <cellStyle name="60% - Акцент3 3 3" xfId="1991"/>
    <cellStyle name="60% — акцент3 3 3" xfId="1992"/>
    <cellStyle name="60% — акцент3 3 3 10" xfId="9948"/>
    <cellStyle name="60% - Акцент3 3 3 2" xfId="1993"/>
    <cellStyle name="60% — акцент3 3 3 2" xfId="4245"/>
    <cellStyle name="60% - Акцент3 3 3 2 10" xfId="9949"/>
    <cellStyle name="60% - Акцент3 3 3 2 11" xfId="8980"/>
    <cellStyle name="60% - Акцент3 3 3 2 12" xfId="10132"/>
    <cellStyle name="60% - Акцент3 3 3 2 13" xfId="8684"/>
    <cellStyle name="60% - Акцент3 3 3 2 2" xfId="4246"/>
    <cellStyle name="60% - Акцент3 3 3 2 3" xfId="4831"/>
    <cellStyle name="60% - Акцент3 3 3 2 4" xfId="3875"/>
    <cellStyle name="60% - Акцент3 3 3 2 5" xfId="4844"/>
    <cellStyle name="60% - Акцент3 3 3 2 6" xfId="3951"/>
    <cellStyle name="60% - Акцент3 3 3 2 7" xfId="7113"/>
    <cellStyle name="60% - Акцент3 3 3 2 8" xfId="9811"/>
    <cellStyle name="60% - Акцент3 3 3 2 9" xfId="9143"/>
    <cellStyle name="60% - Акцент3 3 3 3" xfId="7111"/>
    <cellStyle name="60% — акцент3 3 3 3" xfId="4830"/>
    <cellStyle name="60% - Акцент3 3 3 4" xfId="9809"/>
    <cellStyle name="60% — акцент3 3 3 4" xfId="3873"/>
    <cellStyle name="60% - Акцент3 3 3 5" xfId="9145"/>
    <cellStyle name="60% — акцент3 3 3 5" xfId="4843"/>
    <cellStyle name="60% - Акцент3 3 3 6" xfId="9947"/>
    <cellStyle name="60% — акцент3 3 3 6" xfId="3949"/>
    <cellStyle name="60% - Акцент3 3 3 7" xfId="8981"/>
    <cellStyle name="60% — акцент3 3 3 7" xfId="7112"/>
    <cellStyle name="60% - Акцент3 3 3 8" xfId="10131"/>
    <cellStyle name="60% — акцент3 3 3 8" xfId="9810"/>
    <cellStyle name="60% - Акцент3 3 3 9" xfId="8685"/>
    <cellStyle name="60% — акцент3 3 3 9" xfId="9144"/>
    <cellStyle name="60% - Акцент3 3 4" xfId="1994"/>
    <cellStyle name="60% — акцент3 3 4" xfId="7069"/>
    <cellStyle name="60% - Акцент3 3 4 2" xfId="1995"/>
    <cellStyle name="60% - Акцент3 3 4 2 2" xfId="4248"/>
    <cellStyle name="60% - Акцент3 3 4 2 3" xfId="7115"/>
    <cellStyle name="60% - Акцент3 3 4 3" xfId="7114"/>
    <cellStyle name="60% - Акцент3 3 4 4" xfId="9812"/>
    <cellStyle name="60% - Акцент3 3 4 5" xfId="9142"/>
    <cellStyle name="60% - Акцент3 3 4 6" xfId="9950"/>
    <cellStyle name="60% - Акцент3 3 4 7" xfId="8979"/>
    <cellStyle name="60% - Акцент3 3 4 8" xfId="10133"/>
    <cellStyle name="60% - Акцент3 3 4 9" xfId="8683"/>
    <cellStyle name="60% - Акцент3 3 5" xfId="1996"/>
    <cellStyle name="60% — акцент3 3 5" xfId="9778"/>
    <cellStyle name="60% - Акцент3 3 5 2" xfId="1997"/>
    <cellStyle name="60% - Акцент3 3 5 2 2" xfId="4249"/>
    <cellStyle name="60% - Акцент3 3 5 2 3" xfId="7117"/>
    <cellStyle name="60% - Акцент3 3 5 3" xfId="7116"/>
    <cellStyle name="60% - Акцент3 3 5 4" xfId="9141"/>
    <cellStyle name="60% - Акцент3 3 5 5" xfId="9951"/>
    <cellStyle name="60% - Акцент3 3 5 6" xfId="8975"/>
    <cellStyle name="60% - Акцент3 3 5 7" xfId="10135"/>
    <cellStyle name="60% - Акцент3 3 5 8" xfId="8682"/>
    <cellStyle name="60% - Акцент3 3 6" xfId="1998"/>
    <cellStyle name="60% — акцент3 3 6" xfId="9186"/>
    <cellStyle name="60% - Акцент3 3 6 2" xfId="1999"/>
    <cellStyle name="60% - Акцент3 3 6 2 2" xfId="4250"/>
    <cellStyle name="60% - Акцент3 3 6 2 3" xfId="7119"/>
    <cellStyle name="60% - Акцент3 3 6 3" xfId="7118"/>
    <cellStyle name="60% - Акцент3 3 6 4" xfId="9953"/>
    <cellStyle name="60% - Акцент3 3 6 5" xfId="8972"/>
    <cellStyle name="60% - Акцент3 3 6 6" xfId="10137"/>
    <cellStyle name="60% - Акцент3 3 6 7" xfId="8681"/>
    <cellStyle name="60% - Акцент3 3 7" xfId="2000"/>
    <cellStyle name="60% — акцент3 3 7" xfId="9900"/>
    <cellStyle name="60% - Акцент3 3 7 2" xfId="2001"/>
    <cellStyle name="60% - Акцент3 3 7 2 2" xfId="4251"/>
    <cellStyle name="60% - Акцент3 3 7 2 3" xfId="7121"/>
    <cellStyle name="60% - Акцент3 3 7 3" xfId="7120"/>
    <cellStyle name="60% - Акцент3 3 7 4" xfId="8967"/>
    <cellStyle name="60% - Акцент3 3 7 5" xfId="10138"/>
    <cellStyle name="60% - Акцент3 3 7 6" xfId="8680"/>
    <cellStyle name="60% - Акцент3 3 8" xfId="2002"/>
    <cellStyle name="60% — акцент3 3 8" xfId="9018"/>
    <cellStyle name="60% - Акцент3 3 8 2" xfId="2003"/>
    <cellStyle name="60% - Акцент3 3 8 2 2" xfId="7123"/>
    <cellStyle name="60% - Акцент3 3 8 3" xfId="2004"/>
    <cellStyle name="60% - Акцент3 3 8 3 2" xfId="4252"/>
    <cellStyle name="60% - Акцент3 3 8 3 3" xfId="7124"/>
    <cellStyle name="60% - Акцент3 3 8 4" xfId="7122"/>
    <cellStyle name="60% - Акцент3 3 8 5" xfId="10144"/>
    <cellStyle name="60% - Акцент3 3 8 6" xfId="8679"/>
    <cellStyle name="60% - Акцент3 3 9" xfId="2005"/>
    <cellStyle name="60% — акцент3 3 9" xfId="10074"/>
    <cellStyle name="60% - Акцент3 3 9 2" xfId="2006"/>
    <cellStyle name="60% - Акцент3 3 9 2 2" xfId="7126"/>
    <cellStyle name="60% - Акцент3 3 9 3" xfId="2007"/>
    <cellStyle name="60% - Акцент3 3 9 3 2" xfId="4253"/>
    <cellStyle name="60% - Акцент3 3 9 3 3" xfId="7127"/>
    <cellStyle name="60% - Акцент3 3 9 4" xfId="7125"/>
    <cellStyle name="60% - Акцент3 3 9 5" xfId="8674"/>
    <cellStyle name="60% — акцент3 4" xfId="2008"/>
    <cellStyle name="60% — акцент3 4 2" xfId="2009"/>
    <cellStyle name="60% — акцент3 4 2 2" xfId="4254"/>
    <cellStyle name="60% — акцент3 4 2 3" xfId="7129"/>
    <cellStyle name="60% — акцент3 4 3" xfId="7128"/>
    <cellStyle name="60% — акцент3 5" xfId="2010"/>
    <cellStyle name="60% — акцент3 5 2" xfId="2011"/>
    <cellStyle name="60% — акцент3 5 2 2" xfId="7131"/>
    <cellStyle name="60% — акцент3 5 3" xfId="2012"/>
    <cellStyle name="60% — акцент3 5 3 2" xfId="4255"/>
    <cellStyle name="60% — акцент3 5 3 3" xfId="7132"/>
    <cellStyle name="60% — акцент3 5 4" xfId="7130"/>
    <cellStyle name="60% — акцент3 6" xfId="2013"/>
    <cellStyle name="60% — акцент3 6 2" xfId="2014"/>
    <cellStyle name="60% — акцент3 6 2 2" xfId="7134"/>
    <cellStyle name="60% — акцент3 6 3" xfId="2015"/>
    <cellStyle name="60% — акцент3 6 3 2" xfId="4256"/>
    <cellStyle name="60% — акцент3 6 3 3" xfId="7135"/>
    <cellStyle name="60% — акцент3 6 4" xfId="7133"/>
    <cellStyle name="60% — акцент3 7" xfId="2016"/>
    <cellStyle name="60% — акцент3 7 2" xfId="2017"/>
    <cellStyle name="60% — акцент3 7 2 2" xfId="7137"/>
    <cellStyle name="60% — акцент3 7 3" xfId="2018"/>
    <cellStyle name="60% — акцент3 7 3 2" xfId="4258"/>
    <cellStyle name="60% — акцент3 7 3 3" xfId="7138"/>
    <cellStyle name="60% — акцент3 7 4" xfId="7136"/>
    <cellStyle name="60% — акцент3 8" xfId="2019"/>
    <cellStyle name="60% — акцент3 8 2" xfId="2020"/>
    <cellStyle name="60% — акцент3 8 2 2" xfId="7140"/>
    <cellStyle name="60% — акцент3 8 3" xfId="2021"/>
    <cellStyle name="60% — акцент3 8 3 2" xfId="4259"/>
    <cellStyle name="60% — акцент3 8 3 3" xfId="7141"/>
    <cellStyle name="60% — акцент3 8 4" xfId="7139"/>
    <cellStyle name="60% — акцент3 9" xfId="2022"/>
    <cellStyle name="60% — акцент3 9 2" xfId="2023"/>
    <cellStyle name="60% — акцент3 9 2 2" xfId="7143"/>
    <cellStyle name="60% — акцент3 9 3" xfId="2024"/>
    <cellStyle name="60% — акцент3 9 3 2" xfId="4261"/>
    <cellStyle name="60% — акцент3 9 3 3" xfId="7144"/>
    <cellStyle name="60% — акцент3 9 4" xfId="7142"/>
    <cellStyle name="60% — акцент4" xfId="2025"/>
    <cellStyle name="60% — акцент4 10" xfId="2026"/>
    <cellStyle name="60% — акцент4 10 2" xfId="2027"/>
    <cellStyle name="60% — акцент4 10 2 2" xfId="7147"/>
    <cellStyle name="60% — акцент4 10 3" xfId="2028"/>
    <cellStyle name="60% — акцент4 10 3 2" xfId="4262"/>
    <cellStyle name="60% — акцент4 10 3 3" xfId="7148"/>
    <cellStyle name="60% — акцент4 10 4" xfId="7146"/>
    <cellStyle name="60% — акцент4 11" xfId="2029"/>
    <cellStyle name="60% — акцент4 11 2" xfId="4263"/>
    <cellStyle name="60% — акцент4 11 3" xfId="7149"/>
    <cellStyle name="60% — акцент4 12" xfId="2030"/>
    <cellStyle name="60% — акцент4 12 2" xfId="7150"/>
    <cellStyle name="60% — акцент4 13" xfId="7151"/>
    <cellStyle name="60% — акцент4 14" xfId="7145"/>
    <cellStyle name="60% - Акцент4 2" xfId="2031"/>
    <cellStyle name="60% — акцент4 2" xfId="2032"/>
    <cellStyle name="60% - Акцент4 2 10" xfId="2033"/>
    <cellStyle name="60% — акцент4 2 10" xfId="8631"/>
    <cellStyle name="60% - Акцент4 2 10 2" xfId="2034"/>
    <cellStyle name="60% - Акцент4 2 10 2 2" xfId="7155"/>
    <cellStyle name="60% - Акцент4 2 10 3" xfId="2035"/>
    <cellStyle name="60% - Акцент4 2 10 3 2" xfId="4266"/>
    <cellStyle name="60% - Акцент4 2 10 3 3" xfId="7156"/>
    <cellStyle name="60% - Акцент4 2 10 4" xfId="7154"/>
    <cellStyle name="60% - Акцент4 2 11" xfId="2036"/>
    <cellStyle name="60% - Акцент4 2 11 2" xfId="2037"/>
    <cellStyle name="60% - Акцент4 2 11 2 2" xfId="7158"/>
    <cellStyle name="60% - Акцент4 2 11 3" xfId="2038"/>
    <cellStyle name="60% - Акцент4 2 11 3 2" xfId="4267"/>
    <cellStyle name="60% - Акцент4 2 11 3 3" xfId="7159"/>
    <cellStyle name="60% - Акцент4 2 11 4" xfId="7157"/>
    <cellStyle name="60% - Акцент4 2 12" xfId="2039"/>
    <cellStyle name="60% - Акцент4 2 12 2" xfId="2040"/>
    <cellStyle name="60% - Акцент4 2 12 2 2" xfId="7161"/>
    <cellStyle name="60% - Акцент4 2 12 3" xfId="2041"/>
    <cellStyle name="60% - Акцент4 2 12 3 2" xfId="4270"/>
    <cellStyle name="60% - Акцент4 2 12 3 3" xfId="7162"/>
    <cellStyle name="60% - Акцент4 2 12 4" xfId="7160"/>
    <cellStyle name="60% - Акцент4 2 13" xfId="2042"/>
    <cellStyle name="60% - Акцент4 2 13 2" xfId="2043"/>
    <cellStyle name="60% - Акцент4 2 13 2 2" xfId="7164"/>
    <cellStyle name="60% - Акцент4 2 13 3" xfId="2044"/>
    <cellStyle name="60% - Акцент4 2 13 3 2" xfId="4271"/>
    <cellStyle name="60% - Акцент4 2 13 3 3" xfId="7165"/>
    <cellStyle name="60% - Акцент4 2 13 4" xfId="7163"/>
    <cellStyle name="60% - Акцент4 2 14" xfId="2045"/>
    <cellStyle name="60% - Акцент4 2 14 2" xfId="2046"/>
    <cellStyle name="60% - Акцент4 2 14 2 2" xfId="7167"/>
    <cellStyle name="60% - Акцент4 2 14 3" xfId="2047"/>
    <cellStyle name="60% - Акцент4 2 14 3 2" xfId="4272"/>
    <cellStyle name="60% - Акцент4 2 14 3 3" xfId="7168"/>
    <cellStyle name="60% - Акцент4 2 14 4" xfId="7166"/>
    <cellStyle name="60% - Акцент4 2 15" xfId="2048"/>
    <cellStyle name="60% - Акцент4 2 15 2" xfId="2049"/>
    <cellStyle name="60% - Акцент4 2 15 2 2" xfId="7170"/>
    <cellStyle name="60% - Акцент4 2 15 3" xfId="2050"/>
    <cellStyle name="60% - Акцент4 2 15 3 2" xfId="4273"/>
    <cellStyle name="60% - Акцент4 2 15 3 3" xfId="7171"/>
    <cellStyle name="60% - Акцент4 2 15 4" xfId="7169"/>
    <cellStyle name="60% - Акцент4 2 16" xfId="2051"/>
    <cellStyle name="60% - Акцент4 2 16 2" xfId="2052"/>
    <cellStyle name="60% - Акцент4 2 16 2 2" xfId="7173"/>
    <cellStyle name="60% - Акцент4 2 16 3" xfId="2053"/>
    <cellStyle name="60% - Акцент4 2 16 3 2" xfId="4274"/>
    <cellStyle name="60% - Акцент4 2 16 3 3" xfId="7174"/>
    <cellStyle name="60% - Акцент4 2 16 4" xfId="7172"/>
    <cellStyle name="60% - Акцент4 2 17" xfId="2054"/>
    <cellStyle name="60% - Акцент4 2 17 2" xfId="2055"/>
    <cellStyle name="60% - Акцент4 2 17 2 2" xfId="7176"/>
    <cellStyle name="60% - Акцент4 2 17 3" xfId="2056"/>
    <cellStyle name="60% - Акцент4 2 17 3 2" xfId="4276"/>
    <cellStyle name="60% - Акцент4 2 17 3 3" xfId="7177"/>
    <cellStyle name="60% - Акцент4 2 17 4" xfId="7175"/>
    <cellStyle name="60% - Акцент4 2 18" xfId="2057"/>
    <cellStyle name="60% - Акцент4 2 18 2" xfId="2058"/>
    <cellStyle name="60% - Акцент4 2 18 2 2" xfId="7179"/>
    <cellStyle name="60% - Акцент4 2 18 3" xfId="2059"/>
    <cellStyle name="60% - Акцент4 2 18 3 2" xfId="4277"/>
    <cellStyle name="60% - Акцент4 2 18 3 3" xfId="7180"/>
    <cellStyle name="60% - Акцент4 2 18 4" xfId="7178"/>
    <cellStyle name="60% - Акцент4 2 19" xfId="2060"/>
    <cellStyle name="60% - Акцент4 2 19 2" xfId="2061"/>
    <cellStyle name="60% - Акцент4 2 19 2 2" xfId="7182"/>
    <cellStyle name="60% - Акцент4 2 19 3" xfId="2062"/>
    <cellStyle name="60% - Акцент4 2 19 3 2" xfId="4278"/>
    <cellStyle name="60% - Акцент4 2 19 3 3" xfId="7183"/>
    <cellStyle name="60% - Акцент4 2 19 4" xfId="7181"/>
    <cellStyle name="60% - Акцент4 2 2" xfId="2063"/>
    <cellStyle name="60% — акцент4 2 2" xfId="2064"/>
    <cellStyle name="60% - Акцент4 2 2 10" xfId="8881"/>
    <cellStyle name="60% — акцент4 2 2 10" xfId="10013"/>
    <cellStyle name="60% - Акцент4 2 2 11" xfId="10213"/>
    <cellStyle name="60% — акцент4 2 2 11" xfId="10214"/>
    <cellStyle name="60% - Акцент4 2 2 12" xfId="8614"/>
    <cellStyle name="60% — акцент4 2 2 12" xfId="8611"/>
    <cellStyle name="60% - Акцент4 2 2 2" xfId="2065"/>
    <cellStyle name="60% — акцент4 2 2 2" xfId="4279"/>
    <cellStyle name="60% - Акцент4 2 2 2 10" xfId="8609"/>
    <cellStyle name="60% - Акцент4 2 2 2 2" xfId="2066"/>
    <cellStyle name="60% - Акцент4 2 2 2 2 2" xfId="7187"/>
    <cellStyle name="60% - Акцент4 2 2 2 3" xfId="2067"/>
    <cellStyle name="60% - Акцент4 2 2 2 3 2" xfId="4280"/>
    <cellStyle name="60% - Акцент4 2 2 2 3 3" xfId="7188"/>
    <cellStyle name="60% - Акцент4 2 2 2 4" xfId="7186"/>
    <cellStyle name="60% - Акцент4 2 2 2 5" xfId="9861"/>
    <cellStyle name="60% - Акцент4 2 2 2 6" xfId="9094"/>
    <cellStyle name="60% - Акцент4 2 2 2 7" xfId="10014"/>
    <cellStyle name="60% - Акцент4 2 2 2 8" xfId="8877"/>
    <cellStyle name="60% - Акцент4 2 2 2 9" xfId="10215"/>
    <cellStyle name="60% - Акцент4 2 2 3" xfId="2068"/>
    <cellStyle name="60% — акцент4 2 2 3" xfId="4849"/>
    <cellStyle name="60% - Акцент4 2 2 3 10" xfId="8874"/>
    <cellStyle name="60% - Акцент4 2 2 3 11" xfId="10218"/>
    <cellStyle name="60% - Акцент4 2 2 3 12" xfId="8597"/>
    <cellStyle name="60% - Акцент4 2 2 3 2" xfId="4281"/>
    <cellStyle name="60% - Акцент4 2 2 3 3" xfId="3941"/>
    <cellStyle name="60% - Акцент4 2 2 3 4" xfId="4862"/>
    <cellStyle name="60% - Акцент4 2 2 3 5" xfId="4031"/>
    <cellStyle name="60% - Акцент4 2 2 3 6" xfId="7189"/>
    <cellStyle name="60% - Акцент4 2 2 3 7" xfId="9862"/>
    <cellStyle name="60% - Акцент4 2 2 3 8" xfId="9091"/>
    <cellStyle name="60% - Акцент4 2 2 3 9" xfId="10016"/>
    <cellStyle name="60% - Акцент4 2 2 4" xfId="2069"/>
    <cellStyle name="60% — акцент4 2 2 4" xfId="3937"/>
    <cellStyle name="60% - Акцент4 2 2 4 10" xfId="10220"/>
    <cellStyle name="60% - Акцент4 2 2 4 11" xfId="8596"/>
    <cellStyle name="60% - Акцент4 2 2 4 2" xfId="4282"/>
    <cellStyle name="60% - Акцент4 2 2 4 3" xfId="4863"/>
    <cellStyle name="60% - Акцент4 2 2 4 4" xfId="4034"/>
    <cellStyle name="60% - Акцент4 2 2 4 5" xfId="7190"/>
    <cellStyle name="60% - Акцент4 2 2 4 6" xfId="9863"/>
    <cellStyle name="60% - Акцент4 2 2 4 7" xfId="9090"/>
    <cellStyle name="60% - Акцент4 2 2 4 8" xfId="10017"/>
    <cellStyle name="60% - Акцент4 2 2 4 9" xfId="8873"/>
    <cellStyle name="60% - Акцент4 2 2 5" xfId="7191"/>
    <cellStyle name="60% — акцент4 2 2 5" xfId="4859"/>
    <cellStyle name="60% - Акцент4 2 2 6" xfId="7184"/>
    <cellStyle name="60% — акцент4 2 2 6" xfId="4027"/>
    <cellStyle name="60% - Акцент4 2 2 7" xfId="9859"/>
    <cellStyle name="60% — акцент4 2 2 7" xfId="7185"/>
    <cellStyle name="60% - Акцент4 2 2 8" xfId="9096"/>
    <cellStyle name="60% — акцент4 2 2 8" xfId="9860"/>
    <cellStyle name="60% - Акцент4 2 2 9" xfId="10012"/>
    <cellStyle name="60% — акцент4 2 2 9" xfId="9095"/>
    <cellStyle name="60% - Акцент4 2 20" xfId="2070"/>
    <cellStyle name="60% - Акцент4 2 20 2" xfId="4283"/>
    <cellStyle name="60% - Акцент4 2 20 3" xfId="7192"/>
    <cellStyle name="60% - Акцент4 2 21" xfId="2071"/>
    <cellStyle name="60% - Акцент4 2 21 2" xfId="4284"/>
    <cellStyle name="60% - Акцент4 2 21 3" xfId="7193"/>
    <cellStyle name="60% - Акцент4 2 22" xfId="7194"/>
    <cellStyle name="60% - Акцент4 2 23" xfId="7152"/>
    <cellStyle name="60% - Акцент4 2 24" xfId="9837"/>
    <cellStyle name="60% - Акцент4 2 25" xfId="9127"/>
    <cellStyle name="60% - Акцент4 2 26" xfId="9988"/>
    <cellStyle name="60% - Акцент4 2 27" xfId="8928"/>
    <cellStyle name="60% - Акцент4 2 28" xfId="10177"/>
    <cellStyle name="60% - Акцент4 2 29" xfId="8634"/>
    <cellStyle name="60% - Акцент4 2 3" xfId="2072"/>
    <cellStyle name="60% — акцент4 2 3" xfId="2073"/>
    <cellStyle name="60% — акцент4 2 3 10" xfId="10027"/>
    <cellStyle name="60% - Акцент4 2 3 2" xfId="2074"/>
    <cellStyle name="60% — акцент4 2 3 2" xfId="4285"/>
    <cellStyle name="60% - Акцент4 2 3 2 10" xfId="10028"/>
    <cellStyle name="60% - Акцент4 2 3 2 11" xfId="8871"/>
    <cellStyle name="60% - Акцент4 2 3 2 12" xfId="10230"/>
    <cellStyle name="60% - Акцент4 2 3 2 13" xfId="8574"/>
    <cellStyle name="60% - Акцент4 2 3 2 2" xfId="4286"/>
    <cellStyle name="60% - Акцент4 2 3 2 3" xfId="4852"/>
    <cellStyle name="60% - Акцент4 2 3 2 4" xfId="3956"/>
    <cellStyle name="60% - Акцент4 2 3 2 5" xfId="4865"/>
    <cellStyle name="60% - Акцент4 2 3 2 6" xfId="4038"/>
    <cellStyle name="60% - Акцент4 2 3 2 7" xfId="7197"/>
    <cellStyle name="60% - Акцент4 2 3 2 8" xfId="9868"/>
    <cellStyle name="60% - Акцент4 2 3 2 9" xfId="9085"/>
    <cellStyle name="60% - Акцент4 2 3 3" xfId="7195"/>
    <cellStyle name="60% — акцент4 2 3 3" xfId="4851"/>
    <cellStyle name="60% - Акцент4 2 3 4" xfId="9866"/>
    <cellStyle name="60% — акцент4 2 3 4" xfId="3954"/>
    <cellStyle name="60% - Акцент4 2 3 5" xfId="9087"/>
    <cellStyle name="60% — акцент4 2 3 5" xfId="4864"/>
    <cellStyle name="60% - Акцент4 2 3 6" xfId="10024"/>
    <cellStyle name="60% — акцент4 2 3 6" xfId="4037"/>
    <cellStyle name="60% - Акцент4 2 3 7" xfId="8872"/>
    <cellStyle name="60% — акцент4 2 3 7" xfId="7196"/>
    <cellStyle name="60% - Акцент4 2 3 8" xfId="10226"/>
    <cellStyle name="60% — акцент4 2 3 8" xfId="9867"/>
    <cellStyle name="60% - Акцент4 2 3 9" xfId="8577"/>
    <cellStyle name="60% — акцент4 2 3 9" xfId="9086"/>
    <cellStyle name="60% - Акцент4 2 4" xfId="2075"/>
    <cellStyle name="60% — акцент4 2 4" xfId="7153"/>
    <cellStyle name="60% - Акцент4 2 4 2" xfId="2076"/>
    <cellStyle name="60% - Акцент4 2 4 2 2" xfId="4288"/>
    <cellStyle name="60% - Акцент4 2 4 2 3" xfId="7199"/>
    <cellStyle name="60% - Акцент4 2 4 3" xfId="7198"/>
    <cellStyle name="60% - Акцент4 2 4 4" xfId="9869"/>
    <cellStyle name="60% - Акцент4 2 4 5" xfId="9084"/>
    <cellStyle name="60% - Акцент4 2 4 6" xfId="10032"/>
    <cellStyle name="60% - Акцент4 2 4 7" xfId="8866"/>
    <cellStyle name="60% - Акцент4 2 4 8" xfId="10236"/>
    <cellStyle name="60% - Акцент4 2 4 9" xfId="8573"/>
    <cellStyle name="60% - Акцент4 2 5" xfId="2077"/>
    <cellStyle name="60% — акцент4 2 5" xfId="9838"/>
    <cellStyle name="60% - Акцент4 2 5 2" xfId="2078"/>
    <cellStyle name="60% - Акцент4 2 5 2 2" xfId="4290"/>
    <cellStyle name="60% - Акцент4 2 5 2 3" xfId="7201"/>
    <cellStyle name="60% - Акцент4 2 5 3" xfId="7200"/>
    <cellStyle name="60% - Акцент4 2 5 4" xfId="9082"/>
    <cellStyle name="60% - Акцент4 2 5 5" xfId="10036"/>
    <cellStyle name="60% - Акцент4 2 5 6" xfId="8865"/>
    <cellStyle name="60% - Акцент4 2 5 7" xfId="10240"/>
    <cellStyle name="60% - Акцент4 2 5 8" xfId="8572"/>
    <cellStyle name="60% - Акцент4 2 6" xfId="2079"/>
    <cellStyle name="60% — акцент4 2 6" xfId="9126"/>
    <cellStyle name="60% - Акцент4 2 6 2" xfId="2080"/>
    <cellStyle name="60% - Акцент4 2 6 2 2" xfId="4291"/>
    <cellStyle name="60% - Акцент4 2 6 2 3" xfId="7203"/>
    <cellStyle name="60% - Акцент4 2 6 3" xfId="7202"/>
    <cellStyle name="60% - Акцент4 2 6 4" xfId="10038"/>
    <cellStyle name="60% - Акцент4 2 6 5" xfId="8862"/>
    <cellStyle name="60% - Акцент4 2 6 6" xfId="10244"/>
    <cellStyle name="60% - Акцент4 2 6 7" xfId="8571"/>
    <cellStyle name="60% - Акцент4 2 7" xfId="2081"/>
    <cellStyle name="60% — акцент4 2 7" xfId="9989"/>
    <cellStyle name="60% - Акцент4 2 7 2" xfId="2082"/>
    <cellStyle name="60% - Акцент4 2 7 2 2" xfId="4292"/>
    <cellStyle name="60% - Акцент4 2 7 2 3" xfId="7205"/>
    <cellStyle name="60% - Акцент4 2 7 3" xfId="7204"/>
    <cellStyle name="60% - Акцент4 2 7 4" xfId="8858"/>
    <cellStyle name="60% - Акцент4 2 7 5" xfId="10247"/>
    <cellStyle name="60% - Акцент4 2 7 6" xfId="8568"/>
    <cellStyle name="60% - Акцент4 2 8" xfId="2083"/>
    <cellStyle name="60% — акцент4 2 8" xfId="8927"/>
    <cellStyle name="60% - Акцент4 2 8 2" xfId="2084"/>
    <cellStyle name="60% - Акцент4 2 8 2 2" xfId="7207"/>
    <cellStyle name="60% - Акцент4 2 8 3" xfId="2085"/>
    <cellStyle name="60% - Акцент4 2 8 3 2" xfId="4294"/>
    <cellStyle name="60% - Акцент4 2 8 3 3" xfId="7208"/>
    <cellStyle name="60% - Акцент4 2 8 4" xfId="7206"/>
    <cellStyle name="60% - Акцент4 2 8 5" xfId="10248"/>
    <cellStyle name="60% - Акцент4 2 8 6" xfId="8567"/>
    <cellStyle name="60% - Акцент4 2 9" xfId="2086"/>
    <cellStyle name="60% — акцент4 2 9" xfId="10178"/>
    <cellStyle name="60% - Акцент4 2 9 2" xfId="2087"/>
    <cellStyle name="60% - Акцент4 2 9 2 2" xfId="7210"/>
    <cellStyle name="60% - Акцент4 2 9 3" xfId="2088"/>
    <cellStyle name="60% - Акцент4 2 9 3 2" xfId="4296"/>
    <cellStyle name="60% - Акцент4 2 9 3 3" xfId="7211"/>
    <cellStyle name="60% - Акцент4 2 9 4" xfId="7209"/>
    <cellStyle name="60% - Акцент4 2 9 5" xfId="8566"/>
    <cellStyle name="60% - Акцент4 3" xfId="2089"/>
    <cellStyle name="60% — акцент4 3" xfId="2090"/>
    <cellStyle name="60% - Акцент4 3 10" xfId="2091"/>
    <cellStyle name="60% — акцент4 3 10" xfId="8564"/>
    <cellStyle name="60% - Акцент4 3 10 2" xfId="2092"/>
    <cellStyle name="60% - Акцент4 3 10 2 2" xfId="7215"/>
    <cellStyle name="60% - Акцент4 3 10 3" xfId="2093"/>
    <cellStyle name="60% - Акцент4 3 10 3 2" xfId="4298"/>
    <cellStyle name="60% - Акцент4 3 10 3 3" xfId="7216"/>
    <cellStyle name="60% - Акцент4 3 10 4" xfId="7214"/>
    <cellStyle name="60% - Акцент4 3 11" xfId="2094"/>
    <cellStyle name="60% - Акцент4 3 11 2" xfId="2095"/>
    <cellStyle name="60% - Акцент4 3 11 2 2" xfId="7218"/>
    <cellStyle name="60% - Акцент4 3 11 3" xfId="2096"/>
    <cellStyle name="60% - Акцент4 3 11 3 2" xfId="4299"/>
    <cellStyle name="60% - Акцент4 3 11 3 3" xfId="7219"/>
    <cellStyle name="60% - Акцент4 3 11 4" xfId="7217"/>
    <cellStyle name="60% - Акцент4 3 12" xfId="2097"/>
    <cellStyle name="60% - Акцент4 3 12 2" xfId="2098"/>
    <cellStyle name="60% - Акцент4 3 12 2 2" xfId="7221"/>
    <cellStyle name="60% - Акцент4 3 12 3" xfId="2099"/>
    <cellStyle name="60% - Акцент4 3 12 3 2" xfId="4300"/>
    <cellStyle name="60% - Акцент4 3 12 3 3" xfId="7222"/>
    <cellStyle name="60% - Акцент4 3 12 4" xfId="7220"/>
    <cellStyle name="60% - Акцент4 3 13" xfId="2100"/>
    <cellStyle name="60% - Акцент4 3 13 2" xfId="2101"/>
    <cellStyle name="60% - Акцент4 3 13 2 2" xfId="7224"/>
    <cellStyle name="60% - Акцент4 3 13 3" xfId="2102"/>
    <cellStyle name="60% - Акцент4 3 13 3 2" xfId="4301"/>
    <cellStyle name="60% - Акцент4 3 13 3 3" xfId="7225"/>
    <cellStyle name="60% - Акцент4 3 13 4" xfId="7223"/>
    <cellStyle name="60% - Акцент4 3 14" xfId="2103"/>
    <cellStyle name="60% - Акцент4 3 14 2" xfId="2104"/>
    <cellStyle name="60% - Акцент4 3 14 2 2" xfId="7227"/>
    <cellStyle name="60% - Акцент4 3 14 3" xfId="2105"/>
    <cellStyle name="60% - Акцент4 3 14 3 2" xfId="4302"/>
    <cellStyle name="60% - Акцент4 3 14 3 3" xfId="7228"/>
    <cellStyle name="60% - Акцент4 3 14 4" xfId="7226"/>
    <cellStyle name="60% - Акцент4 3 15" xfId="2106"/>
    <cellStyle name="60% - Акцент4 3 15 2" xfId="2107"/>
    <cellStyle name="60% - Акцент4 3 15 2 2" xfId="7230"/>
    <cellStyle name="60% - Акцент4 3 15 3" xfId="2108"/>
    <cellStyle name="60% - Акцент4 3 15 3 2" xfId="4303"/>
    <cellStyle name="60% - Акцент4 3 15 3 3" xfId="7231"/>
    <cellStyle name="60% - Акцент4 3 15 4" xfId="7229"/>
    <cellStyle name="60% - Акцент4 3 16" xfId="2109"/>
    <cellStyle name="60% - Акцент4 3 16 2" xfId="2110"/>
    <cellStyle name="60% - Акцент4 3 16 2 2" xfId="7233"/>
    <cellStyle name="60% - Акцент4 3 16 3" xfId="2111"/>
    <cellStyle name="60% - Акцент4 3 16 3 2" xfId="4304"/>
    <cellStyle name="60% - Акцент4 3 16 3 3" xfId="7234"/>
    <cellStyle name="60% - Акцент4 3 16 4" xfId="7232"/>
    <cellStyle name="60% - Акцент4 3 17" xfId="2112"/>
    <cellStyle name="60% - Акцент4 3 17 2" xfId="2113"/>
    <cellStyle name="60% - Акцент4 3 17 2 2" xfId="7236"/>
    <cellStyle name="60% - Акцент4 3 17 3" xfId="2114"/>
    <cellStyle name="60% - Акцент4 3 17 3 2" xfId="4305"/>
    <cellStyle name="60% - Акцент4 3 17 3 3" xfId="7237"/>
    <cellStyle name="60% - Акцент4 3 17 4" xfId="7235"/>
    <cellStyle name="60% - Акцент4 3 18" xfId="2115"/>
    <cellStyle name="60% - Акцент4 3 18 2" xfId="2116"/>
    <cellStyle name="60% - Акцент4 3 18 2 2" xfId="7239"/>
    <cellStyle name="60% - Акцент4 3 18 3" xfId="2117"/>
    <cellStyle name="60% - Акцент4 3 18 3 2" xfId="4306"/>
    <cellStyle name="60% - Акцент4 3 18 3 3" xfId="7240"/>
    <cellStyle name="60% - Акцент4 3 18 4" xfId="7238"/>
    <cellStyle name="60% - Акцент4 3 19" xfId="2118"/>
    <cellStyle name="60% - Акцент4 3 19 2" xfId="2119"/>
    <cellStyle name="60% - Акцент4 3 19 2 2" xfId="7242"/>
    <cellStyle name="60% - Акцент4 3 19 3" xfId="2120"/>
    <cellStyle name="60% - Акцент4 3 19 3 2" xfId="4307"/>
    <cellStyle name="60% - Акцент4 3 19 3 3" xfId="7243"/>
    <cellStyle name="60% - Акцент4 3 19 4" xfId="7241"/>
    <cellStyle name="60% - Акцент4 3 2" xfId="2121"/>
    <cellStyle name="60% — акцент4 3 2" xfId="2122"/>
    <cellStyle name="60% - Акцент4 3 2 10" xfId="8825"/>
    <cellStyle name="60% — акцент4 3 2 10" xfId="10082"/>
    <cellStyle name="60% - Акцент4 3 2 11" xfId="10278"/>
    <cellStyle name="60% — акцент4 3 2 11" xfId="10279"/>
    <cellStyle name="60% - Акцент4 3 2 12" xfId="8515"/>
    <cellStyle name="60% — акцент4 3 2 12" xfId="8514"/>
    <cellStyle name="60% - Акцент4 3 2 2" xfId="2123"/>
    <cellStyle name="60% — акцент4 3 2 2" xfId="4308"/>
    <cellStyle name="60% - Акцент4 3 2 2 10" xfId="8513"/>
    <cellStyle name="60% - Акцент4 3 2 2 2" xfId="2124"/>
    <cellStyle name="60% - Акцент4 3 2 2 2 2" xfId="7247"/>
    <cellStyle name="60% - Акцент4 3 2 2 3" xfId="2125"/>
    <cellStyle name="60% - Акцент4 3 2 2 3 2" xfId="4309"/>
    <cellStyle name="60% - Акцент4 3 2 2 3 3" xfId="7248"/>
    <cellStyle name="60% - Акцент4 3 2 2 4" xfId="7246"/>
    <cellStyle name="60% - Акцент4 3 2 2 5" xfId="9898"/>
    <cellStyle name="60% - Акцент4 3 2 2 6" xfId="9049"/>
    <cellStyle name="60% - Акцент4 3 2 2 7" xfId="10085"/>
    <cellStyle name="60% - Акцент4 3 2 2 8" xfId="8821"/>
    <cellStyle name="60% - Акцент4 3 2 2 9" xfId="10280"/>
    <cellStyle name="60% - Акцент4 3 2 3" xfId="2126"/>
    <cellStyle name="60% — акцент4 3 2 3" xfId="4858"/>
    <cellStyle name="60% - Акцент4 3 2 3 10" xfId="8802"/>
    <cellStyle name="60% - Акцент4 3 2 3 11" xfId="10283"/>
    <cellStyle name="60% - Акцент4 3 2 3 12" xfId="8512"/>
    <cellStyle name="60% - Акцент4 3 2 3 2" xfId="4310"/>
    <cellStyle name="60% - Акцент4 3 2 3 3" xfId="3995"/>
    <cellStyle name="60% - Акцент4 3 2 3 4" xfId="4871"/>
    <cellStyle name="60% - Акцент4 3 2 3 5" xfId="4086"/>
    <cellStyle name="60% - Акцент4 3 2 3 6" xfId="7249"/>
    <cellStyle name="60% - Акцент4 3 2 3 7" xfId="9901"/>
    <cellStyle name="60% - Акцент4 3 2 3 8" xfId="9046"/>
    <cellStyle name="60% - Акцент4 3 2 3 9" xfId="10087"/>
    <cellStyle name="60% - Акцент4 3 2 4" xfId="2127"/>
    <cellStyle name="60% — акцент4 3 2 4" xfId="3993"/>
    <cellStyle name="60% - Акцент4 3 2 4 10" xfId="10285"/>
    <cellStyle name="60% - Акцент4 3 2 4 11" xfId="8511"/>
    <cellStyle name="60% - Акцент4 3 2 4 2" xfId="4311"/>
    <cellStyle name="60% - Акцент4 3 2 4 3" xfId="4872"/>
    <cellStyle name="60% - Акцент4 3 2 4 4" xfId="4087"/>
    <cellStyle name="60% - Акцент4 3 2 4 5" xfId="7250"/>
    <cellStyle name="60% - Акцент4 3 2 4 6" xfId="9902"/>
    <cellStyle name="60% - Акцент4 3 2 4 7" xfId="9045"/>
    <cellStyle name="60% - Акцент4 3 2 4 8" xfId="10088"/>
    <cellStyle name="60% - Акцент4 3 2 4 9" xfId="8801"/>
    <cellStyle name="60% - Акцент4 3 2 5" xfId="7251"/>
    <cellStyle name="60% — акцент4 3 2 5" xfId="4870"/>
    <cellStyle name="60% - Акцент4 3 2 6" xfId="7244"/>
    <cellStyle name="60% — акцент4 3 2 6" xfId="4083"/>
    <cellStyle name="60% - Акцент4 3 2 7" xfId="9896"/>
    <cellStyle name="60% — акцент4 3 2 7" xfId="7245"/>
    <cellStyle name="60% - Акцент4 3 2 8" xfId="9051"/>
    <cellStyle name="60% — акцент4 3 2 8" xfId="9897"/>
    <cellStyle name="60% - Акцент4 3 2 9" xfId="10081"/>
    <cellStyle name="60% — акцент4 3 2 9" xfId="9050"/>
    <cellStyle name="60% - Акцент4 3 20" xfId="2128"/>
    <cellStyle name="60% - Акцент4 3 20 2" xfId="4312"/>
    <cellStyle name="60% - Акцент4 3 20 3" xfId="7252"/>
    <cellStyle name="60% - Акцент4 3 21" xfId="2129"/>
    <cellStyle name="60% - Акцент4 3 21 2" xfId="4313"/>
    <cellStyle name="60% - Акцент4 3 21 3" xfId="7253"/>
    <cellStyle name="60% - Акцент4 3 22" xfId="7254"/>
    <cellStyle name="60% - Акцент4 3 23" xfId="7212"/>
    <cellStyle name="60% - Акцент4 3 24" xfId="9875"/>
    <cellStyle name="60% - Акцент4 3 25" xfId="9077"/>
    <cellStyle name="60% - Акцент4 3 26" xfId="10045"/>
    <cellStyle name="60% - Акцент4 3 27" xfId="8850"/>
    <cellStyle name="60% - Акцент4 3 28" xfId="10249"/>
    <cellStyle name="60% - Акцент4 3 29" xfId="8565"/>
    <cellStyle name="60% - Акцент4 3 3" xfId="2130"/>
    <cellStyle name="60% — акцент4 3 3" xfId="2131"/>
    <cellStyle name="60% — акцент4 3 3 10" xfId="10094"/>
    <cellStyle name="60% - Акцент4 3 3 2" xfId="2132"/>
    <cellStyle name="60% — акцент4 3 3 2" xfId="4314"/>
    <cellStyle name="60% - Акцент4 3 3 2 10" xfId="10095"/>
    <cellStyle name="60% - Акцент4 3 3 2 11" xfId="8793"/>
    <cellStyle name="60% - Акцент4 3 3 2 12" xfId="10299"/>
    <cellStyle name="60% - Акцент4 3 3 2 13" xfId="8505"/>
    <cellStyle name="60% - Акцент4 3 3 2 2" xfId="4315"/>
    <cellStyle name="60% - Акцент4 3 3 2 3" xfId="4861"/>
    <cellStyle name="60% - Акцент4 3 3 2 4" xfId="4000"/>
    <cellStyle name="60% - Акцент4 3 3 2 5" xfId="4877"/>
    <cellStyle name="60% - Акцент4 3 3 2 6" xfId="4102"/>
    <cellStyle name="60% - Акцент4 3 3 2 7" xfId="7257"/>
    <cellStyle name="60% - Акцент4 3 3 2 8" xfId="9908"/>
    <cellStyle name="60% - Акцент4 3 3 2 9" xfId="9037"/>
    <cellStyle name="60% - Акцент4 3 3 3" xfId="7255"/>
    <cellStyle name="60% — акцент4 3 3 3" xfId="4860"/>
    <cellStyle name="60% - Акцент4 3 3 4" xfId="9906"/>
    <cellStyle name="60% — акцент4 3 3 4" xfId="3998"/>
    <cellStyle name="60% - Акцент4 3 3 5" xfId="9039"/>
    <cellStyle name="60% — акцент4 3 3 5" xfId="4876"/>
    <cellStyle name="60% - Акцент4 3 3 6" xfId="10093"/>
    <cellStyle name="60% — акцент4 3 3 6" xfId="4100"/>
    <cellStyle name="60% - Акцент4 3 3 7" xfId="8794"/>
    <cellStyle name="60% — акцент4 3 3 7" xfId="7256"/>
    <cellStyle name="60% - Акцент4 3 3 8" xfId="10295"/>
    <cellStyle name="60% — акцент4 3 3 8" xfId="9907"/>
    <cellStyle name="60% - Акцент4 3 3 9" xfId="8506"/>
    <cellStyle name="60% — акцент4 3 3 9" xfId="9038"/>
    <cellStyle name="60% - Акцент4 3 4" xfId="2133"/>
    <cellStyle name="60% — акцент4 3 4" xfId="7213"/>
    <cellStyle name="60% - Акцент4 3 4 2" xfId="2134"/>
    <cellStyle name="60% - Акцент4 3 4 2 2" xfId="4317"/>
    <cellStyle name="60% - Акцент4 3 4 2 3" xfId="7259"/>
    <cellStyle name="60% - Акцент4 3 4 3" xfId="7258"/>
    <cellStyle name="60% - Акцент4 3 4 4" xfId="9909"/>
    <cellStyle name="60% - Акцент4 3 4 5" xfId="9036"/>
    <cellStyle name="60% - Акцент4 3 4 6" xfId="10096"/>
    <cellStyle name="60% - Акцент4 3 4 7" xfId="8792"/>
    <cellStyle name="60% - Акцент4 3 4 8" xfId="10300"/>
    <cellStyle name="60% - Акцент4 3 4 9" xfId="8504"/>
    <cellStyle name="60% - Акцент4 3 5" xfId="2135"/>
    <cellStyle name="60% — акцент4 3 5" xfId="9876"/>
    <cellStyle name="60% - Акцент4 3 5 2" xfId="2136"/>
    <cellStyle name="60% - Акцент4 3 5 2 2" xfId="4318"/>
    <cellStyle name="60% - Акцент4 3 5 2 3" xfId="7261"/>
    <cellStyle name="60% - Акцент4 3 5 3" xfId="7260"/>
    <cellStyle name="60% - Акцент4 3 5 4" xfId="9034"/>
    <cellStyle name="60% - Акцент4 3 5 5" xfId="10097"/>
    <cellStyle name="60% - Акцент4 3 5 6" xfId="8790"/>
    <cellStyle name="60% - Акцент4 3 5 7" xfId="10302"/>
    <cellStyle name="60% - Акцент4 3 5 8" xfId="8502"/>
    <cellStyle name="60% - Акцент4 3 6" xfId="2137"/>
    <cellStyle name="60% — акцент4 3 6" xfId="9076"/>
    <cellStyle name="60% - Акцент4 3 6 2" xfId="2138"/>
    <cellStyle name="60% - Акцент4 3 6 2 2" xfId="4319"/>
    <cellStyle name="60% - Акцент4 3 6 2 3" xfId="7263"/>
    <cellStyle name="60% - Акцент4 3 6 3" xfId="7262"/>
    <cellStyle name="60% - Акцент4 3 6 4" xfId="10099"/>
    <cellStyle name="60% - Акцент4 3 6 5" xfId="8788"/>
    <cellStyle name="60% - Акцент4 3 6 6" xfId="10305"/>
    <cellStyle name="60% - Акцент4 3 6 7" xfId="8495"/>
    <cellStyle name="60% - Акцент4 3 7" xfId="2139"/>
    <cellStyle name="60% — акцент4 3 7" xfId="10046"/>
    <cellStyle name="60% - Акцент4 3 7 2" xfId="2140"/>
    <cellStyle name="60% - Акцент4 3 7 2 2" xfId="4320"/>
    <cellStyle name="60% - Акцент4 3 7 2 3" xfId="7265"/>
    <cellStyle name="60% - Акцент4 3 7 3" xfId="7264"/>
    <cellStyle name="60% - Акцент4 3 7 4" xfId="8787"/>
    <cellStyle name="60% - Акцент4 3 7 5" xfId="10309"/>
    <cellStyle name="60% - Акцент4 3 7 6" xfId="8486"/>
    <cellStyle name="60% - Акцент4 3 8" xfId="2141"/>
    <cellStyle name="60% — акцент4 3 8" xfId="8849"/>
    <cellStyle name="60% - Акцент4 3 8 2" xfId="2142"/>
    <cellStyle name="60% - Акцент4 3 8 2 2" xfId="7267"/>
    <cellStyle name="60% - Акцент4 3 8 3" xfId="2143"/>
    <cellStyle name="60% - Акцент4 3 8 3 2" xfId="4323"/>
    <cellStyle name="60% - Акцент4 3 8 3 3" xfId="7268"/>
    <cellStyle name="60% - Акцент4 3 8 4" xfId="7266"/>
    <cellStyle name="60% - Акцент4 3 8 5" xfId="10310"/>
    <cellStyle name="60% - Акцент4 3 8 6" xfId="8482"/>
    <cellStyle name="60% - Акцент4 3 9" xfId="2144"/>
    <cellStyle name="60% — акцент4 3 9" xfId="10250"/>
    <cellStyle name="60% - Акцент4 3 9 2" xfId="2145"/>
    <cellStyle name="60% - Акцент4 3 9 2 2" xfId="7270"/>
    <cellStyle name="60% - Акцент4 3 9 3" xfId="2146"/>
    <cellStyle name="60% - Акцент4 3 9 3 2" xfId="4324"/>
    <cellStyle name="60% - Акцент4 3 9 3 3" xfId="7271"/>
    <cellStyle name="60% - Акцент4 3 9 4" xfId="7269"/>
    <cellStyle name="60% - Акцент4 3 9 5" xfId="8473"/>
    <cellStyle name="60% — акцент4 4" xfId="2147"/>
    <cellStyle name="60% — акцент4 4 2" xfId="2148"/>
    <cellStyle name="60% — акцент4 4 2 2" xfId="4325"/>
    <cellStyle name="60% — акцент4 4 2 3" xfId="7273"/>
    <cellStyle name="60% — акцент4 4 3" xfId="7272"/>
    <cellStyle name="60% — акцент4 5" xfId="2149"/>
    <cellStyle name="60% — акцент4 5 2" xfId="2150"/>
    <cellStyle name="60% — акцент4 5 2 2" xfId="7275"/>
    <cellStyle name="60% — акцент4 5 3" xfId="2151"/>
    <cellStyle name="60% — акцент4 5 3 2" xfId="4328"/>
    <cellStyle name="60% — акцент4 5 3 3" xfId="7276"/>
    <cellStyle name="60% — акцент4 5 4" xfId="7274"/>
    <cellStyle name="60% — акцент4 6" xfId="2152"/>
    <cellStyle name="60% — акцент4 6 2" xfId="2153"/>
    <cellStyle name="60% — акцент4 6 2 2" xfId="7278"/>
    <cellStyle name="60% — акцент4 6 3" xfId="2154"/>
    <cellStyle name="60% — акцент4 6 3 2" xfId="4329"/>
    <cellStyle name="60% — акцент4 6 3 3" xfId="7279"/>
    <cellStyle name="60% — акцент4 6 4" xfId="7277"/>
    <cellStyle name="60% — акцент4 7" xfId="2155"/>
    <cellStyle name="60% — акцент4 7 2" xfId="2156"/>
    <cellStyle name="60% — акцент4 7 2 2" xfId="7281"/>
    <cellStyle name="60% — акцент4 7 3" xfId="2157"/>
    <cellStyle name="60% — акцент4 7 3 2" xfId="4330"/>
    <cellStyle name="60% — акцент4 7 3 3" xfId="7282"/>
    <cellStyle name="60% — акцент4 7 4" xfId="7280"/>
    <cellStyle name="60% — акцент4 8" xfId="2158"/>
    <cellStyle name="60% — акцент4 8 2" xfId="2159"/>
    <cellStyle name="60% — акцент4 8 2 2" xfId="7284"/>
    <cellStyle name="60% — акцент4 8 3" xfId="2160"/>
    <cellStyle name="60% — акцент4 8 3 2" xfId="4331"/>
    <cellStyle name="60% — акцент4 8 3 3" xfId="7285"/>
    <cellStyle name="60% — акцент4 8 4" xfId="7283"/>
    <cellStyle name="60% — акцент4 9" xfId="2161"/>
    <cellStyle name="60% — акцент4 9 2" xfId="2162"/>
    <cellStyle name="60% — акцент4 9 2 2" xfId="7287"/>
    <cellStyle name="60% — акцент4 9 3" xfId="2163"/>
    <cellStyle name="60% — акцент4 9 3 2" xfId="4332"/>
    <cellStyle name="60% — акцент4 9 3 3" xfId="7288"/>
    <cellStyle name="60% — акцент4 9 4" xfId="7286"/>
    <cellStyle name="60% — акцент5" xfId="2164"/>
    <cellStyle name="60% — акцент5 10" xfId="2165"/>
    <cellStyle name="60% — акцент5 10 2" xfId="2166"/>
    <cellStyle name="60% — акцент5 10 2 2" xfId="7291"/>
    <cellStyle name="60% — акцент5 10 3" xfId="2167"/>
    <cellStyle name="60% — акцент5 10 3 2" xfId="4333"/>
    <cellStyle name="60% — акцент5 10 3 3" xfId="7292"/>
    <cellStyle name="60% — акцент5 10 4" xfId="7290"/>
    <cellStyle name="60% — акцент5 11" xfId="2168"/>
    <cellStyle name="60% — акцент5 11 2" xfId="4334"/>
    <cellStyle name="60% — акцент5 11 3" xfId="7293"/>
    <cellStyle name="60% — акцент5 12" xfId="2169"/>
    <cellStyle name="60% — акцент5 12 2" xfId="7294"/>
    <cellStyle name="60% — акцент5 13" xfId="7295"/>
    <cellStyle name="60% — акцент5 14" xfId="7289"/>
    <cellStyle name="60% - Акцент5 2" xfId="2170"/>
    <cellStyle name="60% — акцент5 2" xfId="2171"/>
    <cellStyle name="60% - Акцент5 2 10" xfId="2172"/>
    <cellStyle name="60% — акцент5 2 10" xfId="8463"/>
    <cellStyle name="60% - Акцент5 2 10 2" xfId="2173"/>
    <cellStyle name="60% - Акцент5 2 10 2 2" xfId="7299"/>
    <cellStyle name="60% - Акцент5 2 10 3" xfId="2174"/>
    <cellStyle name="60% - Акцент5 2 10 3 2" xfId="4337"/>
    <cellStyle name="60% - Акцент5 2 10 3 3" xfId="7300"/>
    <cellStyle name="60% - Акцент5 2 10 4" xfId="7298"/>
    <cellStyle name="60% - Акцент5 2 11" xfId="2175"/>
    <cellStyle name="60% - Акцент5 2 11 2" xfId="2176"/>
    <cellStyle name="60% - Акцент5 2 11 2 2" xfId="7302"/>
    <cellStyle name="60% - Акцент5 2 11 3" xfId="2177"/>
    <cellStyle name="60% - Акцент5 2 11 3 2" xfId="4340"/>
    <cellStyle name="60% - Акцент5 2 11 3 3" xfId="7303"/>
    <cellStyle name="60% - Акцент5 2 11 4" xfId="7301"/>
    <cellStyle name="60% - Акцент5 2 12" xfId="2178"/>
    <cellStyle name="60% - Акцент5 2 12 2" xfId="2179"/>
    <cellStyle name="60% - Акцент5 2 12 2 2" xfId="7305"/>
    <cellStyle name="60% - Акцент5 2 12 3" xfId="2180"/>
    <cellStyle name="60% - Акцент5 2 12 3 2" xfId="4341"/>
    <cellStyle name="60% - Акцент5 2 12 3 3" xfId="7306"/>
    <cellStyle name="60% - Акцент5 2 12 4" xfId="7304"/>
    <cellStyle name="60% - Акцент5 2 13" xfId="2181"/>
    <cellStyle name="60% - Акцент5 2 13 2" xfId="2182"/>
    <cellStyle name="60% - Акцент5 2 13 2 2" xfId="7308"/>
    <cellStyle name="60% - Акцент5 2 13 3" xfId="2183"/>
    <cellStyle name="60% - Акцент5 2 13 3 2" xfId="4344"/>
    <cellStyle name="60% - Акцент5 2 13 3 3" xfId="7309"/>
    <cellStyle name="60% - Акцент5 2 13 4" xfId="7307"/>
    <cellStyle name="60% - Акцент5 2 14" xfId="2184"/>
    <cellStyle name="60% - Акцент5 2 14 2" xfId="2185"/>
    <cellStyle name="60% - Акцент5 2 14 2 2" xfId="7311"/>
    <cellStyle name="60% - Акцент5 2 14 3" xfId="2186"/>
    <cellStyle name="60% - Акцент5 2 14 3 2" xfId="4345"/>
    <cellStyle name="60% - Акцент5 2 14 3 3" xfId="7312"/>
    <cellStyle name="60% - Акцент5 2 14 4" xfId="7310"/>
    <cellStyle name="60% - Акцент5 2 15" xfId="2187"/>
    <cellStyle name="60% - Акцент5 2 15 2" xfId="2188"/>
    <cellStyle name="60% - Акцент5 2 15 2 2" xfId="7314"/>
    <cellStyle name="60% - Акцент5 2 15 3" xfId="2189"/>
    <cellStyle name="60% - Акцент5 2 15 3 2" xfId="4347"/>
    <cellStyle name="60% - Акцент5 2 15 3 3" xfId="7315"/>
    <cellStyle name="60% - Акцент5 2 15 4" xfId="7313"/>
    <cellStyle name="60% - Акцент5 2 16" xfId="2190"/>
    <cellStyle name="60% - Акцент5 2 16 2" xfId="2191"/>
    <cellStyle name="60% - Акцент5 2 16 2 2" xfId="7317"/>
    <cellStyle name="60% - Акцент5 2 16 3" xfId="2192"/>
    <cellStyle name="60% - Акцент5 2 16 3 2" xfId="4349"/>
    <cellStyle name="60% - Акцент5 2 16 3 3" xfId="7318"/>
    <cellStyle name="60% - Акцент5 2 16 4" xfId="7316"/>
    <cellStyle name="60% - Акцент5 2 17" xfId="2193"/>
    <cellStyle name="60% - Акцент5 2 17 2" xfId="2194"/>
    <cellStyle name="60% - Акцент5 2 17 2 2" xfId="7320"/>
    <cellStyle name="60% - Акцент5 2 17 3" xfId="2195"/>
    <cellStyle name="60% - Акцент5 2 17 3 2" xfId="4350"/>
    <cellStyle name="60% - Акцент5 2 17 3 3" xfId="7321"/>
    <cellStyle name="60% - Акцент5 2 17 4" xfId="7319"/>
    <cellStyle name="60% - Акцент5 2 18" xfId="2196"/>
    <cellStyle name="60% - Акцент5 2 18 2" xfId="2197"/>
    <cellStyle name="60% - Акцент5 2 18 2 2" xfId="7323"/>
    <cellStyle name="60% - Акцент5 2 18 3" xfId="2198"/>
    <cellStyle name="60% - Акцент5 2 18 3 2" xfId="4351"/>
    <cellStyle name="60% - Акцент5 2 18 3 3" xfId="7324"/>
    <cellStyle name="60% - Акцент5 2 18 4" xfId="7322"/>
    <cellStyle name="60% - Акцент5 2 19" xfId="2199"/>
    <cellStyle name="60% - Акцент5 2 19 2" xfId="2200"/>
    <cellStyle name="60% - Акцент5 2 19 2 2" xfId="7326"/>
    <cellStyle name="60% - Акцент5 2 19 3" xfId="2201"/>
    <cellStyle name="60% - Акцент5 2 19 3 2" xfId="4352"/>
    <cellStyle name="60% - Акцент5 2 19 3 3" xfId="7327"/>
    <cellStyle name="60% - Акцент5 2 19 4" xfId="7325"/>
    <cellStyle name="60% - Акцент5 2 2" xfId="2202"/>
    <cellStyle name="60% — акцент5 2 2" xfId="2203"/>
    <cellStyle name="60% - Акцент5 2 2 10" xfId="8736"/>
    <cellStyle name="60% — акцент5 2 2 10" xfId="10151"/>
    <cellStyle name="60% - Акцент5 2 2 11" xfId="10359"/>
    <cellStyle name="60% — акцент5 2 2 11" xfId="10360"/>
    <cellStyle name="60% - Акцент5 2 2 12" xfId="8129"/>
    <cellStyle name="60% — акцент5 2 2 12" xfId="8134"/>
    <cellStyle name="60% - Акцент5 2 2 2" xfId="2204"/>
    <cellStyle name="60% — акцент5 2 2 2" xfId="4353"/>
    <cellStyle name="60% - Акцент5 2 2 2 10" xfId="8144"/>
    <cellStyle name="60% - Акцент5 2 2 2 2" xfId="2205"/>
    <cellStyle name="60% - Акцент5 2 2 2 2 2" xfId="7331"/>
    <cellStyle name="60% - Акцент5 2 2 2 3" xfId="2206"/>
    <cellStyle name="60% - Акцент5 2 2 2 3 2" xfId="4354"/>
    <cellStyle name="60% - Акцент5 2 2 2 3 3" xfId="7332"/>
    <cellStyle name="60% - Акцент5 2 2 2 4" xfId="7330"/>
    <cellStyle name="60% - Акцент5 2 2 2 5" xfId="9962"/>
    <cellStyle name="60% - Акцент5 2 2 2 6" xfId="8976"/>
    <cellStyle name="60% - Акцент5 2 2 2 7" xfId="10152"/>
    <cellStyle name="60% - Акцент5 2 2 2 8" xfId="8735"/>
    <cellStyle name="60% - Акцент5 2 2 2 9" xfId="10361"/>
    <cellStyle name="60% - Акцент5 2 2 3" xfId="2207"/>
    <cellStyle name="60% — акцент5 2 2 3" xfId="4875"/>
    <cellStyle name="60% - Акцент5 2 2 3 10" xfId="8734"/>
    <cellStyle name="60% - Акцент5 2 2 3 11" xfId="10363"/>
    <cellStyle name="60% - Акцент5 2 2 3 12" xfId="10626"/>
    <cellStyle name="60% - Акцент5 2 2 3 2" xfId="4355"/>
    <cellStyle name="60% - Акцент5 2 2 3 3" xfId="4072"/>
    <cellStyle name="60% - Акцент5 2 2 3 4" xfId="4898"/>
    <cellStyle name="60% - Акцент5 2 2 3 5" xfId="4176"/>
    <cellStyle name="60% - Акцент5 2 2 3 6" xfId="7333"/>
    <cellStyle name="60% - Акцент5 2 2 3 7" xfId="9963"/>
    <cellStyle name="60% - Акцент5 2 2 3 8" xfId="8974"/>
    <cellStyle name="60% - Акцент5 2 2 3 9" xfId="10153"/>
    <cellStyle name="60% - Акцент5 2 2 4" xfId="2208"/>
    <cellStyle name="60% — акцент5 2 2 4" xfId="4069"/>
    <cellStyle name="60% - Акцент5 2 2 4 10" xfId="10364"/>
    <cellStyle name="60% - Акцент5 2 2 4 11" xfId="10629"/>
    <cellStyle name="60% - Акцент5 2 2 4 2" xfId="4356"/>
    <cellStyle name="60% - Акцент5 2 2 4 3" xfId="4899"/>
    <cellStyle name="60% - Акцент5 2 2 4 4" xfId="4178"/>
    <cellStyle name="60% - Акцент5 2 2 4 5" xfId="7334"/>
    <cellStyle name="60% - Акцент5 2 2 4 6" xfId="9964"/>
    <cellStyle name="60% - Акцент5 2 2 4 7" xfId="8973"/>
    <cellStyle name="60% - Акцент5 2 2 4 8" xfId="10154"/>
    <cellStyle name="60% - Акцент5 2 2 4 9" xfId="8733"/>
    <cellStyle name="60% - Акцент5 2 2 5" xfId="7335"/>
    <cellStyle name="60% — акцент5 2 2 5" xfId="4894"/>
    <cellStyle name="60% - Акцент5 2 2 6" xfId="7328"/>
    <cellStyle name="60% — акцент5 2 2 6" xfId="4173"/>
    <cellStyle name="60% - Акцент5 2 2 7" xfId="9960"/>
    <cellStyle name="60% — акцент5 2 2 7" xfId="7329"/>
    <cellStyle name="60% - Акцент5 2 2 8" xfId="8978"/>
    <cellStyle name="60% — акцент5 2 2 8" xfId="9961"/>
    <cellStyle name="60% - Акцент5 2 2 9" xfId="10150"/>
    <cellStyle name="60% — акцент5 2 2 9" xfId="8977"/>
    <cellStyle name="60% - Акцент5 2 20" xfId="2209"/>
    <cellStyle name="60% - Акцент5 2 20 2" xfId="4357"/>
    <cellStyle name="60% - Акцент5 2 20 3" xfId="7336"/>
    <cellStyle name="60% - Акцент5 2 21" xfId="2210"/>
    <cellStyle name="60% - Акцент5 2 21 2" xfId="4358"/>
    <cellStyle name="60% - Акцент5 2 21 3" xfId="7337"/>
    <cellStyle name="60% - Акцент5 2 22" xfId="7338"/>
    <cellStyle name="60% - Акцент5 2 23" xfId="7296"/>
    <cellStyle name="60% - Акцент5 2 24" xfId="9935"/>
    <cellStyle name="60% - Акцент5 2 25" xfId="8996"/>
    <cellStyle name="60% - Акцент5 2 26" xfId="10126"/>
    <cellStyle name="60% - Акцент5 2 27" xfId="8746"/>
    <cellStyle name="60% - Акцент5 2 28" xfId="10340"/>
    <cellStyle name="60% - Акцент5 2 29" xfId="8464"/>
    <cellStyle name="60% - Акцент5 2 3" xfId="2211"/>
    <cellStyle name="60% — акцент5 2 3" xfId="2212"/>
    <cellStyle name="60% — акцент5 2 3 10" xfId="10158"/>
    <cellStyle name="60% - Акцент5 2 3 2" xfId="2213"/>
    <cellStyle name="60% — акцент5 2 3 2" xfId="4359"/>
    <cellStyle name="60% - Акцент5 2 3 2 10" xfId="10159"/>
    <cellStyle name="60% - Акцент5 2 3 2 11" xfId="8729"/>
    <cellStyle name="60% - Акцент5 2 3 2 12" xfId="10374"/>
    <cellStyle name="60% - Акцент5 2 3 2 13" xfId="10639"/>
    <cellStyle name="60% - Акцент5 2 3 2 2" xfId="4360"/>
    <cellStyle name="60% - Акцент5 2 3 2 3" xfId="4881"/>
    <cellStyle name="60% - Акцент5 2 3 2 4" xfId="4078"/>
    <cellStyle name="60% - Акцент5 2 3 2 5" xfId="4903"/>
    <cellStyle name="60% - Акцент5 2 3 2 6" xfId="4183"/>
    <cellStyle name="60% - Акцент5 2 3 2 7" xfId="7341"/>
    <cellStyle name="60% - Акцент5 2 3 2 8" xfId="9969"/>
    <cellStyle name="60% - Акцент5 2 3 2 9" xfId="8962"/>
    <cellStyle name="60% - Акцент5 2 3 3" xfId="7339"/>
    <cellStyle name="60% — акцент5 2 3 3" xfId="4880"/>
    <cellStyle name="60% - Акцент5 2 3 4" xfId="9967"/>
    <cellStyle name="60% — акцент5 2 3 4" xfId="4077"/>
    <cellStyle name="60% - Акцент5 2 3 5" xfId="8966"/>
    <cellStyle name="60% — акцент5 2 3 5" xfId="4901"/>
    <cellStyle name="60% - Акцент5 2 3 6" xfId="10157"/>
    <cellStyle name="60% — акцент5 2 3 6" xfId="4181"/>
    <cellStyle name="60% - Акцент5 2 3 7" xfId="8730"/>
    <cellStyle name="60% — акцент5 2 3 7" xfId="7340"/>
    <cellStyle name="60% - Акцент5 2 3 8" xfId="10373"/>
    <cellStyle name="60% — акцент5 2 3 8" xfId="9968"/>
    <cellStyle name="60% - Акцент5 2 3 9" xfId="10635"/>
    <cellStyle name="60% — акцент5 2 3 9" xfId="8965"/>
    <cellStyle name="60% - Акцент5 2 4" xfId="2214"/>
    <cellStyle name="60% — акцент5 2 4" xfId="7297"/>
    <cellStyle name="60% - Акцент5 2 4 2" xfId="2215"/>
    <cellStyle name="60% - Акцент5 2 4 2 2" xfId="4361"/>
    <cellStyle name="60% - Акцент5 2 4 2 3" xfId="7343"/>
    <cellStyle name="60% - Акцент5 2 4 3" xfId="7342"/>
    <cellStyle name="60% - Акцент5 2 4 4" xfId="9970"/>
    <cellStyle name="60% - Акцент5 2 4 5" xfId="8961"/>
    <cellStyle name="60% - Акцент5 2 4 6" xfId="10160"/>
    <cellStyle name="60% - Акцент5 2 4 7" xfId="8728"/>
    <cellStyle name="60% - Акцент5 2 4 8" xfId="10377"/>
    <cellStyle name="60% - Акцент5 2 4 9" xfId="10640"/>
    <cellStyle name="60% - Акцент5 2 5" xfId="2216"/>
    <cellStyle name="60% — акцент5 2 5" xfId="9936"/>
    <cellStyle name="60% - Акцент5 2 5 2" xfId="2217"/>
    <cellStyle name="60% - Акцент5 2 5 2 2" xfId="4362"/>
    <cellStyle name="60% - Акцент5 2 5 2 3" xfId="7345"/>
    <cellStyle name="60% - Акцент5 2 5 3" xfId="7344"/>
    <cellStyle name="60% - Акцент5 2 5 4" xfId="8957"/>
    <cellStyle name="60% - Акцент5 2 5 5" xfId="10162"/>
    <cellStyle name="60% - Акцент5 2 5 6" xfId="8722"/>
    <cellStyle name="60% - Акцент5 2 5 7" xfId="10382"/>
    <cellStyle name="60% - Акцент5 2 5 8" xfId="10641"/>
    <cellStyle name="60% - Акцент5 2 6" xfId="2218"/>
    <cellStyle name="60% — акцент5 2 6" xfId="8995"/>
    <cellStyle name="60% - Акцент5 2 6 2" xfId="2219"/>
    <cellStyle name="60% - Акцент5 2 6 2 2" xfId="4363"/>
    <cellStyle name="60% - Акцент5 2 6 2 3" xfId="7347"/>
    <cellStyle name="60% - Акцент5 2 6 3" xfId="7346"/>
    <cellStyle name="60% - Акцент5 2 6 4" xfId="10163"/>
    <cellStyle name="60% - Акцент5 2 6 5" xfId="8720"/>
    <cellStyle name="60% - Акцент5 2 6 6" xfId="10383"/>
    <cellStyle name="60% - Акцент5 2 6 7" xfId="10642"/>
    <cellStyle name="60% - Акцент5 2 7" xfId="2220"/>
    <cellStyle name="60% — акцент5 2 7" xfId="10127"/>
    <cellStyle name="60% - Акцент5 2 7 2" xfId="2221"/>
    <cellStyle name="60% - Акцент5 2 7 2 2" xfId="4364"/>
    <cellStyle name="60% - Акцент5 2 7 2 3" xfId="7349"/>
    <cellStyle name="60% - Акцент5 2 7 3" xfId="7348"/>
    <cellStyle name="60% - Акцент5 2 7 4" xfId="8716"/>
    <cellStyle name="60% - Акцент5 2 7 5" xfId="10384"/>
    <cellStyle name="60% - Акцент5 2 7 6" xfId="10643"/>
    <cellStyle name="60% - Акцент5 2 8" xfId="2222"/>
    <cellStyle name="60% — акцент5 2 8" xfId="8745"/>
    <cellStyle name="60% - Акцент5 2 8 2" xfId="2223"/>
    <cellStyle name="60% - Акцент5 2 8 2 2" xfId="7351"/>
    <cellStyle name="60% - Акцент5 2 8 3" xfId="2224"/>
    <cellStyle name="60% - Акцент5 2 8 3 2" xfId="4365"/>
    <cellStyle name="60% - Акцент5 2 8 3 3" xfId="7352"/>
    <cellStyle name="60% - Акцент5 2 8 4" xfId="7350"/>
    <cellStyle name="60% - Акцент5 2 8 5" xfId="10387"/>
    <cellStyle name="60% - Акцент5 2 8 6" xfId="10644"/>
    <cellStyle name="60% - Акцент5 2 9" xfId="2225"/>
    <cellStyle name="60% — акцент5 2 9" xfId="10341"/>
    <cellStyle name="60% - Акцент5 2 9 2" xfId="2226"/>
    <cellStyle name="60% - Акцент5 2 9 2 2" xfId="7354"/>
    <cellStyle name="60% - Акцент5 2 9 3" xfId="2227"/>
    <cellStyle name="60% - Акцент5 2 9 3 2" xfId="4366"/>
    <cellStyle name="60% - Акцент5 2 9 3 3" xfId="7355"/>
    <cellStyle name="60% - Акцент5 2 9 4" xfId="7353"/>
    <cellStyle name="60% - Акцент5 2 9 5" xfId="10645"/>
    <cellStyle name="60% - Акцент5 3" xfId="2228"/>
    <cellStyle name="60% — акцент5 3" xfId="2229"/>
    <cellStyle name="60% - Акцент5 3 10" xfId="2230"/>
    <cellStyle name="60% — акцент5 3 10" xfId="10647"/>
    <cellStyle name="60% - Акцент5 3 10 2" xfId="2231"/>
    <cellStyle name="60% - Акцент5 3 10 2 2" xfId="7359"/>
    <cellStyle name="60% - Акцент5 3 10 3" xfId="2232"/>
    <cellStyle name="60% - Акцент5 3 10 3 2" xfId="4367"/>
    <cellStyle name="60% - Акцент5 3 10 3 3" xfId="7360"/>
    <cellStyle name="60% - Акцент5 3 10 4" xfId="7358"/>
    <cellStyle name="60% - Акцент5 3 11" xfId="2233"/>
    <cellStyle name="60% - Акцент5 3 11 2" xfId="2234"/>
    <cellStyle name="60% - Акцент5 3 11 2 2" xfId="7362"/>
    <cellStyle name="60% - Акцент5 3 11 3" xfId="2235"/>
    <cellStyle name="60% - Акцент5 3 11 3 2" xfId="4368"/>
    <cellStyle name="60% - Акцент5 3 11 3 3" xfId="7363"/>
    <cellStyle name="60% - Акцент5 3 11 4" xfId="7361"/>
    <cellStyle name="60% - Акцент5 3 12" xfId="2236"/>
    <cellStyle name="60% - Акцент5 3 12 2" xfId="2237"/>
    <cellStyle name="60% - Акцент5 3 12 2 2" xfId="7365"/>
    <cellStyle name="60% - Акцент5 3 12 3" xfId="2238"/>
    <cellStyle name="60% - Акцент5 3 12 3 2" xfId="4369"/>
    <cellStyle name="60% - Акцент5 3 12 3 3" xfId="7366"/>
    <cellStyle name="60% - Акцент5 3 12 4" xfId="7364"/>
    <cellStyle name="60% - Акцент5 3 13" xfId="2239"/>
    <cellStyle name="60% - Акцент5 3 13 2" xfId="2240"/>
    <cellStyle name="60% - Акцент5 3 13 2 2" xfId="7368"/>
    <cellStyle name="60% - Акцент5 3 13 3" xfId="2241"/>
    <cellStyle name="60% - Акцент5 3 13 3 2" xfId="4371"/>
    <cellStyle name="60% - Акцент5 3 13 3 3" xfId="7369"/>
    <cellStyle name="60% - Акцент5 3 13 4" xfId="7367"/>
    <cellStyle name="60% - Акцент5 3 14" xfId="2242"/>
    <cellStyle name="60% - Акцент5 3 14 2" xfId="2243"/>
    <cellStyle name="60% - Акцент5 3 14 2 2" xfId="7371"/>
    <cellStyle name="60% - Акцент5 3 14 3" xfId="2244"/>
    <cellStyle name="60% - Акцент5 3 14 3 2" xfId="4372"/>
    <cellStyle name="60% - Акцент5 3 14 3 3" xfId="7372"/>
    <cellStyle name="60% - Акцент5 3 14 4" xfId="7370"/>
    <cellStyle name="60% - Акцент5 3 15" xfId="2245"/>
    <cellStyle name="60% - Акцент5 3 15 2" xfId="2246"/>
    <cellStyle name="60% - Акцент5 3 15 2 2" xfId="7374"/>
    <cellStyle name="60% - Акцент5 3 15 3" xfId="2247"/>
    <cellStyle name="60% - Акцент5 3 15 3 2" xfId="4374"/>
    <cellStyle name="60% - Акцент5 3 15 3 3" xfId="7375"/>
    <cellStyle name="60% - Акцент5 3 15 4" xfId="7373"/>
    <cellStyle name="60% - Акцент5 3 16" xfId="2248"/>
    <cellStyle name="60% - Акцент5 3 16 2" xfId="2249"/>
    <cellStyle name="60% - Акцент5 3 16 2 2" xfId="7377"/>
    <cellStyle name="60% - Акцент5 3 16 3" xfId="2250"/>
    <cellStyle name="60% - Акцент5 3 16 3 2" xfId="4376"/>
    <cellStyle name="60% - Акцент5 3 16 3 3" xfId="7378"/>
    <cellStyle name="60% - Акцент5 3 16 4" xfId="7376"/>
    <cellStyle name="60% - Акцент5 3 17" xfId="2251"/>
    <cellStyle name="60% - Акцент5 3 17 2" xfId="2252"/>
    <cellStyle name="60% - Акцент5 3 17 2 2" xfId="7380"/>
    <cellStyle name="60% - Акцент5 3 17 3" xfId="2253"/>
    <cellStyle name="60% - Акцент5 3 17 3 2" xfId="4377"/>
    <cellStyle name="60% - Акцент5 3 17 3 3" xfId="7381"/>
    <cellStyle name="60% - Акцент5 3 17 4" xfId="7379"/>
    <cellStyle name="60% - Акцент5 3 18" xfId="2254"/>
    <cellStyle name="60% - Акцент5 3 18 2" xfId="2255"/>
    <cellStyle name="60% - Акцент5 3 18 2 2" xfId="7383"/>
    <cellStyle name="60% - Акцент5 3 18 3" xfId="2256"/>
    <cellStyle name="60% - Акцент5 3 18 3 2" xfId="4380"/>
    <cellStyle name="60% - Акцент5 3 18 3 3" xfId="7384"/>
    <cellStyle name="60% - Акцент5 3 18 4" xfId="7382"/>
    <cellStyle name="60% - Акцент5 3 19" xfId="2257"/>
    <cellStyle name="60% - Акцент5 3 19 2" xfId="2258"/>
    <cellStyle name="60% - Акцент5 3 19 2 2" xfId="7386"/>
    <cellStyle name="60% - Акцент5 3 19 3" xfId="2259"/>
    <cellStyle name="60% - Акцент5 3 19 3 2" xfId="4381"/>
    <cellStyle name="60% - Акцент5 3 19 3 3" xfId="7387"/>
    <cellStyle name="60% - Акцент5 3 19 4" xfId="7385"/>
    <cellStyle name="60% - Акцент5 3 2" xfId="2260"/>
    <cellStyle name="60% — акцент5 3 2" xfId="2261"/>
    <cellStyle name="60% - Акцент5 3 2 10" xfId="8668"/>
    <cellStyle name="60% — акцент5 3 2 10" xfId="10198"/>
    <cellStyle name="60% - Акцент5 3 2 11" xfId="10415"/>
    <cellStyle name="60% — акцент5 3 2 11" xfId="10416"/>
    <cellStyle name="60% - Акцент5 3 2 12" xfId="10675"/>
    <cellStyle name="60% — акцент5 3 2 12" xfId="10676"/>
    <cellStyle name="60% - Акцент5 3 2 2" xfId="2262"/>
    <cellStyle name="60% — акцент5 3 2 2" xfId="4382"/>
    <cellStyle name="60% - Акцент5 3 2 2 10" xfId="10677"/>
    <cellStyle name="60% - Акцент5 3 2 2 2" xfId="2263"/>
    <cellStyle name="60% - Акцент5 3 2 2 2 2" xfId="7391"/>
    <cellStyle name="60% - Акцент5 3 2 2 3" xfId="2264"/>
    <cellStyle name="60% - Акцент5 3 2 2 3 2" xfId="4383"/>
    <cellStyle name="60% - Акцент5 3 2 2 3 3" xfId="7392"/>
    <cellStyle name="60% - Акцент5 3 2 2 4" xfId="7390"/>
    <cellStyle name="60% - Акцент5 3 2 2 5" xfId="9997"/>
    <cellStyle name="60% - Акцент5 3 2 2 6" xfId="8929"/>
    <cellStyle name="60% - Акцент5 3 2 2 7" xfId="10202"/>
    <cellStyle name="60% - Акцент5 3 2 2 8" xfId="8667"/>
    <cellStyle name="60% - Акцент5 3 2 2 9" xfId="10418"/>
    <cellStyle name="60% - Акцент5 3 2 3" xfId="2265"/>
    <cellStyle name="60% — акцент5 3 2 3" xfId="4887"/>
    <cellStyle name="60% - Акцент5 3 2 3 10" xfId="8666"/>
    <cellStyle name="60% - Акцент5 3 2 3 11" xfId="10420"/>
    <cellStyle name="60% - Акцент5 3 2 3 12" xfId="10678"/>
    <cellStyle name="60% - Акцент5 3 2 3 2" xfId="4384"/>
    <cellStyle name="60% - Акцент5 3 2 3 3" xfId="4123"/>
    <cellStyle name="60% - Акцент5 3 2 3 4" xfId="4911"/>
    <cellStyle name="60% - Акцент5 3 2 3 5" xfId="4235"/>
    <cellStyle name="60% - Акцент5 3 2 3 6" xfId="7393"/>
    <cellStyle name="60% - Акцент5 3 2 3 7" xfId="9999"/>
    <cellStyle name="60% - Акцент5 3 2 3 8" xfId="8926"/>
    <cellStyle name="60% - Акцент5 3 2 3 9" xfId="10203"/>
    <cellStyle name="60% - Акцент5 3 2 4" xfId="2266"/>
    <cellStyle name="60% — акцент5 3 2 4" xfId="4120"/>
    <cellStyle name="60% - Акцент5 3 2 4 10" xfId="10421"/>
    <cellStyle name="60% - Акцент5 3 2 4 11" xfId="10679"/>
    <cellStyle name="60% - Акцент5 3 2 4 2" xfId="4385"/>
    <cellStyle name="60% - Акцент5 3 2 4 3" xfId="4912"/>
    <cellStyle name="60% - Акцент5 3 2 4 4" xfId="4236"/>
    <cellStyle name="60% - Акцент5 3 2 4 5" xfId="7394"/>
    <cellStyle name="60% - Акцент5 3 2 4 6" xfId="10000"/>
    <cellStyle name="60% - Акцент5 3 2 4 7" xfId="8925"/>
    <cellStyle name="60% - Акцент5 3 2 4 8" xfId="10204"/>
    <cellStyle name="60% - Акцент5 3 2 4 9" xfId="8665"/>
    <cellStyle name="60% - Акцент5 3 2 5" xfId="7395"/>
    <cellStyle name="60% — акцент5 3 2 5" xfId="4907"/>
    <cellStyle name="60% - Акцент5 3 2 6" xfId="7388"/>
    <cellStyle name="60% — акцент5 3 2 6" xfId="4232"/>
    <cellStyle name="60% - Акцент5 3 2 7" xfId="9995"/>
    <cellStyle name="60% — акцент5 3 2 7" xfId="7389"/>
    <cellStyle name="60% - Акцент5 3 2 8" xfId="8931"/>
    <cellStyle name="60% — акцент5 3 2 8" xfId="9996"/>
    <cellStyle name="60% - Акцент5 3 2 9" xfId="10197"/>
    <cellStyle name="60% — акцент5 3 2 9" xfId="8930"/>
    <cellStyle name="60% - Акцент5 3 20" xfId="2267"/>
    <cellStyle name="60% - Акцент5 3 20 2" xfId="4386"/>
    <cellStyle name="60% - Акцент5 3 20 3" xfId="7396"/>
    <cellStyle name="60% - Акцент5 3 21" xfId="2268"/>
    <cellStyle name="60% - Акцент5 3 21 2" xfId="4387"/>
    <cellStyle name="60% - Акцент5 3 21 3" xfId="7397"/>
    <cellStyle name="60% - Акцент5 3 22" xfId="7398"/>
    <cellStyle name="60% - Акцент5 3 23" xfId="7356"/>
    <cellStyle name="60% - Акцент5 3 24" xfId="9978"/>
    <cellStyle name="60% - Акцент5 3 25" xfId="8950"/>
    <cellStyle name="60% - Акцент5 3 26" xfId="10171"/>
    <cellStyle name="60% - Акцент5 3 27" xfId="8707"/>
    <cellStyle name="60% - Акцент5 3 28" xfId="10390"/>
    <cellStyle name="60% - Акцент5 3 29" xfId="10646"/>
    <cellStyle name="60% - Акцент5 3 3" xfId="2269"/>
    <cellStyle name="60% — акцент5 3 3" xfId="2270"/>
    <cellStyle name="60% — акцент5 3 3 10" xfId="10206"/>
    <cellStyle name="60% - Акцент5 3 3 2" xfId="2271"/>
    <cellStyle name="60% — акцент5 3 3 2" xfId="4388"/>
    <cellStyle name="60% - Акцент5 3 3 2 10" xfId="10207"/>
    <cellStyle name="60% - Акцент5 3 3 2 11" xfId="8661"/>
    <cellStyle name="60% - Акцент5 3 3 2 12" xfId="10425"/>
    <cellStyle name="60% - Акцент5 3 3 2 13" xfId="10687"/>
    <cellStyle name="60% - Акцент5 3 3 2 2" xfId="4389"/>
    <cellStyle name="60% - Акцент5 3 3 2 3" xfId="4889"/>
    <cellStyle name="60% - Акцент5 3 3 2 4" xfId="4128"/>
    <cellStyle name="60% - Акцент5 3 3 2 5" xfId="4915"/>
    <cellStyle name="60% - Акцент5 3 3 2 6" xfId="4247"/>
    <cellStyle name="60% - Акцент5 3 3 2 7" xfId="7401"/>
    <cellStyle name="60% - Акцент5 3 3 2 8" xfId="10003"/>
    <cellStyle name="60% - Акцент5 3 3 2 9" xfId="8920"/>
    <cellStyle name="60% - Акцент5 3 3 3" xfId="7399"/>
    <cellStyle name="60% — акцент5 3 3 3" xfId="4888"/>
    <cellStyle name="60% - Акцент5 3 3 4" xfId="10001"/>
    <cellStyle name="60% — акцент5 3 3 4" xfId="4127"/>
    <cellStyle name="60% - Акцент5 3 3 5" xfId="8922"/>
    <cellStyle name="60% — акцент5 3 3 5" xfId="4914"/>
    <cellStyle name="60% - Акцент5 3 3 6" xfId="10205"/>
    <cellStyle name="60% — акцент5 3 3 6" xfId="4244"/>
    <cellStyle name="60% - Акцент5 3 3 7" xfId="8662"/>
    <cellStyle name="60% — акцент5 3 3 7" xfId="7400"/>
    <cellStyle name="60% - Акцент5 3 3 8" xfId="10424"/>
    <cellStyle name="60% — акцент5 3 3 8" xfId="10002"/>
    <cellStyle name="60% - Акцент5 3 3 9" xfId="10686"/>
    <cellStyle name="60% — акцент5 3 3 9" xfId="8921"/>
    <cellStyle name="60% - Акцент5 3 4" xfId="2272"/>
    <cellStyle name="60% — акцент5 3 4" xfId="7357"/>
    <cellStyle name="60% - Акцент5 3 4 2" xfId="2273"/>
    <cellStyle name="60% - Акцент5 3 4 2 2" xfId="4390"/>
    <cellStyle name="60% - Акцент5 3 4 2 3" xfId="7403"/>
    <cellStyle name="60% - Акцент5 3 4 3" xfId="7402"/>
    <cellStyle name="60% - Акцент5 3 4 4" xfId="10004"/>
    <cellStyle name="60% - Акцент5 3 4 5" xfId="8919"/>
    <cellStyle name="60% - Акцент5 3 4 6" xfId="10208"/>
    <cellStyle name="60% - Акцент5 3 4 7" xfId="8660"/>
    <cellStyle name="60% - Акцент5 3 4 8" xfId="10426"/>
    <cellStyle name="60% - Акцент5 3 4 9" xfId="10688"/>
    <cellStyle name="60% - Акцент5 3 5" xfId="2274"/>
    <cellStyle name="60% — акцент5 3 5" xfId="9979"/>
    <cellStyle name="60% - Акцент5 3 5 2" xfId="2275"/>
    <cellStyle name="60% - Акцент5 3 5 2 2" xfId="4391"/>
    <cellStyle name="60% - Акцент5 3 5 2 3" xfId="7405"/>
    <cellStyle name="60% - Акцент5 3 5 3" xfId="7404"/>
    <cellStyle name="60% - Акцент5 3 5 4" xfId="8917"/>
    <cellStyle name="60% - Акцент5 3 5 5" xfId="10210"/>
    <cellStyle name="60% - Акцент5 3 5 6" xfId="8659"/>
    <cellStyle name="60% - Акцент5 3 5 7" xfId="10428"/>
    <cellStyle name="60% - Акцент5 3 5 8" xfId="10691"/>
    <cellStyle name="60% - Акцент5 3 6" xfId="2276"/>
    <cellStyle name="60% — акцент5 3 6" xfId="8949"/>
    <cellStyle name="60% - Акцент5 3 6 2" xfId="2277"/>
    <cellStyle name="60% - Акцент5 3 6 2 2" xfId="4393"/>
    <cellStyle name="60% - Акцент5 3 6 2 3" xfId="7407"/>
    <cellStyle name="60% - Акцент5 3 6 3" xfId="7406"/>
    <cellStyle name="60% - Акцент5 3 6 4" xfId="10212"/>
    <cellStyle name="60% - Акцент5 3 6 5" xfId="8655"/>
    <cellStyle name="60% - Акцент5 3 6 6" xfId="10429"/>
    <cellStyle name="60% - Акцент5 3 6 7" xfId="10695"/>
    <cellStyle name="60% - Акцент5 3 7" xfId="2278"/>
    <cellStyle name="60% — акцент5 3 7" xfId="10172"/>
    <cellStyle name="60% - Акцент5 3 7 2" xfId="2279"/>
    <cellStyle name="60% - Акцент5 3 7 2 2" xfId="4395"/>
    <cellStyle name="60% - Акцент5 3 7 2 3" xfId="7409"/>
    <cellStyle name="60% - Акцент5 3 7 3" xfId="7408"/>
    <cellStyle name="60% - Акцент5 3 7 4" xfId="8649"/>
    <cellStyle name="60% - Акцент5 3 7 5" xfId="10430"/>
    <cellStyle name="60% - Акцент5 3 7 6" xfId="10696"/>
    <cellStyle name="60% - Акцент5 3 8" xfId="2280"/>
    <cellStyle name="60% — акцент5 3 8" xfId="8706"/>
    <cellStyle name="60% - Акцент5 3 8 2" xfId="2281"/>
    <cellStyle name="60% - Акцент5 3 8 2 2" xfId="7411"/>
    <cellStyle name="60% - Акцент5 3 8 3" xfId="2282"/>
    <cellStyle name="60% - Акцент5 3 8 3 2" xfId="4396"/>
    <cellStyle name="60% - Акцент5 3 8 3 3" xfId="7412"/>
    <cellStyle name="60% - Акцент5 3 8 4" xfId="7410"/>
    <cellStyle name="60% - Акцент5 3 8 5" xfId="10434"/>
    <cellStyle name="60% - Акцент5 3 8 6" xfId="10697"/>
    <cellStyle name="60% - Акцент5 3 9" xfId="2283"/>
    <cellStyle name="60% — акцент5 3 9" xfId="10391"/>
    <cellStyle name="60% - Акцент5 3 9 2" xfId="2284"/>
    <cellStyle name="60% - Акцент5 3 9 2 2" xfId="7414"/>
    <cellStyle name="60% - Акцент5 3 9 3" xfId="2285"/>
    <cellStyle name="60% - Акцент5 3 9 3 2" xfId="4397"/>
    <cellStyle name="60% - Акцент5 3 9 3 3" xfId="7415"/>
    <cellStyle name="60% - Акцент5 3 9 4" xfId="7413"/>
    <cellStyle name="60% - Акцент5 3 9 5" xfId="10698"/>
    <cellStyle name="60% — акцент5 4" xfId="2286"/>
    <cellStyle name="60% — акцент5 4 2" xfId="2287"/>
    <cellStyle name="60% — акцент5 4 2 2" xfId="4398"/>
    <cellStyle name="60% — акцент5 4 2 3" xfId="7417"/>
    <cellStyle name="60% — акцент5 4 3" xfId="7416"/>
    <cellStyle name="60% — акцент5 5" xfId="2288"/>
    <cellStyle name="60% — акцент5 5 2" xfId="2289"/>
    <cellStyle name="60% — акцент5 5 2 2" xfId="7419"/>
    <cellStyle name="60% — акцент5 5 3" xfId="2290"/>
    <cellStyle name="60% — акцент5 5 3 2" xfId="4399"/>
    <cellStyle name="60% — акцент5 5 3 3" xfId="7420"/>
    <cellStyle name="60% — акцент5 5 4" xfId="7418"/>
    <cellStyle name="60% — акцент5 6" xfId="2291"/>
    <cellStyle name="60% — акцент5 6 2" xfId="2292"/>
    <cellStyle name="60% — акцент5 6 2 2" xfId="7422"/>
    <cellStyle name="60% — акцент5 6 3" xfId="2293"/>
    <cellStyle name="60% — акцент5 6 3 2" xfId="4401"/>
    <cellStyle name="60% — акцент5 6 3 3" xfId="7423"/>
    <cellStyle name="60% — акцент5 6 4" xfId="7421"/>
    <cellStyle name="60% — акцент5 7" xfId="2294"/>
    <cellStyle name="60% — акцент5 7 2" xfId="2295"/>
    <cellStyle name="60% — акцент5 7 2 2" xfId="7425"/>
    <cellStyle name="60% — акцент5 7 3" xfId="2296"/>
    <cellStyle name="60% — акцент5 7 3 2" xfId="4402"/>
    <cellStyle name="60% — акцент5 7 3 3" xfId="7426"/>
    <cellStyle name="60% — акцент5 7 4" xfId="7424"/>
    <cellStyle name="60% — акцент5 8" xfId="2297"/>
    <cellStyle name="60% — акцент5 8 2" xfId="2298"/>
    <cellStyle name="60% — акцент5 8 2 2" xfId="7428"/>
    <cellStyle name="60% — акцент5 8 3" xfId="2299"/>
    <cellStyle name="60% — акцент5 8 3 2" xfId="4403"/>
    <cellStyle name="60% — акцент5 8 3 3" xfId="7429"/>
    <cellStyle name="60% — акцент5 8 4" xfId="7427"/>
    <cellStyle name="60% — акцент5 9" xfId="2300"/>
    <cellStyle name="60% — акцент5 9 2" xfId="2301"/>
    <cellStyle name="60% — акцент5 9 2 2" xfId="7431"/>
    <cellStyle name="60% — акцент5 9 3" xfId="2302"/>
    <cellStyle name="60% — акцент5 9 3 2" xfId="4404"/>
    <cellStyle name="60% — акцент5 9 3 3" xfId="7432"/>
    <cellStyle name="60% — акцент5 9 4" xfId="7430"/>
    <cellStyle name="60% — акцент6" xfId="2303"/>
    <cellStyle name="60% — акцент6 10" xfId="2304"/>
    <cellStyle name="60% — акцент6 10 2" xfId="2305"/>
    <cellStyle name="60% — акцент6 10 2 2" xfId="7435"/>
    <cellStyle name="60% — акцент6 10 3" xfId="2306"/>
    <cellStyle name="60% — акцент6 10 3 2" xfId="4405"/>
    <cellStyle name="60% — акцент6 10 3 3" xfId="7436"/>
    <cellStyle name="60% — акцент6 10 4" xfId="7434"/>
    <cellStyle name="60% — акцент6 11" xfId="2307"/>
    <cellStyle name="60% — акцент6 11 2" xfId="4406"/>
    <cellStyle name="60% — акцент6 11 3" xfId="7437"/>
    <cellStyle name="60% — акцент6 12" xfId="2308"/>
    <cellStyle name="60% — акцент6 12 2" xfId="7438"/>
    <cellStyle name="60% — акцент6 13" xfId="7439"/>
    <cellStyle name="60% — акцент6 14" xfId="7433"/>
    <cellStyle name="60% - Акцент6 2" xfId="2309"/>
    <cellStyle name="60% — акцент6 2" xfId="2310"/>
    <cellStyle name="60% - Акцент6 2 10" xfId="2311"/>
    <cellStyle name="60% — акцент6 2 10" xfId="10704"/>
    <cellStyle name="60% - Акцент6 2 10 2" xfId="2312"/>
    <cellStyle name="60% - Акцент6 2 10 2 2" xfId="7443"/>
    <cellStyle name="60% - Акцент6 2 10 3" xfId="2313"/>
    <cellStyle name="60% - Акцент6 2 10 3 2" xfId="4407"/>
    <cellStyle name="60% - Акцент6 2 10 3 3" xfId="7444"/>
    <cellStyle name="60% - Акцент6 2 10 4" xfId="7442"/>
    <cellStyle name="60% - Акцент6 2 11" xfId="2314"/>
    <cellStyle name="60% - Акцент6 2 11 2" xfId="2315"/>
    <cellStyle name="60% - Акцент6 2 11 2 2" xfId="7446"/>
    <cellStyle name="60% - Акцент6 2 11 3" xfId="2316"/>
    <cellStyle name="60% - Акцент6 2 11 3 2" xfId="4409"/>
    <cellStyle name="60% - Акцент6 2 11 3 3" xfId="7447"/>
    <cellStyle name="60% - Акцент6 2 11 4" xfId="7445"/>
    <cellStyle name="60% - Акцент6 2 12" xfId="2317"/>
    <cellStyle name="60% - Акцент6 2 12 2" xfId="2318"/>
    <cellStyle name="60% - Акцент6 2 12 2 2" xfId="7449"/>
    <cellStyle name="60% - Акцент6 2 12 3" xfId="2319"/>
    <cellStyle name="60% - Акцент6 2 12 3 2" xfId="4411"/>
    <cellStyle name="60% - Акцент6 2 12 3 3" xfId="7450"/>
    <cellStyle name="60% - Акцент6 2 12 4" xfId="7448"/>
    <cellStyle name="60% - Акцент6 2 13" xfId="2320"/>
    <cellStyle name="60% - Акцент6 2 13 2" xfId="2321"/>
    <cellStyle name="60% - Акцент6 2 13 2 2" xfId="7452"/>
    <cellStyle name="60% - Акцент6 2 13 3" xfId="2322"/>
    <cellStyle name="60% - Акцент6 2 13 3 2" xfId="4412"/>
    <cellStyle name="60% - Акцент6 2 13 3 3" xfId="7453"/>
    <cellStyle name="60% - Акцент6 2 13 4" xfId="7451"/>
    <cellStyle name="60% - Акцент6 2 14" xfId="2323"/>
    <cellStyle name="60% - Акцент6 2 14 2" xfId="2324"/>
    <cellStyle name="60% - Акцент6 2 14 2 2" xfId="7455"/>
    <cellStyle name="60% - Акцент6 2 14 3" xfId="2325"/>
    <cellStyle name="60% - Акцент6 2 14 3 2" xfId="4415"/>
    <cellStyle name="60% - Акцент6 2 14 3 3" xfId="7456"/>
    <cellStyle name="60% - Акцент6 2 14 4" xfId="7454"/>
    <cellStyle name="60% - Акцент6 2 15" xfId="2326"/>
    <cellStyle name="60% - Акцент6 2 15 2" xfId="2327"/>
    <cellStyle name="60% - Акцент6 2 15 2 2" xfId="7458"/>
    <cellStyle name="60% - Акцент6 2 15 3" xfId="2328"/>
    <cellStyle name="60% - Акцент6 2 15 3 2" xfId="4416"/>
    <cellStyle name="60% - Акцент6 2 15 3 3" xfId="7459"/>
    <cellStyle name="60% - Акцент6 2 15 4" xfId="7457"/>
    <cellStyle name="60% - Акцент6 2 16" xfId="2329"/>
    <cellStyle name="60% - Акцент6 2 16 2" xfId="2330"/>
    <cellStyle name="60% - Акцент6 2 16 2 2" xfId="7461"/>
    <cellStyle name="60% - Акцент6 2 16 3" xfId="2331"/>
    <cellStyle name="60% - Акцент6 2 16 3 2" xfId="4418"/>
    <cellStyle name="60% - Акцент6 2 16 3 3" xfId="7462"/>
    <cellStyle name="60% - Акцент6 2 16 4" xfId="7460"/>
    <cellStyle name="60% - Акцент6 2 17" xfId="2332"/>
    <cellStyle name="60% - Акцент6 2 17 2" xfId="2333"/>
    <cellStyle name="60% - Акцент6 2 17 2 2" xfId="7464"/>
    <cellStyle name="60% - Акцент6 2 17 3" xfId="2334"/>
    <cellStyle name="60% - Акцент6 2 17 3 2" xfId="4419"/>
    <cellStyle name="60% - Акцент6 2 17 3 3" xfId="7465"/>
    <cellStyle name="60% - Акцент6 2 17 4" xfId="7463"/>
    <cellStyle name="60% - Акцент6 2 18" xfId="2335"/>
    <cellStyle name="60% - Акцент6 2 18 2" xfId="2336"/>
    <cellStyle name="60% - Акцент6 2 18 2 2" xfId="7467"/>
    <cellStyle name="60% - Акцент6 2 18 3" xfId="2337"/>
    <cellStyle name="60% - Акцент6 2 18 3 2" xfId="4420"/>
    <cellStyle name="60% - Акцент6 2 18 3 3" xfId="7468"/>
    <cellStyle name="60% - Акцент6 2 18 4" xfId="7466"/>
    <cellStyle name="60% - Акцент6 2 19" xfId="2338"/>
    <cellStyle name="60% - Акцент6 2 19 2" xfId="2339"/>
    <cellStyle name="60% - Акцент6 2 19 2 2" xfId="7470"/>
    <cellStyle name="60% - Акцент6 2 19 3" xfId="2340"/>
    <cellStyle name="60% - Акцент6 2 19 3 2" xfId="4421"/>
    <cellStyle name="60% - Акцент6 2 19 3 3" xfId="7471"/>
    <cellStyle name="60% - Акцент6 2 19 4" xfId="7469"/>
    <cellStyle name="60% - Акцент6 2 2" xfId="2341"/>
    <cellStyle name="60% — акцент6 2 2" xfId="2342"/>
    <cellStyle name="60% - Акцент6 2 2 10" xfId="8610"/>
    <cellStyle name="60% — акцент6 2 2 10" xfId="10262"/>
    <cellStyle name="60% - Акцент6 2 2 11" xfId="10475"/>
    <cellStyle name="60% — акцент6 2 2 11" xfId="10476"/>
    <cellStyle name="60% - Акцент6 2 2 12" xfId="10728"/>
    <cellStyle name="60% — акцент6 2 2 12" xfId="10729"/>
    <cellStyle name="60% - Акцент6 2 2 2" xfId="2343"/>
    <cellStyle name="60% — акцент6 2 2 2" xfId="4422"/>
    <cellStyle name="60% - Акцент6 2 2 2 10" xfId="10730"/>
    <cellStyle name="60% - Акцент6 2 2 2 2" xfId="2344"/>
    <cellStyle name="60% - Акцент6 2 2 2 2 2" xfId="7475"/>
    <cellStyle name="60% - Акцент6 2 2 2 3" xfId="2345"/>
    <cellStyle name="60% - Акцент6 2 2 2 3 2" xfId="4423"/>
    <cellStyle name="60% - Акцент6 2 2 2 3 3" xfId="7476"/>
    <cellStyle name="60% - Акцент6 2 2 2 4" xfId="7474"/>
    <cellStyle name="60% - Акцент6 2 2 2 5" xfId="10062"/>
    <cellStyle name="60% - Акцент6 2 2 2 6" xfId="8853"/>
    <cellStyle name="60% - Акцент6 2 2 2 7" xfId="10263"/>
    <cellStyle name="60% - Акцент6 2 2 2 8" xfId="8608"/>
    <cellStyle name="60% - Акцент6 2 2 2 9" xfId="10477"/>
    <cellStyle name="60% - Акцент6 2 2 3" xfId="2346"/>
    <cellStyle name="60% — акцент6 2 2 3" xfId="4904"/>
    <cellStyle name="60% - Акцент6 2 2 3 10" xfId="8603"/>
    <cellStyle name="60% - Акцент6 2 2 3 11" xfId="10478"/>
    <cellStyle name="60% - Акцент6 2 2 3 12" xfId="10731"/>
    <cellStyle name="60% - Акцент6 2 2 3 2" xfId="4424"/>
    <cellStyle name="60% - Акцент6 2 2 3 3" xfId="4198"/>
    <cellStyle name="60% - Акцент6 2 2 3 4" xfId="4931"/>
    <cellStyle name="60% - Акцент6 2 2 3 5" xfId="4321"/>
    <cellStyle name="60% - Акцент6 2 2 3 6" xfId="7477"/>
    <cellStyle name="60% - Акцент6 2 2 3 7" xfId="10065"/>
    <cellStyle name="60% - Акцент6 2 2 3 8" xfId="8852"/>
    <cellStyle name="60% - Акцент6 2 2 3 9" xfId="10265"/>
    <cellStyle name="60% - Акцент6 2 2 4" xfId="2347"/>
    <cellStyle name="60% — акцент6 2 2 4" xfId="4194"/>
    <cellStyle name="60% - Акцент6 2 2 4 10" xfId="10479"/>
    <cellStyle name="60% - Акцент6 2 2 4 11" xfId="10732"/>
    <cellStyle name="60% - Акцент6 2 2 4 2" xfId="4425"/>
    <cellStyle name="60% - Акцент6 2 2 4 3" xfId="4932"/>
    <cellStyle name="60% - Акцент6 2 2 4 4" xfId="4322"/>
    <cellStyle name="60% - Акцент6 2 2 4 5" xfId="7478"/>
    <cellStyle name="60% - Акцент6 2 2 4 6" xfId="10066"/>
    <cellStyle name="60% - Акцент6 2 2 4 7" xfId="8851"/>
    <cellStyle name="60% - Акцент6 2 2 4 8" xfId="10266"/>
    <cellStyle name="60% - Акцент6 2 2 4 9" xfId="8598"/>
    <cellStyle name="60% - Акцент6 2 2 5" xfId="7479"/>
    <cellStyle name="60% — акцент6 2 2 5" xfId="4927"/>
    <cellStyle name="60% - Акцент6 2 2 6" xfId="7472"/>
    <cellStyle name="60% — акцент6 2 2 6" xfId="4316"/>
    <cellStyle name="60% - Акцент6 2 2 7" xfId="10060"/>
    <cellStyle name="60% — акцент6 2 2 7" xfId="7473"/>
    <cellStyle name="60% - Акцент6 2 2 8" xfId="8855"/>
    <cellStyle name="60% — акцент6 2 2 8" xfId="10061"/>
    <cellStyle name="60% - Акцент6 2 2 9" xfId="10261"/>
    <cellStyle name="60% — акцент6 2 2 9" xfId="8854"/>
    <cellStyle name="60% - Акцент6 2 20" xfId="2348"/>
    <cellStyle name="60% - Акцент6 2 20 2" xfId="4426"/>
    <cellStyle name="60% - Акцент6 2 20 3" xfId="7480"/>
    <cellStyle name="60% - Акцент6 2 21" xfId="2349"/>
    <cellStyle name="60% - Акцент6 2 21 2" xfId="4427"/>
    <cellStyle name="60% - Акцент6 2 21 3" xfId="7481"/>
    <cellStyle name="60% - Акцент6 2 22" xfId="7482"/>
    <cellStyle name="60% - Акцент6 2 23" xfId="7440"/>
    <cellStyle name="60% - Акцент6 2 24" xfId="10033"/>
    <cellStyle name="60% - Акцент6 2 25" xfId="8884"/>
    <cellStyle name="60% - Акцент6 2 26" xfId="10245"/>
    <cellStyle name="60% - Акцент6 2 27" xfId="8627"/>
    <cellStyle name="60% - Акцент6 2 28" xfId="10467"/>
    <cellStyle name="60% - Акцент6 2 29" xfId="10703"/>
    <cellStyle name="60% - Акцент6 2 3" xfId="2350"/>
    <cellStyle name="60% — акцент6 2 3" xfId="2351"/>
    <cellStyle name="60% — акцент6 2 3 10" xfId="10271"/>
    <cellStyle name="60% - Акцент6 2 3 2" xfId="2352"/>
    <cellStyle name="60% — акцент6 2 3 2" xfId="4428"/>
    <cellStyle name="60% - Акцент6 2 3 2 10" xfId="10272"/>
    <cellStyle name="60% - Акцент6 2 3 2 11" xfId="8580"/>
    <cellStyle name="60% - Акцент6 2 3 2 12" xfId="10488"/>
    <cellStyle name="60% - Акцент6 2 3 2 13" xfId="10734"/>
    <cellStyle name="60% - Акцент6 2 3 2 2" xfId="4429"/>
    <cellStyle name="60% - Акцент6 2 3 2 3" xfId="4909"/>
    <cellStyle name="60% - Акцент6 2 3 2 4" xfId="4204"/>
    <cellStyle name="60% - Акцент6 2 3 2 5" xfId="4935"/>
    <cellStyle name="60% - Акцент6 2 3 2 6" xfId="4327"/>
    <cellStyle name="60% - Акцент6 2 3 2 7" xfId="7485"/>
    <cellStyle name="60% - Акцент6 2 3 2 8" xfId="10069"/>
    <cellStyle name="60% - Акцент6 2 3 2 9" xfId="8845"/>
    <cellStyle name="60% - Акцент6 2 3 3" xfId="7483"/>
    <cellStyle name="60% — акцент6 2 3 3" xfId="4908"/>
    <cellStyle name="60% - Акцент6 2 3 4" xfId="10067"/>
    <cellStyle name="60% — акцент6 2 3 4" xfId="4202"/>
    <cellStyle name="60% - Акцент6 2 3 5" xfId="8847"/>
    <cellStyle name="60% — акцент6 2 3 5" xfId="4934"/>
    <cellStyle name="60% - Акцент6 2 3 6" xfId="10270"/>
    <cellStyle name="60% — акцент6 2 3 6" xfId="4326"/>
    <cellStyle name="60% - Акцент6 2 3 7" xfId="8589"/>
    <cellStyle name="60% — акцент6 2 3 7" xfId="7484"/>
    <cellStyle name="60% - Акцент6 2 3 8" xfId="10485"/>
    <cellStyle name="60% — акцент6 2 3 8" xfId="10068"/>
    <cellStyle name="60% - Акцент6 2 3 9" xfId="10733"/>
    <cellStyle name="60% — акцент6 2 3 9" xfId="8846"/>
    <cellStyle name="60% - Акцент6 2 4" xfId="2353"/>
    <cellStyle name="60% — акцент6 2 4" xfId="7441"/>
    <cellStyle name="60% - Акцент6 2 4 2" xfId="2354"/>
    <cellStyle name="60% - Акцент6 2 4 2 2" xfId="4430"/>
    <cellStyle name="60% - Акцент6 2 4 2 3" xfId="7487"/>
    <cellStyle name="60% - Акцент6 2 4 3" xfId="7486"/>
    <cellStyle name="60% - Акцент6 2 4 4" xfId="10070"/>
    <cellStyle name="60% - Акцент6 2 4 5" xfId="8844"/>
    <cellStyle name="60% - Акцент6 2 4 6" xfId="10273"/>
    <cellStyle name="60% - Акцент6 2 4 7" xfId="8579"/>
    <cellStyle name="60% - Акцент6 2 4 8" xfId="10492"/>
    <cellStyle name="60% - Акцент6 2 4 9" xfId="10735"/>
    <cellStyle name="60% - Акцент6 2 5" xfId="2355"/>
    <cellStyle name="60% — акцент6 2 5" xfId="10034"/>
    <cellStyle name="60% - Акцент6 2 5 2" xfId="2356"/>
    <cellStyle name="60% - Акцент6 2 5 2 2" xfId="4431"/>
    <cellStyle name="60% - Акцент6 2 5 2 3" xfId="7489"/>
    <cellStyle name="60% - Акцент6 2 5 3" xfId="7488"/>
    <cellStyle name="60% - Акцент6 2 5 4" xfId="8842"/>
    <cellStyle name="60% - Акцент6 2 5 5" xfId="10274"/>
    <cellStyle name="60% - Акцент6 2 5 6" xfId="8578"/>
    <cellStyle name="60% - Акцент6 2 5 7" xfId="10493"/>
    <cellStyle name="60% - Акцент6 2 5 8" xfId="10738"/>
    <cellStyle name="60% - Акцент6 2 6" xfId="2357"/>
    <cellStyle name="60% — акцент6 2 6" xfId="8883"/>
    <cellStyle name="60% - Акцент6 2 6 2" xfId="2358"/>
    <cellStyle name="60% - Акцент6 2 6 2 2" xfId="4432"/>
    <cellStyle name="60% - Акцент6 2 6 2 3" xfId="7491"/>
    <cellStyle name="60% - Акцент6 2 6 3" xfId="7490"/>
    <cellStyle name="60% - Акцент6 2 6 4" xfId="10275"/>
    <cellStyle name="60% - Акцент6 2 6 5" xfId="8576"/>
    <cellStyle name="60% - Акцент6 2 6 6" xfId="10494"/>
    <cellStyle name="60% - Акцент6 2 6 7" xfId="10741"/>
    <cellStyle name="60% - Акцент6 2 7" xfId="2359"/>
    <cellStyle name="60% — акцент6 2 7" xfId="10246"/>
    <cellStyle name="60% - Акцент6 2 7 2" xfId="2360"/>
    <cellStyle name="60% - Акцент6 2 7 2 2" xfId="4433"/>
    <cellStyle name="60% - Акцент6 2 7 2 3" xfId="7493"/>
    <cellStyle name="60% - Акцент6 2 7 3" xfId="7492"/>
    <cellStyle name="60% - Акцент6 2 7 4" xfId="8575"/>
    <cellStyle name="60% - Акцент6 2 7 5" xfId="10495"/>
    <cellStyle name="60% - Акцент6 2 7 6" xfId="10743"/>
    <cellStyle name="60% - Акцент6 2 8" xfId="2361"/>
    <cellStyle name="60% — акцент6 2 8" xfId="8622"/>
    <cellStyle name="60% - Акцент6 2 8 2" xfId="2362"/>
    <cellStyle name="60% - Акцент6 2 8 2 2" xfId="7495"/>
    <cellStyle name="60% - Акцент6 2 8 3" xfId="2363"/>
    <cellStyle name="60% - Акцент6 2 8 3 2" xfId="4434"/>
    <cellStyle name="60% - Акцент6 2 8 3 3" xfId="7496"/>
    <cellStyle name="60% - Акцент6 2 8 4" xfId="7494"/>
    <cellStyle name="60% - Акцент6 2 8 5" xfId="10496"/>
    <cellStyle name="60% - Акцент6 2 8 6" xfId="10746"/>
    <cellStyle name="60% - Акцент6 2 9" xfId="2364"/>
    <cellStyle name="60% — акцент6 2 9" xfId="10468"/>
    <cellStyle name="60% - Акцент6 2 9 2" xfId="2365"/>
    <cellStyle name="60% - Акцент6 2 9 2 2" xfId="7498"/>
    <cellStyle name="60% - Акцент6 2 9 3" xfId="2366"/>
    <cellStyle name="60% - Акцент6 2 9 3 2" xfId="4435"/>
    <cellStyle name="60% - Акцент6 2 9 3 3" xfId="7499"/>
    <cellStyle name="60% - Акцент6 2 9 4" xfId="7497"/>
    <cellStyle name="60% - Акцент6 2 9 5" xfId="10757"/>
    <cellStyle name="60% - Акцент6 3" xfId="2367"/>
    <cellStyle name="60% — акцент6 3" xfId="2368"/>
    <cellStyle name="60% - Акцент6 3 10" xfId="2369"/>
    <cellStyle name="60% — акцент6 3 10" xfId="10766"/>
    <cellStyle name="60% - Акцент6 3 10 2" xfId="2370"/>
    <cellStyle name="60% - Акцент6 3 10 2 2" xfId="7503"/>
    <cellStyle name="60% - Акцент6 3 10 3" xfId="2371"/>
    <cellStyle name="60% - Акцент6 3 10 3 2" xfId="4436"/>
    <cellStyle name="60% - Акцент6 3 10 3 3" xfId="7504"/>
    <cellStyle name="60% - Акцент6 3 10 4" xfId="7502"/>
    <cellStyle name="60% - Акцент6 3 11" xfId="2372"/>
    <cellStyle name="60% - Акцент6 3 11 2" xfId="2373"/>
    <cellStyle name="60% - Акцент6 3 11 2 2" xfId="7506"/>
    <cellStyle name="60% - Акцент6 3 11 3" xfId="2374"/>
    <cellStyle name="60% - Акцент6 3 11 3 2" xfId="4437"/>
    <cellStyle name="60% - Акцент6 3 11 3 3" xfId="7507"/>
    <cellStyle name="60% - Акцент6 3 11 4" xfId="7505"/>
    <cellStyle name="60% - Акцент6 3 12" xfId="2375"/>
    <cellStyle name="60% - Акцент6 3 12 2" xfId="2376"/>
    <cellStyle name="60% - Акцент6 3 12 2 2" xfId="7509"/>
    <cellStyle name="60% - Акцент6 3 12 3" xfId="2377"/>
    <cellStyle name="60% - Акцент6 3 12 3 2" xfId="4438"/>
    <cellStyle name="60% - Акцент6 3 12 3 3" xfId="7510"/>
    <cellStyle name="60% - Акцент6 3 12 4" xfId="7508"/>
    <cellStyle name="60% - Акцент6 3 13" xfId="2378"/>
    <cellStyle name="60% - Акцент6 3 13 2" xfId="2379"/>
    <cellStyle name="60% - Акцент6 3 13 2 2" xfId="7512"/>
    <cellStyle name="60% - Акцент6 3 13 3" xfId="2380"/>
    <cellStyle name="60% - Акцент6 3 13 3 2" xfId="4439"/>
    <cellStyle name="60% - Акцент6 3 13 3 3" xfId="7513"/>
    <cellStyle name="60% - Акцент6 3 13 4" xfId="7511"/>
    <cellStyle name="60% - Акцент6 3 14" xfId="2381"/>
    <cellStyle name="60% - Акцент6 3 14 2" xfId="2382"/>
    <cellStyle name="60% - Акцент6 3 14 2 2" xfId="7515"/>
    <cellStyle name="60% - Акцент6 3 14 3" xfId="2383"/>
    <cellStyle name="60% - Акцент6 3 14 3 2" xfId="4440"/>
    <cellStyle name="60% - Акцент6 3 14 3 3" xfId="7516"/>
    <cellStyle name="60% - Акцент6 3 14 4" xfId="7514"/>
    <cellStyle name="60% - Акцент6 3 15" xfId="2384"/>
    <cellStyle name="60% - Акцент6 3 15 2" xfId="2385"/>
    <cellStyle name="60% - Акцент6 3 15 2 2" xfId="7518"/>
    <cellStyle name="60% - Акцент6 3 15 3" xfId="2386"/>
    <cellStyle name="60% - Акцент6 3 15 3 2" xfId="4441"/>
    <cellStyle name="60% - Акцент6 3 15 3 3" xfId="7519"/>
    <cellStyle name="60% - Акцент6 3 15 4" xfId="7517"/>
    <cellStyle name="60% - Акцент6 3 16" xfId="2387"/>
    <cellStyle name="60% - Акцент6 3 16 2" xfId="2388"/>
    <cellStyle name="60% - Акцент6 3 16 2 2" xfId="7521"/>
    <cellStyle name="60% - Акцент6 3 16 3" xfId="2389"/>
    <cellStyle name="60% - Акцент6 3 16 3 2" xfId="4442"/>
    <cellStyle name="60% - Акцент6 3 16 3 3" xfId="7522"/>
    <cellStyle name="60% - Акцент6 3 16 4" xfId="7520"/>
    <cellStyle name="60% - Акцент6 3 17" xfId="2390"/>
    <cellStyle name="60% - Акцент6 3 17 2" xfId="2391"/>
    <cellStyle name="60% - Акцент6 3 17 2 2" xfId="7524"/>
    <cellStyle name="60% - Акцент6 3 17 3" xfId="2392"/>
    <cellStyle name="60% - Акцент6 3 17 3 2" xfId="4443"/>
    <cellStyle name="60% - Акцент6 3 17 3 3" xfId="7525"/>
    <cellStyle name="60% - Акцент6 3 17 4" xfId="7523"/>
    <cellStyle name="60% - Акцент6 3 18" xfId="2393"/>
    <cellStyle name="60% - Акцент6 3 18 2" xfId="2394"/>
    <cellStyle name="60% - Акцент6 3 18 2 2" xfId="7527"/>
    <cellStyle name="60% - Акцент6 3 18 3" xfId="2395"/>
    <cellStyle name="60% - Акцент6 3 18 3 2" xfId="4444"/>
    <cellStyle name="60% - Акцент6 3 18 3 3" xfId="7528"/>
    <cellStyle name="60% - Акцент6 3 18 4" xfId="7526"/>
    <cellStyle name="60% - Акцент6 3 19" xfId="2396"/>
    <cellStyle name="60% - Акцент6 3 19 2" xfId="2397"/>
    <cellStyle name="60% - Акцент6 3 19 2 2" xfId="7530"/>
    <cellStyle name="60% - Акцент6 3 19 3" xfId="2398"/>
    <cellStyle name="60% - Акцент6 3 19 3 2" xfId="4445"/>
    <cellStyle name="60% - Акцент6 3 19 3 3" xfId="7531"/>
    <cellStyle name="60% - Акцент6 3 19 4" xfId="7529"/>
    <cellStyle name="60% - Акцент6 3 2" xfId="2399"/>
    <cellStyle name="60% — акцент6 3 2" xfId="2400"/>
    <cellStyle name="60% - Акцент6 3 2 10" xfId="8539"/>
    <cellStyle name="60% — акцент6 3 2 10" xfId="10315"/>
    <cellStyle name="60% - Акцент6 3 2 11" xfId="10523"/>
    <cellStyle name="60% — акцент6 3 2 11" xfId="10524"/>
    <cellStyle name="60% - Акцент6 3 2 12" xfId="10772"/>
    <cellStyle name="60% — акцент6 3 2 12" xfId="10775"/>
    <cellStyle name="60% - Акцент6 3 2 2" xfId="2401"/>
    <cellStyle name="60% — акцент6 3 2 2" xfId="4446"/>
    <cellStyle name="60% - Акцент6 3 2 2 10" xfId="10776"/>
    <cellStyle name="60% - Акцент6 3 2 2 2" xfId="2402"/>
    <cellStyle name="60% - Акцент6 3 2 2 2 2" xfId="7535"/>
    <cellStyle name="60% - Акцент6 3 2 2 3" xfId="2403"/>
    <cellStyle name="60% - Акцент6 3 2 2 3 2" xfId="4447"/>
    <cellStyle name="60% - Акцент6 3 2 2 3 3" xfId="7536"/>
    <cellStyle name="60% - Акцент6 3 2 2 4" xfId="7534"/>
    <cellStyle name="60% - Акцент6 3 2 2 5" xfId="10110"/>
    <cellStyle name="60% - Акцент6 3 2 2 6" xfId="8812"/>
    <cellStyle name="60% - Акцент6 3 2 2 7" xfId="10316"/>
    <cellStyle name="60% - Акцент6 3 2 2 8" xfId="8537"/>
    <cellStyle name="60% - Акцент6 3 2 2 9" xfId="10525"/>
    <cellStyle name="60% - Акцент6 3 2 3" xfId="2404"/>
    <cellStyle name="60% — акцент6 3 2 3" xfId="4921"/>
    <cellStyle name="60% - Акцент6 3 2 3 10" xfId="8530"/>
    <cellStyle name="60% - Акцент6 3 2 3 11" xfId="10527"/>
    <cellStyle name="60% - Акцент6 3 2 3 12" xfId="10777"/>
    <cellStyle name="60% - Акцент6 3 2 3 2" xfId="4448"/>
    <cellStyle name="60% - Акцент6 3 2 3 3" xfId="4260"/>
    <cellStyle name="60% - Акцент6 3 2 3 4" xfId="4943"/>
    <cellStyle name="60% - Акцент6 3 2 3 5" xfId="4373"/>
    <cellStyle name="60% - Акцент6 3 2 3 6" xfId="7537"/>
    <cellStyle name="60% - Акцент6 3 2 3 7" xfId="10112"/>
    <cellStyle name="60% - Акцент6 3 2 3 8" xfId="8807"/>
    <cellStyle name="60% - Акцент6 3 2 3 9" xfId="10318"/>
    <cellStyle name="60% - Акцент6 3 2 4" xfId="2405"/>
    <cellStyle name="60% — акцент6 3 2 4" xfId="4257"/>
    <cellStyle name="60% - Акцент6 3 2 4 10" xfId="10528"/>
    <cellStyle name="60% - Акцент6 3 2 4 11" xfId="10778"/>
    <cellStyle name="60% - Акцент6 3 2 4 2" xfId="4449"/>
    <cellStyle name="60% - Акцент6 3 2 4 3" xfId="4944"/>
    <cellStyle name="60% - Акцент6 3 2 4 4" xfId="4375"/>
    <cellStyle name="60% - Акцент6 3 2 4 5" xfId="7538"/>
    <cellStyle name="60% - Акцент6 3 2 4 6" xfId="10113"/>
    <cellStyle name="60% - Акцент6 3 2 4 7" xfId="8803"/>
    <cellStyle name="60% - Акцент6 3 2 4 8" xfId="10319"/>
    <cellStyle name="60% - Акцент6 3 2 4 9" xfId="8529"/>
    <cellStyle name="60% - Акцент6 3 2 5" xfId="7539"/>
    <cellStyle name="60% — акцент6 3 2 5" xfId="4942"/>
    <cellStyle name="60% - Акцент6 3 2 6" xfId="7532"/>
    <cellStyle name="60% — акцент6 3 2 6" xfId="4370"/>
    <cellStyle name="60% - Акцент6 3 2 7" xfId="10108"/>
    <cellStyle name="60% — акцент6 3 2 7" xfId="7533"/>
    <cellStyle name="60% - Акцент6 3 2 8" xfId="8814"/>
    <cellStyle name="60% — акцент6 3 2 8" xfId="10109"/>
    <cellStyle name="60% - Акцент6 3 2 9" xfId="10314"/>
    <cellStyle name="60% — акцент6 3 2 9" xfId="8813"/>
    <cellStyle name="60% - Акцент6 3 20" xfId="2406"/>
    <cellStyle name="60% - Акцент6 3 20 2" xfId="4450"/>
    <cellStyle name="60% - Акцент6 3 20 3" xfId="7540"/>
    <cellStyle name="60% - Акцент6 3 21" xfId="2407"/>
    <cellStyle name="60% - Акцент6 3 21 2" xfId="4451"/>
    <cellStyle name="60% - Акцент6 3 21 3" xfId="7541"/>
    <cellStyle name="60% - Акцент6 3 22" xfId="7542"/>
    <cellStyle name="60% - Акцент6 3 23" xfId="7500"/>
    <cellStyle name="60% - Акцент6 3 24" xfId="10083"/>
    <cellStyle name="60% - Акцент6 3 25" xfId="8839"/>
    <cellStyle name="60% - Акцент6 3 26" xfId="10281"/>
    <cellStyle name="60% - Акцент6 3 27" xfId="8570"/>
    <cellStyle name="60% - Акцент6 3 28" xfId="10498"/>
    <cellStyle name="60% - Акцент6 3 29" xfId="10763"/>
    <cellStyle name="60% - Акцент6 3 3" xfId="2408"/>
    <cellStyle name="60% — акцент6 3 3" xfId="2409"/>
    <cellStyle name="60% — акцент6 3 3 10" xfId="10323"/>
    <cellStyle name="60% - Акцент6 3 3 2" xfId="2410"/>
    <cellStyle name="60% — акцент6 3 3 2" xfId="4452"/>
    <cellStyle name="60% - Акцент6 3 3 2 10" xfId="10324"/>
    <cellStyle name="60% - Акцент6 3 3 2 11" xfId="8522"/>
    <cellStyle name="60% - Акцент6 3 3 2 12" xfId="10539"/>
    <cellStyle name="60% - Акцент6 3 3 2 13" xfId="10786"/>
    <cellStyle name="60% - Акцент6 3 3 2 2" xfId="4453"/>
    <cellStyle name="60% - Акцент6 3 3 2 3" xfId="4923"/>
    <cellStyle name="60% - Акцент6 3 3 2 4" xfId="4265"/>
    <cellStyle name="60% - Акцент6 3 3 2 5" xfId="4946"/>
    <cellStyle name="60% - Акцент6 3 3 2 6" xfId="4379"/>
    <cellStyle name="60% - Акцент6 3 3 2 7" xfId="7545"/>
    <cellStyle name="60% - Акцент6 3 3 2 8" xfId="10118"/>
    <cellStyle name="60% - Акцент6 3 3 2 9" xfId="8797"/>
    <cellStyle name="60% - Акцент6 3 3 3" xfId="7543"/>
    <cellStyle name="60% — акцент6 3 3 3" xfId="4922"/>
    <cellStyle name="60% - Акцент6 3 3 4" xfId="10116"/>
    <cellStyle name="60% — акцент6 3 3 4" xfId="4264"/>
    <cellStyle name="60% - Акцент6 3 3 5" xfId="8799"/>
    <cellStyle name="60% — акцент6 3 3 5" xfId="4945"/>
    <cellStyle name="60% - Акцент6 3 3 6" xfId="10322"/>
    <cellStyle name="60% — акцент6 3 3 6" xfId="4378"/>
    <cellStyle name="60% - Акцент6 3 3 7" xfId="8523"/>
    <cellStyle name="60% — акцент6 3 3 7" xfId="7544"/>
    <cellStyle name="60% - Акцент6 3 3 8" xfId="10536"/>
    <cellStyle name="60% — акцент6 3 3 8" xfId="10117"/>
    <cellStyle name="60% - Акцент6 3 3 9" xfId="10780"/>
    <cellStyle name="60% — акцент6 3 3 9" xfId="8798"/>
    <cellStyle name="60% - Акцент6 3 4" xfId="2411"/>
    <cellStyle name="60% — акцент6 3 4" xfId="7501"/>
    <cellStyle name="60% - Акцент6 3 4 2" xfId="2412"/>
    <cellStyle name="60% - Акцент6 3 4 2 2" xfId="4455"/>
    <cellStyle name="60% - Акцент6 3 4 2 3" xfId="7547"/>
    <cellStyle name="60% - Акцент6 3 4 3" xfId="7546"/>
    <cellStyle name="60% - Акцент6 3 4 4" xfId="10119"/>
    <cellStyle name="60% - Акцент6 3 4 5" xfId="8796"/>
    <cellStyle name="60% - Акцент6 3 4 6" xfId="10325"/>
    <cellStyle name="60% - Акцент6 3 4 7" xfId="8521"/>
    <cellStyle name="60% - Акцент6 3 4 8" xfId="10543"/>
    <cellStyle name="60% - Акцент6 3 4 9" xfId="10787"/>
    <cellStyle name="60% - Акцент6 3 5" xfId="2413"/>
    <cellStyle name="60% — акцент6 3 5" xfId="10084"/>
    <cellStyle name="60% - Акцент6 3 5 2" xfId="2414"/>
    <cellStyle name="60% - Акцент6 3 5 2 2" xfId="4457"/>
    <cellStyle name="60% - Акцент6 3 5 2 3" xfId="7549"/>
    <cellStyle name="60% - Акцент6 3 5 3" xfId="7548"/>
    <cellStyle name="60% - Акцент6 3 5 4" xfId="8795"/>
    <cellStyle name="60% - Акцент6 3 5 5" xfId="10326"/>
    <cellStyle name="60% - Акцент6 3 5 6" xfId="8520"/>
    <cellStyle name="60% - Акцент6 3 5 7" xfId="10545"/>
    <cellStyle name="60% - Акцент6 3 5 8" xfId="10788"/>
    <cellStyle name="60% - Акцент6 3 6" xfId="2415"/>
    <cellStyle name="60% — акцент6 3 6" xfId="8838"/>
    <cellStyle name="60% - Акцент6 3 6 2" xfId="2416"/>
    <cellStyle name="60% - Акцент6 3 6 2 2" xfId="4458"/>
    <cellStyle name="60% - Акцент6 3 6 2 3" xfId="7551"/>
    <cellStyle name="60% - Акцент6 3 6 3" xfId="7550"/>
    <cellStyle name="60% - Акцент6 3 6 4" xfId="10327"/>
    <cellStyle name="60% - Акцент6 3 6 5" xfId="8519"/>
    <cellStyle name="60% - Акцент6 3 6 6" xfId="10548"/>
    <cellStyle name="60% - Акцент6 3 6 7" xfId="10791"/>
    <cellStyle name="60% - Акцент6 3 7" xfId="2417"/>
    <cellStyle name="60% — акцент6 3 7" xfId="10282"/>
    <cellStyle name="60% - Акцент6 3 7 2" xfId="2418"/>
    <cellStyle name="60% - Акцент6 3 7 2 2" xfId="4459"/>
    <cellStyle name="60% - Акцент6 3 7 2 3" xfId="7553"/>
    <cellStyle name="60% - Акцент6 3 7 3" xfId="7552"/>
    <cellStyle name="60% - Акцент6 3 7 4" xfId="8518"/>
    <cellStyle name="60% - Акцент6 3 7 5" xfId="10552"/>
    <cellStyle name="60% - Акцент6 3 7 6" xfId="10795"/>
    <cellStyle name="60% - Акцент6 3 8" xfId="2419"/>
    <cellStyle name="60% — акцент6 3 8" xfId="8569"/>
    <cellStyle name="60% - Акцент6 3 8 2" xfId="2420"/>
    <cellStyle name="60% - Акцент6 3 8 2 2" xfId="7555"/>
    <cellStyle name="60% - Акцент6 3 8 3" xfId="2421"/>
    <cellStyle name="60% - Акцент6 3 8 3 2" xfId="4461"/>
    <cellStyle name="60% - Акцент6 3 8 3 3" xfId="7556"/>
    <cellStyle name="60% - Акцент6 3 8 4" xfId="7554"/>
    <cellStyle name="60% - Акцент6 3 8 5" xfId="10553"/>
    <cellStyle name="60% - Акцент6 3 8 6" xfId="10796"/>
    <cellStyle name="60% - Акцент6 3 9" xfId="2422"/>
    <cellStyle name="60% — акцент6 3 9" xfId="10500"/>
    <cellStyle name="60% - Акцент6 3 9 2" xfId="2423"/>
    <cellStyle name="60% - Акцент6 3 9 2 2" xfId="7558"/>
    <cellStyle name="60% - Акцент6 3 9 3" xfId="2424"/>
    <cellStyle name="60% - Акцент6 3 9 3 2" xfId="4463"/>
    <cellStyle name="60% - Акцент6 3 9 3 3" xfId="7559"/>
    <cellStyle name="60% - Акцент6 3 9 4" xfId="7557"/>
    <cellStyle name="60% - Акцент6 3 9 5" xfId="10797"/>
    <cellStyle name="60% — акцент6 4" xfId="2425"/>
    <cellStyle name="60% — акцент6 4 2" xfId="2426"/>
    <cellStyle name="60% — акцент6 4 2 2" xfId="4464"/>
    <cellStyle name="60% — акцент6 4 2 3" xfId="7561"/>
    <cellStyle name="60% — акцент6 4 3" xfId="7560"/>
    <cellStyle name="60% — акцент6 5" xfId="2427"/>
    <cellStyle name="60% — акцент6 5 2" xfId="2428"/>
    <cellStyle name="60% — акцент6 5 2 2" xfId="7563"/>
    <cellStyle name="60% — акцент6 5 3" xfId="2429"/>
    <cellStyle name="60% — акцент6 5 3 2" xfId="4466"/>
    <cellStyle name="60% — акцент6 5 3 3" xfId="7564"/>
    <cellStyle name="60% — акцент6 5 4" xfId="7562"/>
    <cellStyle name="60% — акцент6 6" xfId="2430"/>
    <cellStyle name="60% — акцент6 6 2" xfId="2431"/>
    <cellStyle name="60% — акцент6 6 2 2" xfId="7566"/>
    <cellStyle name="60% — акцент6 6 3" xfId="2432"/>
    <cellStyle name="60% — акцент6 6 3 2" xfId="4469"/>
    <cellStyle name="60% — акцент6 6 3 3" xfId="7567"/>
    <cellStyle name="60% — акцент6 6 4" xfId="7565"/>
    <cellStyle name="60% — акцент6 7" xfId="2433"/>
    <cellStyle name="60% — акцент6 7 2" xfId="2434"/>
    <cellStyle name="60% — акцент6 7 2 2" xfId="7569"/>
    <cellStyle name="60% — акцент6 7 3" xfId="2435"/>
    <cellStyle name="60% — акцент6 7 3 2" xfId="4470"/>
    <cellStyle name="60% — акцент6 7 3 3" xfId="7570"/>
    <cellStyle name="60% — акцент6 7 4" xfId="7568"/>
    <cellStyle name="60% — акцент6 8" xfId="2436"/>
    <cellStyle name="60% — акцент6 8 2" xfId="2437"/>
    <cellStyle name="60% — акцент6 8 2 2" xfId="7572"/>
    <cellStyle name="60% — акцент6 8 3" xfId="2438"/>
    <cellStyle name="60% — акцент6 8 3 2" xfId="4472"/>
    <cellStyle name="60% — акцент6 8 3 3" xfId="7573"/>
    <cellStyle name="60% — акцент6 8 4" xfId="7571"/>
    <cellStyle name="60% — акцент6 9" xfId="2439"/>
    <cellStyle name="60% — акцент6 9 2" xfId="2440"/>
    <cellStyle name="60% — акцент6 9 2 2" xfId="7575"/>
    <cellStyle name="60% — акцент6 9 3" xfId="2441"/>
    <cellStyle name="60% — акцент6 9 3 2" xfId="4473"/>
    <cellStyle name="60% — акцент6 9 3 3" xfId="7576"/>
    <cellStyle name="60% — акцент6 9 4" xfId="7574"/>
    <cellStyle name="Акцент1" xfId="2442"/>
    <cellStyle name="Акцент1 2" xfId="2443"/>
    <cellStyle name="Акцент1 2 2" xfId="2444"/>
    <cellStyle name="Акцент1 2 2 2" xfId="2445"/>
    <cellStyle name="Акцент1 2 2 2 2" xfId="2446"/>
    <cellStyle name="Акцент1 2 2 2 2 2" xfId="7581"/>
    <cellStyle name="Акцент1 2 2 2 3" xfId="2447"/>
    <cellStyle name="Акцент1 2 2 2 3 2" xfId="4474"/>
    <cellStyle name="Акцент1 2 2 2 3 3" xfId="7582"/>
    <cellStyle name="Акцент1 2 2 2 4" xfId="7580"/>
    <cellStyle name="Акцент1 2 2 3" xfId="2448"/>
    <cellStyle name="Акцент1 2 2 3 2" xfId="4475"/>
    <cellStyle name="Акцент1 2 2 3 3" xfId="7583"/>
    <cellStyle name="Акцент1 2 2 4" xfId="7584"/>
    <cellStyle name="Акцент1 2 2 5" xfId="7579"/>
    <cellStyle name="Акцент1 2 3" xfId="2449"/>
    <cellStyle name="Акцент1 2 3 2" xfId="2450"/>
    <cellStyle name="Акцент1 2 3 2 2" xfId="7586"/>
    <cellStyle name="Акцент1 2 3 3" xfId="2451"/>
    <cellStyle name="Акцент1 2 3 3 2" xfId="4476"/>
    <cellStyle name="Акцент1 2 3 3 3" xfId="7587"/>
    <cellStyle name="Акцент1 2 3 4" xfId="7585"/>
    <cellStyle name="Акцент1 2 4" xfId="2452"/>
    <cellStyle name="Акцент1 2 4 2" xfId="4477"/>
    <cellStyle name="Акцент1 2 4 3" xfId="7588"/>
    <cellStyle name="Акцент1 2 5" xfId="7589"/>
    <cellStyle name="Акцент1 2 6" xfId="7578"/>
    <cellStyle name="Акцент1 3" xfId="2453"/>
    <cellStyle name="Акцент1 3 2" xfId="2454"/>
    <cellStyle name="Акцент1 3 2 2" xfId="2455"/>
    <cellStyle name="Акцент1 3 2 2 2" xfId="2456"/>
    <cellStyle name="Акцент1 3 2 2 2 2" xfId="7593"/>
    <cellStyle name="Акцент1 3 2 2 3" xfId="2457"/>
    <cellStyle name="Акцент1 3 2 2 3 2" xfId="4478"/>
    <cellStyle name="Акцент1 3 2 2 3 3" xfId="7594"/>
    <cellStyle name="Акцент1 3 2 2 4" xfId="7592"/>
    <cellStyle name="Акцент1 3 2 3" xfId="2458"/>
    <cellStyle name="Акцент1 3 2 3 2" xfId="4479"/>
    <cellStyle name="Акцент1 3 2 3 3" xfId="7595"/>
    <cellStyle name="Акцент1 3 2 4" xfId="7596"/>
    <cellStyle name="Акцент1 3 2 5" xfId="7591"/>
    <cellStyle name="Акцент1 3 3" xfId="2459"/>
    <cellStyle name="Акцент1 3 3 2" xfId="2460"/>
    <cellStyle name="Акцент1 3 3 2 2" xfId="7598"/>
    <cellStyle name="Акцент1 3 3 3" xfId="2461"/>
    <cellStyle name="Акцент1 3 3 3 2" xfId="4480"/>
    <cellStyle name="Акцент1 3 3 3 3" xfId="7599"/>
    <cellStyle name="Акцент1 3 3 4" xfId="7597"/>
    <cellStyle name="Акцент1 3 4" xfId="2462"/>
    <cellStyle name="Акцент1 3 4 2" xfId="4481"/>
    <cellStyle name="Акцент1 3 4 3" xfId="7600"/>
    <cellStyle name="Акцент1 3 5" xfId="7601"/>
    <cellStyle name="Акцент1 3 6" xfId="7590"/>
    <cellStyle name="Акцент1 4" xfId="2463"/>
    <cellStyle name="Акцент1 4 2" xfId="2464"/>
    <cellStyle name="Акцент1 4 2 2" xfId="7603"/>
    <cellStyle name="Акцент1 4 3" xfId="2465"/>
    <cellStyle name="Акцент1 4 3 2" xfId="4482"/>
    <cellStyle name="Акцент1 4 3 3" xfId="7604"/>
    <cellStyle name="Акцент1 4 4" xfId="7602"/>
    <cellStyle name="Акцент1 5" xfId="2466"/>
    <cellStyle name="Акцент1 5 2" xfId="4483"/>
    <cellStyle name="Акцент1 5 3" xfId="7605"/>
    <cellStyle name="Акцент1 6" xfId="7606"/>
    <cellStyle name="Акцент1 7" xfId="7577"/>
    <cellStyle name="Акцент2" xfId="2467"/>
    <cellStyle name="Акцент2 2" xfId="2468"/>
    <cellStyle name="Акцент2 2 2" xfId="2469"/>
    <cellStyle name="Акцент2 2 2 2" xfId="2470"/>
    <cellStyle name="Акцент2 2 2 2 2" xfId="2471"/>
    <cellStyle name="Акцент2 2 2 2 2 2" xfId="7611"/>
    <cellStyle name="Акцент2 2 2 2 3" xfId="2472"/>
    <cellStyle name="Акцент2 2 2 2 3 2" xfId="4484"/>
    <cellStyle name="Акцент2 2 2 2 3 3" xfId="7612"/>
    <cellStyle name="Акцент2 2 2 2 4" xfId="7610"/>
    <cellStyle name="Акцент2 2 2 3" xfId="2473"/>
    <cellStyle name="Акцент2 2 2 3 2" xfId="4485"/>
    <cellStyle name="Акцент2 2 2 3 3" xfId="7613"/>
    <cellStyle name="Акцент2 2 2 4" xfId="7614"/>
    <cellStyle name="Акцент2 2 2 5" xfId="7609"/>
    <cellStyle name="Акцент2 2 3" xfId="2474"/>
    <cellStyle name="Акцент2 2 3 2" xfId="2475"/>
    <cellStyle name="Акцент2 2 3 2 2" xfId="7616"/>
    <cellStyle name="Акцент2 2 3 3" xfId="2476"/>
    <cellStyle name="Акцент2 2 3 3 2" xfId="4486"/>
    <cellStyle name="Акцент2 2 3 3 3" xfId="7617"/>
    <cellStyle name="Акцент2 2 3 4" xfId="7615"/>
    <cellStyle name="Акцент2 2 4" xfId="2477"/>
    <cellStyle name="Акцент2 2 4 2" xfId="4487"/>
    <cellStyle name="Акцент2 2 4 3" xfId="7618"/>
    <cellStyle name="Акцент2 2 5" xfId="7619"/>
    <cellStyle name="Акцент2 2 6" xfId="7608"/>
    <cellStyle name="Акцент2 3" xfId="2478"/>
    <cellStyle name="Акцент2 3 2" xfId="2479"/>
    <cellStyle name="Акцент2 3 2 2" xfId="2480"/>
    <cellStyle name="Акцент2 3 2 2 2" xfId="2481"/>
    <cellStyle name="Акцент2 3 2 2 2 2" xfId="7623"/>
    <cellStyle name="Акцент2 3 2 2 3" xfId="2482"/>
    <cellStyle name="Акцент2 3 2 2 3 2" xfId="4488"/>
    <cellStyle name="Акцент2 3 2 2 3 3" xfId="7624"/>
    <cellStyle name="Акцент2 3 2 2 4" xfId="7622"/>
    <cellStyle name="Акцент2 3 2 3" xfId="2483"/>
    <cellStyle name="Акцент2 3 2 3 2" xfId="4489"/>
    <cellStyle name="Акцент2 3 2 3 3" xfId="7625"/>
    <cellStyle name="Акцент2 3 2 4" xfId="7626"/>
    <cellStyle name="Акцент2 3 2 5" xfId="7621"/>
    <cellStyle name="Акцент2 3 3" xfId="2484"/>
    <cellStyle name="Акцент2 3 3 2" xfId="2485"/>
    <cellStyle name="Акцент2 3 3 2 2" xfId="7628"/>
    <cellStyle name="Акцент2 3 3 3" xfId="2486"/>
    <cellStyle name="Акцент2 3 3 3 2" xfId="4490"/>
    <cellStyle name="Акцент2 3 3 3 3" xfId="7629"/>
    <cellStyle name="Акцент2 3 3 4" xfId="7627"/>
    <cellStyle name="Акцент2 3 4" xfId="2487"/>
    <cellStyle name="Акцент2 3 4 2" xfId="4491"/>
    <cellStyle name="Акцент2 3 4 3" xfId="7630"/>
    <cellStyle name="Акцент2 3 5" xfId="7631"/>
    <cellStyle name="Акцент2 3 6" xfId="7620"/>
    <cellStyle name="Акцент2 4" xfId="2488"/>
    <cellStyle name="Акцент2 4 2" xfId="2489"/>
    <cellStyle name="Акцент2 4 2 2" xfId="7633"/>
    <cellStyle name="Акцент2 4 3" xfId="2490"/>
    <cellStyle name="Акцент2 4 3 2" xfId="4492"/>
    <cellStyle name="Акцент2 4 3 3" xfId="7634"/>
    <cellStyle name="Акцент2 4 4" xfId="7632"/>
    <cellStyle name="Акцент2 5" xfId="2491"/>
    <cellStyle name="Акцент2 5 2" xfId="4493"/>
    <cellStyle name="Акцент2 5 3" xfId="7635"/>
    <cellStyle name="Акцент2 6" xfId="7636"/>
    <cellStyle name="Акцент2 7" xfId="7607"/>
    <cellStyle name="Акцент3" xfId="2492"/>
    <cellStyle name="Акцент3 2" xfId="2493"/>
    <cellStyle name="Акцент3 2 2" xfId="2494"/>
    <cellStyle name="Акцент3 2 2 2" xfId="2495"/>
    <cellStyle name="Акцент3 2 2 2 2" xfId="2496"/>
    <cellStyle name="Акцент3 2 2 2 2 2" xfId="7641"/>
    <cellStyle name="Акцент3 2 2 2 3" xfId="2497"/>
    <cellStyle name="Акцент3 2 2 2 3 2" xfId="4494"/>
    <cellStyle name="Акцент3 2 2 2 3 3" xfId="7642"/>
    <cellStyle name="Акцент3 2 2 2 4" xfId="7640"/>
    <cellStyle name="Акцент3 2 2 3" xfId="2498"/>
    <cellStyle name="Акцент3 2 2 3 2" xfId="4495"/>
    <cellStyle name="Акцент3 2 2 3 3" xfId="7643"/>
    <cellStyle name="Акцент3 2 2 4" xfId="7644"/>
    <cellStyle name="Акцент3 2 2 5" xfId="7639"/>
    <cellStyle name="Акцент3 2 3" xfId="2499"/>
    <cellStyle name="Акцент3 2 3 2" xfId="2500"/>
    <cellStyle name="Акцент3 2 3 2 2" xfId="7646"/>
    <cellStyle name="Акцент3 2 3 3" xfId="2501"/>
    <cellStyle name="Акцент3 2 3 3 2" xfId="4496"/>
    <cellStyle name="Акцент3 2 3 3 3" xfId="7647"/>
    <cellStyle name="Акцент3 2 3 4" xfId="7645"/>
    <cellStyle name="Акцент3 2 4" xfId="2502"/>
    <cellStyle name="Акцент3 2 4 2" xfId="4497"/>
    <cellStyle name="Акцент3 2 4 3" xfId="7648"/>
    <cellStyle name="Акцент3 2 5" xfId="7649"/>
    <cellStyle name="Акцент3 2 6" xfId="7638"/>
    <cellStyle name="Акцент3 3" xfId="2503"/>
    <cellStyle name="Акцент3 3 2" xfId="2504"/>
    <cellStyle name="Акцент3 3 2 2" xfId="2505"/>
    <cellStyle name="Акцент3 3 2 2 2" xfId="2506"/>
    <cellStyle name="Акцент3 3 2 2 2 2" xfId="7653"/>
    <cellStyle name="Акцент3 3 2 2 3" xfId="2507"/>
    <cellStyle name="Акцент3 3 2 2 3 2" xfId="4500"/>
    <cellStyle name="Акцент3 3 2 2 3 3" xfId="7654"/>
    <cellStyle name="Акцент3 3 2 2 4" xfId="7652"/>
    <cellStyle name="Акцент3 3 2 3" xfId="2508"/>
    <cellStyle name="Акцент3 3 2 3 2" xfId="4501"/>
    <cellStyle name="Акцент3 3 2 3 3" xfId="7655"/>
    <cellStyle name="Акцент3 3 2 4" xfId="7656"/>
    <cellStyle name="Акцент3 3 2 5" xfId="7651"/>
    <cellStyle name="Акцент3 3 3" xfId="2509"/>
    <cellStyle name="Акцент3 3 3 2" xfId="2510"/>
    <cellStyle name="Акцент3 3 3 2 2" xfId="7658"/>
    <cellStyle name="Акцент3 3 3 3" xfId="2511"/>
    <cellStyle name="Акцент3 3 3 3 2" xfId="4502"/>
    <cellStyle name="Акцент3 3 3 3 3" xfId="7659"/>
    <cellStyle name="Акцент3 3 3 4" xfId="7657"/>
    <cellStyle name="Акцент3 3 4" xfId="2512"/>
    <cellStyle name="Акцент3 3 4 2" xfId="4503"/>
    <cellStyle name="Акцент3 3 4 3" xfId="7660"/>
    <cellStyle name="Акцент3 3 5" xfId="7661"/>
    <cellStyle name="Акцент3 3 6" xfId="7650"/>
    <cellStyle name="Акцент3 4" xfId="2513"/>
    <cellStyle name="Акцент3 4 2" xfId="2514"/>
    <cellStyle name="Акцент3 4 2 2" xfId="7663"/>
    <cellStyle name="Акцент3 4 3" xfId="2515"/>
    <cellStyle name="Акцент3 4 3 2" xfId="4504"/>
    <cellStyle name="Акцент3 4 3 3" xfId="7664"/>
    <cellStyle name="Акцент3 4 4" xfId="7662"/>
    <cellStyle name="Акцент3 5" xfId="2516"/>
    <cellStyle name="Акцент3 5 2" xfId="4505"/>
    <cellStyle name="Акцент3 5 3" xfId="7665"/>
    <cellStyle name="Акцент3 6" xfId="7666"/>
    <cellStyle name="Акцент3 7" xfId="7637"/>
    <cellStyle name="Акцент4" xfId="2517"/>
    <cellStyle name="Акцент4 2" xfId="2518"/>
    <cellStyle name="Акцент4 2 2" xfId="2519"/>
    <cellStyle name="Акцент4 2 2 2" xfId="2520"/>
    <cellStyle name="Акцент4 2 2 2 2" xfId="2521"/>
    <cellStyle name="Акцент4 2 2 2 2 2" xfId="7671"/>
    <cellStyle name="Акцент4 2 2 2 3" xfId="2522"/>
    <cellStyle name="Акцент4 2 2 2 3 2" xfId="4507"/>
    <cellStyle name="Акцент4 2 2 2 3 3" xfId="7672"/>
    <cellStyle name="Акцент4 2 2 2 4" xfId="7670"/>
    <cellStyle name="Акцент4 2 2 3" xfId="2523"/>
    <cellStyle name="Акцент4 2 2 3 2" xfId="4508"/>
    <cellStyle name="Акцент4 2 2 3 3" xfId="7673"/>
    <cellStyle name="Акцент4 2 2 4" xfId="7674"/>
    <cellStyle name="Акцент4 2 2 5" xfId="7669"/>
    <cellStyle name="Акцент4 2 3" xfId="2524"/>
    <cellStyle name="Акцент4 2 3 2" xfId="2525"/>
    <cellStyle name="Акцент4 2 3 2 2" xfId="7676"/>
    <cellStyle name="Акцент4 2 3 3" xfId="2526"/>
    <cellStyle name="Акцент4 2 3 3 2" xfId="4509"/>
    <cellStyle name="Акцент4 2 3 3 3" xfId="7677"/>
    <cellStyle name="Акцент4 2 3 4" xfId="7675"/>
    <cellStyle name="Акцент4 2 4" xfId="2527"/>
    <cellStyle name="Акцент4 2 4 2" xfId="4510"/>
    <cellStyle name="Акцент4 2 4 3" xfId="7678"/>
    <cellStyle name="Акцент4 2 5" xfId="7679"/>
    <cellStyle name="Акцент4 2 6" xfId="7668"/>
    <cellStyle name="Акцент4 3" xfId="2528"/>
    <cellStyle name="Акцент4 3 2" xfId="2529"/>
    <cellStyle name="Акцент4 3 2 2" xfId="2530"/>
    <cellStyle name="Акцент4 3 2 2 2" xfId="2531"/>
    <cellStyle name="Акцент4 3 2 2 2 2" xfId="7683"/>
    <cellStyle name="Акцент4 3 2 2 3" xfId="2532"/>
    <cellStyle name="Акцент4 3 2 2 3 2" xfId="4511"/>
    <cellStyle name="Акцент4 3 2 2 3 3" xfId="7684"/>
    <cellStyle name="Акцент4 3 2 2 4" xfId="7682"/>
    <cellStyle name="Акцент4 3 2 3" xfId="2533"/>
    <cellStyle name="Акцент4 3 2 3 2" xfId="4512"/>
    <cellStyle name="Акцент4 3 2 3 3" xfId="7685"/>
    <cellStyle name="Акцент4 3 2 4" xfId="7686"/>
    <cellStyle name="Акцент4 3 2 5" xfId="7681"/>
    <cellStyle name="Акцент4 3 3" xfId="2534"/>
    <cellStyle name="Акцент4 3 3 2" xfId="2535"/>
    <cellStyle name="Акцент4 3 3 2 2" xfId="7688"/>
    <cellStyle name="Акцент4 3 3 3" xfId="2536"/>
    <cellStyle name="Акцент4 3 3 3 2" xfId="4513"/>
    <cellStyle name="Акцент4 3 3 3 3" xfId="7689"/>
    <cellStyle name="Акцент4 3 3 4" xfId="7687"/>
    <cellStyle name="Акцент4 3 4" xfId="2537"/>
    <cellStyle name="Акцент4 3 4 2" xfId="4514"/>
    <cellStyle name="Акцент4 3 4 3" xfId="7690"/>
    <cellStyle name="Акцент4 3 5" xfId="7691"/>
    <cellStyle name="Акцент4 3 6" xfId="7680"/>
    <cellStyle name="Акцент4 4" xfId="2538"/>
    <cellStyle name="Акцент4 4 2" xfId="2539"/>
    <cellStyle name="Акцент4 4 2 2" xfId="7693"/>
    <cellStyle name="Акцент4 4 3" xfId="2540"/>
    <cellStyle name="Акцент4 4 3 2" xfId="4515"/>
    <cellStyle name="Акцент4 4 3 3" xfId="7694"/>
    <cellStyle name="Акцент4 4 4" xfId="7692"/>
    <cellStyle name="Акцент4 5" xfId="2541"/>
    <cellStyle name="Акцент4 5 2" xfId="4516"/>
    <cellStyle name="Акцент4 5 3" xfId="7695"/>
    <cellStyle name="Акцент4 6" xfId="7696"/>
    <cellStyle name="Акцент4 7" xfId="7667"/>
    <cellStyle name="Акцент5" xfId="2542"/>
    <cellStyle name="Акцент5 2" xfId="2543"/>
    <cellStyle name="Акцент5 2 2" xfId="2544"/>
    <cellStyle name="Акцент5 2 2 2" xfId="2545"/>
    <cellStyle name="Акцент5 2 2 2 2" xfId="2546"/>
    <cellStyle name="Акцент5 2 2 2 2 2" xfId="7701"/>
    <cellStyle name="Акцент5 2 2 2 3" xfId="2547"/>
    <cellStyle name="Акцент5 2 2 2 3 2" xfId="4517"/>
    <cellStyle name="Акцент5 2 2 2 3 3" xfId="7702"/>
    <cellStyle name="Акцент5 2 2 2 4" xfId="7700"/>
    <cellStyle name="Акцент5 2 2 3" xfId="2548"/>
    <cellStyle name="Акцент5 2 2 3 2" xfId="4518"/>
    <cellStyle name="Акцент5 2 2 3 3" xfId="7703"/>
    <cellStyle name="Акцент5 2 2 4" xfId="7704"/>
    <cellStyle name="Акцент5 2 2 5" xfId="7699"/>
    <cellStyle name="Акцент5 2 3" xfId="2549"/>
    <cellStyle name="Акцент5 2 3 2" xfId="2550"/>
    <cellStyle name="Акцент5 2 3 2 2" xfId="7706"/>
    <cellStyle name="Акцент5 2 3 3" xfId="2551"/>
    <cellStyle name="Акцент5 2 3 3 2" xfId="4519"/>
    <cellStyle name="Акцент5 2 3 3 3" xfId="7707"/>
    <cellStyle name="Акцент5 2 3 4" xfId="7705"/>
    <cellStyle name="Акцент5 2 4" xfId="2552"/>
    <cellStyle name="Акцент5 2 4 2" xfId="4520"/>
    <cellStyle name="Акцент5 2 4 3" xfId="7708"/>
    <cellStyle name="Акцент5 2 5" xfId="7709"/>
    <cellStyle name="Акцент5 2 6" xfId="7698"/>
    <cellStyle name="Акцент5 3" xfId="2553"/>
    <cellStyle name="Акцент5 3 2" xfId="2554"/>
    <cellStyle name="Акцент5 3 2 2" xfId="2555"/>
    <cellStyle name="Акцент5 3 2 2 2" xfId="2556"/>
    <cellStyle name="Акцент5 3 2 2 2 2" xfId="7713"/>
    <cellStyle name="Акцент5 3 2 2 3" xfId="2557"/>
    <cellStyle name="Акцент5 3 2 2 3 2" xfId="4521"/>
    <cellStyle name="Акцент5 3 2 2 3 3" xfId="7714"/>
    <cellStyle name="Акцент5 3 2 2 4" xfId="7712"/>
    <cellStyle name="Акцент5 3 2 3" xfId="2558"/>
    <cellStyle name="Акцент5 3 2 3 2" xfId="4522"/>
    <cellStyle name="Акцент5 3 2 3 3" xfId="7715"/>
    <cellStyle name="Акцент5 3 2 4" xfId="7716"/>
    <cellStyle name="Акцент5 3 2 5" xfId="7711"/>
    <cellStyle name="Акцент5 3 3" xfId="2559"/>
    <cellStyle name="Акцент5 3 3 2" xfId="2560"/>
    <cellStyle name="Акцент5 3 3 2 2" xfId="7718"/>
    <cellStyle name="Акцент5 3 3 3" xfId="2561"/>
    <cellStyle name="Акцент5 3 3 3 2" xfId="4525"/>
    <cellStyle name="Акцент5 3 3 3 3" xfId="7719"/>
    <cellStyle name="Акцент5 3 3 4" xfId="7717"/>
    <cellStyle name="Акцент5 3 4" xfId="2562"/>
    <cellStyle name="Акцент5 3 4 2" xfId="4526"/>
    <cellStyle name="Акцент5 3 4 3" xfId="7720"/>
    <cellStyle name="Акцент5 3 5" xfId="7721"/>
    <cellStyle name="Акцент5 3 6" xfId="7710"/>
    <cellStyle name="Акцент5 4" xfId="2563"/>
    <cellStyle name="Акцент5 4 2" xfId="2564"/>
    <cellStyle name="Акцент5 4 2 2" xfId="7723"/>
    <cellStyle name="Акцент5 4 3" xfId="2565"/>
    <cellStyle name="Акцент5 4 3 2" xfId="4527"/>
    <cellStyle name="Акцент5 4 3 3" xfId="7724"/>
    <cellStyle name="Акцент5 4 4" xfId="7722"/>
    <cellStyle name="Акцент5 5" xfId="2566"/>
    <cellStyle name="Акцент5 5 2" xfId="4528"/>
    <cellStyle name="Акцент5 5 3" xfId="7725"/>
    <cellStyle name="Акцент5 6" xfId="7726"/>
    <cellStyle name="Акцент5 7" xfId="7697"/>
    <cellStyle name="Акцент6" xfId="2567"/>
    <cellStyle name="Акцент6 2" xfId="2568"/>
    <cellStyle name="Акцент6 2 2" xfId="2569"/>
    <cellStyle name="Акцент6 2 2 2" xfId="2570"/>
    <cellStyle name="Акцент6 2 2 2 2" xfId="2571"/>
    <cellStyle name="Акцент6 2 2 2 2 2" xfId="7731"/>
    <cellStyle name="Акцент6 2 2 2 3" xfId="2572"/>
    <cellStyle name="Акцент6 2 2 2 3 2" xfId="4531"/>
    <cellStyle name="Акцент6 2 2 2 3 3" xfId="7732"/>
    <cellStyle name="Акцент6 2 2 2 4" xfId="7730"/>
    <cellStyle name="Акцент6 2 2 3" xfId="2573"/>
    <cellStyle name="Акцент6 2 2 3 2" xfId="4532"/>
    <cellStyle name="Акцент6 2 2 3 3" xfId="7733"/>
    <cellStyle name="Акцент6 2 2 4" xfId="7734"/>
    <cellStyle name="Акцент6 2 2 5" xfId="7729"/>
    <cellStyle name="Акцент6 2 3" xfId="2574"/>
    <cellStyle name="Акцент6 2 3 2" xfId="2575"/>
    <cellStyle name="Акцент6 2 3 2 2" xfId="7736"/>
    <cellStyle name="Акцент6 2 3 3" xfId="2576"/>
    <cellStyle name="Акцент6 2 3 3 2" xfId="4534"/>
    <cellStyle name="Акцент6 2 3 3 3" xfId="7737"/>
    <cellStyle name="Акцент6 2 3 4" xfId="7735"/>
    <cellStyle name="Акцент6 2 4" xfId="2577"/>
    <cellStyle name="Акцент6 2 4 2" xfId="4535"/>
    <cellStyle name="Акцент6 2 4 3" xfId="7738"/>
    <cellStyle name="Акцент6 2 5" xfId="7739"/>
    <cellStyle name="Акцент6 2 6" xfId="7728"/>
    <cellStyle name="Акцент6 3" xfId="2578"/>
    <cellStyle name="Акцент6 3 2" xfId="2579"/>
    <cellStyle name="Акцент6 3 2 2" xfId="2580"/>
    <cellStyle name="Акцент6 3 2 2 2" xfId="2581"/>
    <cellStyle name="Акцент6 3 2 2 2 2" xfId="7743"/>
    <cellStyle name="Акцент6 3 2 2 3" xfId="2582"/>
    <cellStyle name="Акцент6 3 2 2 3 2" xfId="4536"/>
    <cellStyle name="Акцент6 3 2 2 3 3" xfId="7744"/>
    <cellStyle name="Акцент6 3 2 2 4" xfId="7742"/>
    <cellStyle name="Акцент6 3 2 3" xfId="2583"/>
    <cellStyle name="Акцент6 3 2 3 2" xfId="4537"/>
    <cellStyle name="Акцент6 3 2 3 3" xfId="7745"/>
    <cellStyle name="Акцент6 3 2 4" xfId="7746"/>
    <cellStyle name="Акцент6 3 2 5" xfId="7741"/>
    <cellStyle name="Акцент6 3 3" xfId="2584"/>
    <cellStyle name="Акцент6 3 3 2" xfId="2585"/>
    <cellStyle name="Акцент6 3 3 2 2" xfId="7748"/>
    <cellStyle name="Акцент6 3 3 3" xfId="2586"/>
    <cellStyle name="Акцент6 3 3 3 2" xfId="4538"/>
    <cellStyle name="Акцент6 3 3 3 3" xfId="7749"/>
    <cellStyle name="Акцент6 3 3 4" xfId="7747"/>
    <cellStyle name="Акцент6 3 4" xfId="2587"/>
    <cellStyle name="Акцент6 3 4 2" xfId="4539"/>
    <cellStyle name="Акцент6 3 4 3" xfId="7750"/>
    <cellStyle name="Акцент6 3 5" xfId="7751"/>
    <cellStyle name="Акцент6 3 6" xfId="7740"/>
    <cellStyle name="Акцент6 4" xfId="2588"/>
    <cellStyle name="Акцент6 4 2" xfId="2589"/>
    <cellStyle name="Акцент6 4 2 2" xfId="7753"/>
    <cellStyle name="Акцент6 4 3" xfId="2590"/>
    <cellStyle name="Акцент6 4 3 2" xfId="4540"/>
    <cellStyle name="Акцент6 4 3 3" xfId="7754"/>
    <cellStyle name="Акцент6 4 4" xfId="7752"/>
    <cellStyle name="Акцент6 5" xfId="2591"/>
    <cellStyle name="Акцент6 5 2" xfId="4541"/>
    <cellStyle name="Акцент6 5 3" xfId="7755"/>
    <cellStyle name="Акцент6 6" xfId="7756"/>
    <cellStyle name="Акцент6 7" xfId="7727"/>
    <cellStyle name="Ввод " xfId="2592"/>
    <cellStyle name="Ввод  2" xfId="2593"/>
    <cellStyle name="Ввод  2 2" xfId="2594"/>
    <cellStyle name="Ввод  2 2 2" xfId="2595"/>
    <cellStyle name="Ввод  2 2 2 2" xfId="2596"/>
    <cellStyle name="Ввод  2 2 2 2 2" xfId="7761"/>
    <cellStyle name="Ввод  2 2 2 3" xfId="2597"/>
    <cellStyle name="Ввод  2 2 2 3 2" xfId="4542"/>
    <cellStyle name="Ввод  2 2 2 3 3" xfId="7762"/>
    <cellStyle name="Ввод  2 2 2 4" xfId="7760"/>
    <cellStyle name="Ввод  2 2 3" xfId="2598"/>
    <cellStyle name="Ввод  2 2 3 2" xfId="4543"/>
    <cellStyle name="Ввод  2 2 3 3" xfId="7763"/>
    <cellStyle name="Ввод  2 2 4" xfId="7764"/>
    <cellStyle name="Ввод  2 2 5" xfId="7759"/>
    <cellStyle name="Ввод  2 3" xfId="2599"/>
    <cellStyle name="Ввод  2 3 2" xfId="2600"/>
    <cellStyle name="Ввод  2 3 2 2" xfId="7766"/>
    <cellStyle name="Ввод  2 3 3" xfId="2601"/>
    <cellStyle name="Ввод  2 3 3 2" xfId="4544"/>
    <cellStyle name="Ввод  2 3 3 3" xfId="7767"/>
    <cellStyle name="Ввод  2 3 4" xfId="7765"/>
    <cellStyle name="Ввод  2 4" xfId="2602"/>
    <cellStyle name="Ввод  2 4 2" xfId="4545"/>
    <cellStyle name="Ввод  2 4 3" xfId="7768"/>
    <cellStyle name="Ввод  2 5" xfId="7769"/>
    <cellStyle name="Ввод  2 6" xfId="7758"/>
    <cellStyle name="Ввод  3" xfId="2603"/>
    <cellStyle name="Ввод  3 2" xfId="2604"/>
    <cellStyle name="Ввод  3 2 2" xfId="2605"/>
    <cellStyle name="Ввод  3 2 2 2" xfId="2606"/>
    <cellStyle name="Ввод  3 2 2 2 2" xfId="7773"/>
    <cellStyle name="Ввод  3 2 2 3" xfId="2607"/>
    <cellStyle name="Ввод  3 2 2 3 2" xfId="4546"/>
    <cellStyle name="Ввод  3 2 2 3 3" xfId="7774"/>
    <cellStyle name="Ввод  3 2 2 4" xfId="7772"/>
    <cellStyle name="Ввод  3 2 3" xfId="2608"/>
    <cellStyle name="Ввод  3 2 3 2" xfId="4547"/>
    <cellStyle name="Ввод  3 2 3 3" xfId="7775"/>
    <cellStyle name="Ввод  3 2 4" xfId="7776"/>
    <cellStyle name="Ввод  3 2 5" xfId="7771"/>
    <cellStyle name="Ввод  3 3" xfId="2609"/>
    <cellStyle name="Ввод  3 3 2" xfId="2610"/>
    <cellStyle name="Ввод  3 3 2 2" xfId="7778"/>
    <cellStyle name="Ввод  3 3 3" xfId="2611"/>
    <cellStyle name="Ввод  3 3 3 2" xfId="4548"/>
    <cellStyle name="Ввод  3 3 3 3" xfId="7779"/>
    <cellStyle name="Ввод  3 3 4" xfId="7777"/>
    <cellStyle name="Ввод  3 4" xfId="2612"/>
    <cellStyle name="Ввод  3 4 2" xfId="4549"/>
    <cellStyle name="Ввод  3 4 3" xfId="7780"/>
    <cellStyle name="Ввод  3 5" xfId="7781"/>
    <cellStyle name="Ввод  3 6" xfId="7770"/>
    <cellStyle name="Ввод  4" xfId="2613"/>
    <cellStyle name="Ввод  4 2" xfId="2614"/>
    <cellStyle name="Ввод  4 2 2" xfId="7783"/>
    <cellStyle name="Ввод  4 3" xfId="2615"/>
    <cellStyle name="Ввод  4 3 2" xfId="4550"/>
    <cellStyle name="Ввод  4 3 3" xfId="7784"/>
    <cellStyle name="Ввод  4 4" xfId="7782"/>
    <cellStyle name="Ввод  5" xfId="2616"/>
    <cellStyle name="Ввод  5 2" xfId="4551"/>
    <cellStyle name="Ввод  5 3" xfId="7785"/>
    <cellStyle name="Ввод  6" xfId="7786"/>
    <cellStyle name="Ввод  7" xfId="7757"/>
    <cellStyle name="Вывод" xfId="2617"/>
    <cellStyle name="Вывод 2" xfId="2618"/>
    <cellStyle name="Вывод 2 2" xfId="2619"/>
    <cellStyle name="Вывод 2 2 2" xfId="2620"/>
    <cellStyle name="Вывод 2 2 2 2" xfId="2621"/>
    <cellStyle name="Вывод 2 2 2 2 2" xfId="7791"/>
    <cellStyle name="Вывод 2 2 2 3" xfId="2622"/>
    <cellStyle name="Вывод 2 2 2 3 2" xfId="4552"/>
    <cellStyle name="Вывод 2 2 2 3 3" xfId="7792"/>
    <cellStyle name="Вывод 2 2 2 4" xfId="7790"/>
    <cellStyle name="Вывод 2 2 3" xfId="2623"/>
    <cellStyle name="Вывод 2 2 3 2" xfId="4553"/>
    <cellStyle name="Вывод 2 2 3 3" xfId="7793"/>
    <cellStyle name="Вывод 2 2 4" xfId="7794"/>
    <cellStyle name="Вывод 2 2 5" xfId="7789"/>
    <cellStyle name="Вывод 2 3" xfId="2624"/>
    <cellStyle name="Вывод 2 3 2" xfId="2625"/>
    <cellStyle name="Вывод 2 3 2 2" xfId="7796"/>
    <cellStyle name="Вывод 2 3 3" xfId="2626"/>
    <cellStyle name="Вывод 2 3 3 2" xfId="4554"/>
    <cellStyle name="Вывод 2 3 3 3" xfId="7797"/>
    <cellStyle name="Вывод 2 3 4" xfId="7795"/>
    <cellStyle name="Вывод 2 4" xfId="2627"/>
    <cellStyle name="Вывод 2 4 2" xfId="4555"/>
    <cellStyle name="Вывод 2 4 3" xfId="7798"/>
    <cellStyle name="Вывод 2 5" xfId="7799"/>
    <cellStyle name="Вывод 2 6" xfId="7788"/>
    <cellStyle name="Вывод 3" xfId="2628"/>
    <cellStyle name="Вывод 3 2" xfId="2629"/>
    <cellStyle name="Вывод 3 2 2" xfId="2630"/>
    <cellStyle name="Вывод 3 2 2 2" xfId="2631"/>
    <cellStyle name="Вывод 3 2 2 2 2" xfId="7803"/>
    <cellStyle name="Вывод 3 2 2 3" xfId="2632"/>
    <cellStyle name="Вывод 3 2 2 3 2" xfId="4556"/>
    <cellStyle name="Вывод 3 2 2 3 3" xfId="7804"/>
    <cellStyle name="Вывод 3 2 2 4" xfId="7802"/>
    <cellStyle name="Вывод 3 2 3" xfId="2633"/>
    <cellStyle name="Вывод 3 2 3 2" xfId="4557"/>
    <cellStyle name="Вывод 3 2 3 3" xfId="7805"/>
    <cellStyle name="Вывод 3 2 4" xfId="7806"/>
    <cellStyle name="Вывод 3 2 5" xfId="7801"/>
    <cellStyle name="Вывод 3 3" xfId="2634"/>
    <cellStyle name="Вывод 3 3 2" xfId="2635"/>
    <cellStyle name="Вывод 3 3 2 2" xfId="7808"/>
    <cellStyle name="Вывод 3 3 3" xfId="2636"/>
    <cellStyle name="Вывод 3 3 3 2" xfId="4558"/>
    <cellStyle name="Вывод 3 3 3 3" xfId="7809"/>
    <cellStyle name="Вывод 3 3 4" xfId="7807"/>
    <cellStyle name="Вывод 3 4" xfId="2637"/>
    <cellStyle name="Вывод 3 4 2" xfId="4559"/>
    <cellStyle name="Вывод 3 4 3" xfId="7810"/>
    <cellStyle name="Вывод 3 5" xfId="7811"/>
    <cellStyle name="Вывод 3 6" xfId="7800"/>
    <cellStyle name="Вывод 4" xfId="2638"/>
    <cellStyle name="Вывод 4 2" xfId="2639"/>
    <cellStyle name="Вывод 4 2 2" xfId="7813"/>
    <cellStyle name="Вывод 4 3" xfId="2640"/>
    <cellStyle name="Вывод 4 3 2" xfId="4560"/>
    <cellStyle name="Вывод 4 3 3" xfId="7814"/>
    <cellStyle name="Вывод 4 4" xfId="7812"/>
    <cellStyle name="Вывод 5" xfId="2641"/>
    <cellStyle name="Вывод 5 2" xfId="4561"/>
    <cellStyle name="Вывод 5 3" xfId="7815"/>
    <cellStyle name="Вывод 6" xfId="7816"/>
    <cellStyle name="Вывод 7" xfId="7787"/>
    <cellStyle name="Вычисление" xfId="2642"/>
    <cellStyle name="Вычисление 2" xfId="2643"/>
    <cellStyle name="Вычисление 2 2" xfId="2644"/>
    <cellStyle name="Вычисление 2 2 2" xfId="2645"/>
    <cellStyle name="Вычисление 2 2 2 2" xfId="2646"/>
    <cellStyle name="Вычисление 2 2 2 2 2" xfId="7821"/>
    <cellStyle name="Вычисление 2 2 2 3" xfId="2647"/>
    <cellStyle name="Вычисление 2 2 2 3 2" xfId="4564"/>
    <cellStyle name="Вычисление 2 2 2 3 3" xfId="7822"/>
    <cellStyle name="Вычисление 2 2 2 4" xfId="7820"/>
    <cellStyle name="Вычисление 2 2 3" xfId="2648"/>
    <cellStyle name="Вычисление 2 2 3 2" xfId="4565"/>
    <cellStyle name="Вычисление 2 2 3 3" xfId="7823"/>
    <cellStyle name="Вычисление 2 2 4" xfId="7824"/>
    <cellStyle name="Вычисление 2 2 5" xfId="7819"/>
    <cellStyle name="Вычисление 2 3" xfId="2649"/>
    <cellStyle name="Вычисление 2 3 2" xfId="2650"/>
    <cellStyle name="Вычисление 2 3 2 2" xfId="7826"/>
    <cellStyle name="Вычисление 2 3 3" xfId="2651"/>
    <cellStyle name="Вычисление 2 3 3 2" xfId="4566"/>
    <cellStyle name="Вычисление 2 3 3 3" xfId="7827"/>
    <cellStyle name="Вычисление 2 3 4" xfId="7825"/>
    <cellStyle name="Вычисление 2 4" xfId="2652"/>
    <cellStyle name="Вычисление 2 4 2" xfId="4567"/>
    <cellStyle name="Вычисление 2 4 3" xfId="7828"/>
    <cellStyle name="Вычисление 2 5" xfId="7829"/>
    <cellStyle name="Вычисление 2 6" xfId="7818"/>
    <cellStyle name="Вычисление 3" xfId="2653"/>
    <cellStyle name="Вычисление 3 2" xfId="2654"/>
    <cellStyle name="Вычисление 3 2 2" xfId="2655"/>
    <cellStyle name="Вычисление 3 2 2 2" xfId="2656"/>
    <cellStyle name="Вычисление 3 2 2 2 2" xfId="7833"/>
    <cellStyle name="Вычисление 3 2 2 3" xfId="2657"/>
    <cellStyle name="Вычисление 3 2 2 3 2" xfId="4569"/>
    <cellStyle name="Вычисление 3 2 2 3 3" xfId="7834"/>
    <cellStyle name="Вычисление 3 2 2 4" xfId="7832"/>
    <cellStyle name="Вычисление 3 2 3" xfId="2658"/>
    <cellStyle name="Вычисление 3 2 3 2" xfId="4570"/>
    <cellStyle name="Вычисление 3 2 3 3" xfId="7835"/>
    <cellStyle name="Вычисление 3 2 4" xfId="7836"/>
    <cellStyle name="Вычисление 3 2 5" xfId="7831"/>
    <cellStyle name="Вычисление 3 3" xfId="2659"/>
    <cellStyle name="Вычисление 3 3 2" xfId="2660"/>
    <cellStyle name="Вычисление 3 3 2 2" xfId="7838"/>
    <cellStyle name="Вычисление 3 3 3" xfId="2661"/>
    <cellStyle name="Вычисление 3 3 3 2" xfId="4572"/>
    <cellStyle name="Вычисление 3 3 3 3" xfId="7839"/>
    <cellStyle name="Вычисление 3 3 4" xfId="7837"/>
    <cellStyle name="Вычисление 3 4" xfId="2662"/>
    <cellStyle name="Вычисление 3 4 2" xfId="4573"/>
    <cellStyle name="Вычисление 3 4 3" xfId="7840"/>
    <cellStyle name="Вычисление 3 5" xfId="7841"/>
    <cellStyle name="Вычисление 3 6" xfId="7830"/>
    <cellStyle name="Вычисление 4" xfId="2663"/>
    <cellStyle name="Вычисление 4 2" xfId="2664"/>
    <cellStyle name="Вычисление 4 2 2" xfId="7843"/>
    <cellStyle name="Вычисление 4 3" xfId="2665"/>
    <cellStyle name="Вычисление 4 3 2" xfId="4575"/>
    <cellStyle name="Вычисление 4 3 3" xfId="7844"/>
    <cellStyle name="Вычисление 4 4" xfId="7842"/>
    <cellStyle name="Вычисление 5" xfId="2666"/>
    <cellStyle name="Вычисление 5 2" xfId="4576"/>
    <cellStyle name="Вычисление 5 3" xfId="7845"/>
    <cellStyle name="Вычисление 6" xfId="7846"/>
    <cellStyle name="Вычисление 7" xfId="7817"/>
    <cellStyle name="Заголовок 1" xfId="2667"/>
    <cellStyle name="Заголовок 1 2" xfId="2668"/>
    <cellStyle name="Заголовок 1 2 2" xfId="2669"/>
    <cellStyle name="Заголовок 1 2 2 2" xfId="2670"/>
    <cellStyle name="Заголовок 1 2 2 2 2" xfId="2671"/>
    <cellStyle name="Заголовок 1 2 2 2 2 2" xfId="7851"/>
    <cellStyle name="Заголовок 1 2 2 2 3" xfId="2672"/>
    <cellStyle name="Заголовок 1 2 2 2 3 2" xfId="4579"/>
    <cellStyle name="Заголовок 1 2 2 2 3 3" xfId="7852"/>
    <cellStyle name="Заголовок 1 2 2 2 4" xfId="7850"/>
    <cellStyle name="Заголовок 1 2 2 3" xfId="2673"/>
    <cellStyle name="Заголовок 1 2 2 3 2" xfId="4580"/>
    <cellStyle name="Заголовок 1 2 2 3 3" xfId="7853"/>
    <cellStyle name="Заголовок 1 2 2 4" xfId="7854"/>
    <cellStyle name="Заголовок 1 2 2 5" xfId="7849"/>
    <cellStyle name="Заголовок 1 2 3" xfId="2674"/>
    <cellStyle name="Заголовок 1 2 3 2" xfId="2675"/>
    <cellStyle name="Заголовок 1 2 3 2 2" xfId="7856"/>
    <cellStyle name="Заголовок 1 2 3 3" xfId="2676"/>
    <cellStyle name="Заголовок 1 2 3 3 2" xfId="4581"/>
    <cellStyle name="Заголовок 1 2 3 3 3" xfId="7857"/>
    <cellStyle name="Заголовок 1 2 3 4" xfId="7855"/>
    <cellStyle name="Заголовок 1 2 4" xfId="2677"/>
    <cellStyle name="Заголовок 1 2 4 2" xfId="4582"/>
    <cellStyle name="Заголовок 1 2 4 3" xfId="7858"/>
    <cellStyle name="Заголовок 1 2 5" xfId="7859"/>
    <cellStyle name="Заголовок 1 2 6" xfId="7848"/>
    <cellStyle name="Заголовок 1 3" xfId="2678"/>
    <cellStyle name="Заголовок 1 3 2" xfId="2679"/>
    <cellStyle name="Заголовок 1 3 2 2" xfId="2680"/>
    <cellStyle name="Заголовок 1 3 2 2 2" xfId="2681"/>
    <cellStyle name="Заголовок 1 3 2 2 2 2" xfId="7863"/>
    <cellStyle name="Заголовок 1 3 2 2 3" xfId="2682"/>
    <cellStyle name="Заголовок 1 3 2 2 3 2" xfId="4584"/>
    <cellStyle name="Заголовок 1 3 2 2 3 3" xfId="7864"/>
    <cellStyle name="Заголовок 1 3 2 2 4" xfId="7862"/>
    <cellStyle name="Заголовок 1 3 2 3" xfId="2683"/>
    <cellStyle name="Заголовок 1 3 2 3 2" xfId="4585"/>
    <cellStyle name="Заголовок 1 3 2 3 3" xfId="7865"/>
    <cellStyle name="Заголовок 1 3 2 4" xfId="7866"/>
    <cellStyle name="Заголовок 1 3 2 5" xfId="7861"/>
    <cellStyle name="Заголовок 1 3 3" xfId="2684"/>
    <cellStyle name="Заголовок 1 3 3 2" xfId="2685"/>
    <cellStyle name="Заголовок 1 3 3 2 2" xfId="7868"/>
    <cellStyle name="Заголовок 1 3 3 3" xfId="2686"/>
    <cellStyle name="Заголовок 1 3 3 3 2" xfId="4586"/>
    <cellStyle name="Заголовок 1 3 3 3 3" xfId="7869"/>
    <cellStyle name="Заголовок 1 3 3 4" xfId="7867"/>
    <cellStyle name="Заголовок 1 3 4" xfId="2687"/>
    <cellStyle name="Заголовок 1 3 4 2" xfId="4587"/>
    <cellStyle name="Заголовок 1 3 4 3" xfId="7870"/>
    <cellStyle name="Заголовок 1 3 5" xfId="7871"/>
    <cellStyle name="Заголовок 1 3 6" xfId="7860"/>
    <cellStyle name="Заголовок 1 4" xfId="2688"/>
    <cellStyle name="Заголовок 1 4 2" xfId="2689"/>
    <cellStyle name="Заголовок 1 4 2 2" xfId="7873"/>
    <cellStyle name="Заголовок 1 4 3" xfId="2690"/>
    <cellStyle name="Заголовок 1 4 3 2" xfId="4588"/>
    <cellStyle name="Заголовок 1 4 3 3" xfId="7874"/>
    <cellStyle name="Заголовок 1 4 4" xfId="7872"/>
    <cellStyle name="Заголовок 1 5" xfId="2691"/>
    <cellStyle name="Заголовок 1 5 2" xfId="4589"/>
    <cellStyle name="Заголовок 1 5 3" xfId="7875"/>
    <cellStyle name="Заголовок 1 6" xfId="7876"/>
    <cellStyle name="Заголовок 1 7" xfId="7847"/>
    <cellStyle name="Заголовок 2" xfId="2692"/>
    <cellStyle name="Заголовок 2 2" xfId="2693"/>
    <cellStyle name="Заголовок 2 2 2" xfId="2694"/>
    <cellStyle name="Заголовок 2 2 2 2" xfId="2695"/>
    <cellStyle name="Заголовок 2 2 2 2 2" xfId="2696"/>
    <cellStyle name="Заголовок 2 2 2 2 2 2" xfId="7881"/>
    <cellStyle name="Заголовок 2 2 2 2 3" xfId="2697"/>
    <cellStyle name="Заголовок 2 2 2 2 3 2" xfId="4590"/>
    <cellStyle name="Заголовок 2 2 2 2 3 3" xfId="7882"/>
    <cellStyle name="Заголовок 2 2 2 2 4" xfId="7880"/>
    <cellStyle name="Заголовок 2 2 2 3" xfId="2698"/>
    <cellStyle name="Заголовок 2 2 2 3 2" xfId="4591"/>
    <cellStyle name="Заголовок 2 2 2 3 3" xfId="7883"/>
    <cellStyle name="Заголовок 2 2 2 4" xfId="7884"/>
    <cellStyle name="Заголовок 2 2 2 5" xfId="7879"/>
    <cellStyle name="Заголовок 2 2 3" xfId="2699"/>
    <cellStyle name="Заголовок 2 2 3 2" xfId="2700"/>
    <cellStyle name="Заголовок 2 2 3 2 2" xfId="7886"/>
    <cellStyle name="Заголовок 2 2 3 3" xfId="2701"/>
    <cellStyle name="Заголовок 2 2 3 3 2" xfId="4592"/>
    <cellStyle name="Заголовок 2 2 3 3 3" xfId="7887"/>
    <cellStyle name="Заголовок 2 2 3 4" xfId="7885"/>
    <cellStyle name="Заголовок 2 2 4" xfId="2702"/>
    <cellStyle name="Заголовок 2 2 4 2" xfId="4593"/>
    <cellStyle name="Заголовок 2 2 4 3" xfId="7888"/>
    <cellStyle name="Заголовок 2 2 5" xfId="7889"/>
    <cellStyle name="Заголовок 2 2 6" xfId="7878"/>
    <cellStyle name="Заголовок 2 3" xfId="2703"/>
    <cellStyle name="Заголовок 2 3 2" xfId="2704"/>
    <cellStyle name="Заголовок 2 3 2 2" xfId="2705"/>
    <cellStyle name="Заголовок 2 3 2 2 2" xfId="2706"/>
    <cellStyle name="Заголовок 2 3 2 2 2 2" xfId="7893"/>
    <cellStyle name="Заголовок 2 3 2 2 3" xfId="2707"/>
    <cellStyle name="Заголовок 2 3 2 2 3 2" xfId="4594"/>
    <cellStyle name="Заголовок 2 3 2 2 3 3" xfId="7894"/>
    <cellStyle name="Заголовок 2 3 2 2 4" xfId="7892"/>
    <cellStyle name="Заголовок 2 3 2 3" xfId="2708"/>
    <cellStyle name="Заголовок 2 3 2 3 2" xfId="4595"/>
    <cellStyle name="Заголовок 2 3 2 3 3" xfId="7895"/>
    <cellStyle name="Заголовок 2 3 2 4" xfId="7896"/>
    <cellStyle name="Заголовок 2 3 2 5" xfId="7891"/>
    <cellStyle name="Заголовок 2 3 3" xfId="2709"/>
    <cellStyle name="Заголовок 2 3 3 2" xfId="2710"/>
    <cellStyle name="Заголовок 2 3 3 2 2" xfId="7898"/>
    <cellStyle name="Заголовок 2 3 3 3" xfId="2711"/>
    <cellStyle name="Заголовок 2 3 3 3 2" xfId="4596"/>
    <cellStyle name="Заголовок 2 3 3 3 3" xfId="7899"/>
    <cellStyle name="Заголовок 2 3 3 4" xfId="7897"/>
    <cellStyle name="Заголовок 2 3 4" xfId="2712"/>
    <cellStyle name="Заголовок 2 3 4 2" xfId="4597"/>
    <cellStyle name="Заголовок 2 3 4 3" xfId="7900"/>
    <cellStyle name="Заголовок 2 3 5" xfId="7901"/>
    <cellStyle name="Заголовок 2 3 6" xfId="7890"/>
    <cellStyle name="Заголовок 2 4" xfId="2713"/>
    <cellStyle name="Заголовок 2 4 2" xfId="2714"/>
    <cellStyle name="Заголовок 2 4 2 2" xfId="7903"/>
    <cellStyle name="Заголовок 2 4 3" xfId="2715"/>
    <cellStyle name="Заголовок 2 4 3 2" xfId="4598"/>
    <cellStyle name="Заголовок 2 4 3 3" xfId="7904"/>
    <cellStyle name="Заголовок 2 4 4" xfId="7902"/>
    <cellStyle name="Заголовок 2 5" xfId="2716"/>
    <cellStyle name="Заголовок 2 5 2" xfId="4599"/>
    <cellStyle name="Заголовок 2 5 3" xfId="7905"/>
    <cellStyle name="Заголовок 2 6" xfId="7906"/>
    <cellStyle name="Заголовок 2 7" xfId="7877"/>
    <cellStyle name="Заголовок 3" xfId="2717"/>
    <cellStyle name="Заголовок 3 2" xfId="2718"/>
    <cellStyle name="Заголовок 3 2 2" xfId="2719"/>
    <cellStyle name="Заголовок 3 2 2 2" xfId="2720"/>
    <cellStyle name="Заголовок 3 2 2 2 2" xfId="2721"/>
    <cellStyle name="Заголовок 3 2 2 2 2 2" xfId="7911"/>
    <cellStyle name="Заголовок 3 2 2 2 3" xfId="2722"/>
    <cellStyle name="Заголовок 3 2 2 2 3 2" xfId="4600"/>
    <cellStyle name="Заголовок 3 2 2 2 3 3" xfId="7912"/>
    <cellStyle name="Заголовок 3 2 2 2 4" xfId="7910"/>
    <cellStyle name="Заголовок 3 2 2 3" xfId="2723"/>
    <cellStyle name="Заголовок 3 2 2 3 2" xfId="4601"/>
    <cellStyle name="Заголовок 3 2 2 3 3" xfId="7913"/>
    <cellStyle name="Заголовок 3 2 2 4" xfId="7914"/>
    <cellStyle name="Заголовок 3 2 2 5" xfId="7909"/>
    <cellStyle name="Заголовок 3 2 3" xfId="2724"/>
    <cellStyle name="Заголовок 3 2 3 2" xfId="2725"/>
    <cellStyle name="Заголовок 3 2 3 2 2" xfId="7916"/>
    <cellStyle name="Заголовок 3 2 3 3" xfId="2726"/>
    <cellStyle name="Заголовок 3 2 3 3 2" xfId="4602"/>
    <cellStyle name="Заголовок 3 2 3 3 3" xfId="7917"/>
    <cellStyle name="Заголовок 3 2 3 4" xfId="7915"/>
    <cellStyle name="Заголовок 3 2 4" xfId="2727"/>
    <cellStyle name="Заголовок 3 2 4 2" xfId="4603"/>
    <cellStyle name="Заголовок 3 2 4 3" xfId="7918"/>
    <cellStyle name="Заголовок 3 2 5" xfId="7919"/>
    <cellStyle name="Заголовок 3 2 6" xfId="7908"/>
    <cellStyle name="Заголовок 3 3" xfId="2728"/>
    <cellStyle name="Заголовок 3 3 2" xfId="2729"/>
    <cellStyle name="Заголовок 3 3 2 2" xfId="2730"/>
    <cellStyle name="Заголовок 3 3 2 2 2" xfId="2731"/>
    <cellStyle name="Заголовок 3 3 2 2 2 2" xfId="7923"/>
    <cellStyle name="Заголовок 3 3 2 2 3" xfId="2732"/>
    <cellStyle name="Заголовок 3 3 2 2 3 2" xfId="4604"/>
    <cellStyle name="Заголовок 3 3 2 2 3 3" xfId="7924"/>
    <cellStyle name="Заголовок 3 3 2 2 4" xfId="7922"/>
    <cellStyle name="Заголовок 3 3 2 3" xfId="2733"/>
    <cellStyle name="Заголовок 3 3 2 3 2" xfId="4605"/>
    <cellStyle name="Заголовок 3 3 2 3 3" xfId="7925"/>
    <cellStyle name="Заголовок 3 3 2 4" xfId="7926"/>
    <cellStyle name="Заголовок 3 3 2 5" xfId="7921"/>
    <cellStyle name="Заголовок 3 3 3" xfId="2734"/>
    <cellStyle name="Заголовок 3 3 3 2" xfId="2735"/>
    <cellStyle name="Заголовок 3 3 3 2 2" xfId="7928"/>
    <cellStyle name="Заголовок 3 3 3 3" xfId="2736"/>
    <cellStyle name="Заголовок 3 3 3 3 2" xfId="4606"/>
    <cellStyle name="Заголовок 3 3 3 3 3" xfId="7929"/>
    <cellStyle name="Заголовок 3 3 3 4" xfId="7927"/>
    <cellStyle name="Заголовок 3 3 4" xfId="2737"/>
    <cellStyle name="Заголовок 3 3 4 2" xfId="4607"/>
    <cellStyle name="Заголовок 3 3 4 3" xfId="7930"/>
    <cellStyle name="Заголовок 3 3 5" xfId="7931"/>
    <cellStyle name="Заголовок 3 3 6" xfId="7920"/>
    <cellStyle name="Заголовок 3 4" xfId="2738"/>
    <cellStyle name="Заголовок 3 4 2" xfId="2739"/>
    <cellStyle name="Заголовок 3 4 2 2" xfId="7933"/>
    <cellStyle name="Заголовок 3 4 3" xfId="2740"/>
    <cellStyle name="Заголовок 3 4 3 2" xfId="4610"/>
    <cellStyle name="Заголовок 3 4 3 3" xfId="7934"/>
    <cellStyle name="Заголовок 3 4 4" xfId="7932"/>
    <cellStyle name="Заголовок 3 5" xfId="2741"/>
    <cellStyle name="Заголовок 3 5 2" xfId="4611"/>
    <cellStyle name="Заголовок 3 5 3" xfId="7935"/>
    <cellStyle name="Заголовок 3 6" xfId="7936"/>
    <cellStyle name="Заголовок 3 7" xfId="7907"/>
    <cellStyle name="Заголовок 4" xfId="2742"/>
    <cellStyle name="Заголовок 4 2" xfId="2743"/>
    <cellStyle name="Заголовок 4 2 2" xfId="2744"/>
    <cellStyle name="Заголовок 4 2 2 2" xfId="2745"/>
    <cellStyle name="Заголовок 4 2 2 2 2" xfId="2746"/>
    <cellStyle name="Заголовок 4 2 2 2 2 2" xfId="7941"/>
    <cellStyle name="Заголовок 4 2 2 2 3" xfId="2747"/>
    <cellStyle name="Заголовок 4 2 2 2 3 2" xfId="4612"/>
    <cellStyle name="Заголовок 4 2 2 2 3 3" xfId="7942"/>
    <cellStyle name="Заголовок 4 2 2 2 4" xfId="7940"/>
    <cellStyle name="Заголовок 4 2 2 3" xfId="2748"/>
    <cellStyle name="Заголовок 4 2 2 3 2" xfId="4613"/>
    <cellStyle name="Заголовок 4 2 2 3 3" xfId="7943"/>
    <cellStyle name="Заголовок 4 2 2 4" xfId="7944"/>
    <cellStyle name="Заголовок 4 2 2 5" xfId="7939"/>
    <cellStyle name="Заголовок 4 2 3" xfId="2749"/>
    <cellStyle name="Заголовок 4 2 3 2" xfId="2750"/>
    <cellStyle name="Заголовок 4 2 3 2 2" xfId="7946"/>
    <cellStyle name="Заголовок 4 2 3 3" xfId="2751"/>
    <cellStyle name="Заголовок 4 2 3 3 2" xfId="4614"/>
    <cellStyle name="Заголовок 4 2 3 3 3" xfId="7947"/>
    <cellStyle name="Заголовок 4 2 3 4" xfId="7945"/>
    <cellStyle name="Заголовок 4 2 4" xfId="2752"/>
    <cellStyle name="Заголовок 4 2 4 2" xfId="4615"/>
    <cellStyle name="Заголовок 4 2 4 3" xfId="7948"/>
    <cellStyle name="Заголовок 4 2 5" xfId="7949"/>
    <cellStyle name="Заголовок 4 2 6" xfId="7938"/>
    <cellStyle name="Заголовок 4 3" xfId="2753"/>
    <cellStyle name="Заголовок 4 3 2" xfId="2754"/>
    <cellStyle name="Заголовок 4 3 2 2" xfId="2755"/>
    <cellStyle name="Заголовок 4 3 2 2 2" xfId="2756"/>
    <cellStyle name="Заголовок 4 3 2 2 2 2" xfId="7953"/>
    <cellStyle name="Заголовок 4 3 2 2 3" xfId="2757"/>
    <cellStyle name="Заголовок 4 3 2 2 3 2" xfId="4617"/>
    <cellStyle name="Заголовок 4 3 2 2 3 3" xfId="7954"/>
    <cellStyle name="Заголовок 4 3 2 2 4" xfId="7952"/>
    <cellStyle name="Заголовок 4 3 2 3" xfId="2758"/>
    <cellStyle name="Заголовок 4 3 2 3 2" xfId="4618"/>
    <cellStyle name="Заголовок 4 3 2 3 3" xfId="7955"/>
    <cellStyle name="Заголовок 4 3 2 4" xfId="7956"/>
    <cellStyle name="Заголовок 4 3 2 5" xfId="7951"/>
    <cellStyle name="Заголовок 4 3 3" xfId="2759"/>
    <cellStyle name="Заголовок 4 3 3 2" xfId="2760"/>
    <cellStyle name="Заголовок 4 3 3 2 2" xfId="7958"/>
    <cellStyle name="Заголовок 4 3 3 3" xfId="2761"/>
    <cellStyle name="Заголовок 4 3 3 3 2" xfId="4619"/>
    <cellStyle name="Заголовок 4 3 3 3 3" xfId="7959"/>
    <cellStyle name="Заголовок 4 3 3 4" xfId="7957"/>
    <cellStyle name="Заголовок 4 3 4" xfId="2762"/>
    <cellStyle name="Заголовок 4 3 4 2" xfId="4620"/>
    <cellStyle name="Заголовок 4 3 4 3" xfId="7960"/>
    <cellStyle name="Заголовок 4 3 5" xfId="7961"/>
    <cellStyle name="Заголовок 4 3 6" xfId="7950"/>
    <cellStyle name="Заголовок 4 4" xfId="2763"/>
    <cellStyle name="Заголовок 4 4 2" xfId="2764"/>
    <cellStyle name="Заголовок 4 4 2 2" xfId="7963"/>
    <cellStyle name="Заголовок 4 4 3" xfId="2765"/>
    <cellStyle name="Заголовок 4 4 3 2" xfId="4621"/>
    <cellStyle name="Заголовок 4 4 3 3" xfId="7964"/>
    <cellStyle name="Заголовок 4 4 4" xfId="7962"/>
    <cellStyle name="Заголовок 4 5" xfId="2766"/>
    <cellStyle name="Заголовок 4 5 2" xfId="4622"/>
    <cellStyle name="Заголовок 4 5 3" xfId="7965"/>
    <cellStyle name="Заголовок 4 6" xfId="7966"/>
    <cellStyle name="Заголовок 4 7" xfId="7937"/>
    <cellStyle name="Итог" xfId="2767"/>
    <cellStyle name="Итог 2" xfId="2768"/>
    <cellStyle name="Итог 2 2" xfId="2769"/>
    <cellStyle name="Итог 2 2 2" xfId="2770"/>
    <cellStyle name="Итог 2 2 2 2" xfId="2771"/>
    <cellStyle name="Итог 2 2 2 2 2" xfId="7971"/>
    <cellStyle name="Итог 2 2 2 3" xfId="2772"/>
    <cellStyle name="Итог 2 2 2 3 2" xfId="4623"/>
    <cellStyle name="Итог 2 2 2 3 3" xfId="7972"/>
    <cellStyle name="Итог 2 2 2 4" xfId="7970"/>
    <cellStyle name="Итог 2 2 3" xfId="2773"/>
    <cellStyle name="Итог 2 2 3 2" xfId="4624"/>
    <cellStyle name="Итог 2 2 3 3" xfId="7973"/>
    <cellStyle name="Итог 2 2 4" xfId="7974"/>
    <cellStyle name="Итог 2 2 5" xfId="7969"/>
    <cellStyle name="Итог 2 3" xfId="2774"/>
    <cellStyle name="Итог 2 3 2" xfId="2775"/>
    <cellStyle name="Итог 2 3 2 2" xfId="7976"/>
    <cellStyle name="Итог 2 3 3" xfId="2776"/>
    <cellStyle name="Итог 2 3 3 2" xfId="4625"/>
    <cellStyle name="Итог 2 3 3 3" xfId="7977"/>
    <cellStyle name="Итог 2 3 4" xfId="7975"/>
    <cellStyle name="Итог 2 4" xfId="2777"/>
    <cellStyle name="Итог 2 4 2" xfId="4626"/>
    <cellStyle name="Итог 2 4 3" xfId="7978"/>
    <cellStyle name="Итог 2 5" xfId="7979"/>
    <cellStyle name="Итог 2 6" xfId="7968"/>
    <cellStyle name="Итог 3" xfId="2778"/>
    <cellStyle name="Итог 3 2" xfId="2779"/>
    <cellStyle name="Итог 3 2 2" xfId="2780"/>
    <cellStyle name="Итог 3 2 2 2" xfId="2781"/>
    <cellStyle name="Итог 3 2 2 2 2" xfId="7983"/>
    <cellStyle name="Итог 3 2 2 3" xfId="2782"/>
    <cellStyle name="Итог 3 2 2 3 2" xfId="4627"/>
    <cellStyle name="Итог 3 2 2 3 3" xfId="7984"/>
    <cellStyle name="Итог 3 2 2 4" xfId="7982"/>
    <cellStyle name="Итог 3 2 3" xfId="2783"/>
    <cellStyle name="Итог 3 2 3 2" xfId="4628"/>
    <cellStyle name="Итог 3 2 3 3" xfId="7985"/>
    <cellStyle name="Итог 3 2 4" xfId="7986"/>
    <cellStyle name="Итог 3 2 5" xfId="7981"/>
    <cellStyle name="Итог 3 3" xfId="2784"/>
    <cellStyle name="Итог 3 3 2" xfId="2785"/>
    <cellStyle name="Итог 3 3 2 2" xfId="7988"/>
    <cellStyle name="Итог 3 3 3" xfId="2786"/>
    <cellStyle name="Итог 3 3 3 2" xfId="4629"/>
    <cellStyle name="Итог 3 3 3 3" xfId="7989"/>
    <cellStyle name="Итог 3 3 4" xfId="7987"/>
    <cellStyle name="Итог 3 4" xfId="2787"/>
    <cellStyle name="Итог 3 4 2" xfId="4630"/>
    <cellStyle name="Итог 3 4 3" xfId="7990"/>
    <cellStyle name="Итог 3 5" xfId="7991"/>
    <cellStyle name="Итог 3 6" xfId="7980"/>
    <cellStyle name="Итог 4" xfId="2788"/>
    <cellStyle name="Итог 4 2" xfId="2789"/>
    <cellStyle name="Итог 4 2 2" xfId="7993"/>
    <cellStyle name="Итог 4 3" xfId="2790"/>
    <cellStyle name="Итог 4 3 2" xfId="4631"/>
    <cellStyle name="Итог 4 3 3" xfId="7994"/>
    <cellStyle name="Итог 4 4" xfId="7992"/>
    <cellStyle name="Итог 5" xfId="2791"/>
    <cellStyle name="Итог 5 2" xfId="4632"/>
    <cellStyle name="Итог 5 3" xfId="7995"/>
    <cellStyle name="Итог 6" xfId="7996"/>
    <cellStyle name="Итог 7" xfId="7967"/>
    <cellStyle name="Контрольная ячейка" xfId="2792"/>
    <cellStyle name="Контрольная ячейка 2" xfId="2793"/>
    <cellStyle name="Контрольная ячейка 2 2" xfId="2794"/>
    <cellStyle name="Контрольная ячейка 2 2 2" xfId="2795"/>
    <cellStyle name="Контрольная ячейка 2 2 2 2" xfId="2796"/>
    <cellStyle name="Контрольная ячейка 2 2 2 2 2" xfId="8001"/>
    <cellStyle name="Контрольная ячейка 2 2 2 3" xfId="2797"/>
    <cellStyle name="Контрольная ячейка 2 2 2 3 2" xfId="4633"/>
    <cellStyle name="Контрольная ячейка 2 2 2 3 3" xfId="8002"/>
    <cellStyle name="Контрольная ячейка 2 2 2 4" xfId="8000"/>
    <cellStyle name="Контрольная ячейка 2 2 3" xfId="2798"/>
    <cellStyle name="Контрольная ячейка 2 2 3 2" xfId="4634"/>
    <cellStyle name="Контрольная ячейка 2 2 3 3" xfId="8003"/>
    <cellStyle name="Контрольная ячейка 2 2 4" xfId="8004"/>
    <cellStyle name="Контрольная ячейка 2 2 5" xfId="7999"/>
    <cellStyle name="Контрольная ячейка 2 3" xfId="2799"/>
    <cellStyle name="Контрольная ячейка 2 3 2" xfId="2800"/>
    <cellStyle name="Контрольная ячейка 2 3 2 2" xfId="8006"/>
    <cellStyle name="Контрольная ячейка 2 3 3" xfId="2801"/>
    <cellStyle name="Контрольная ячейка 2 3 3 2" xfId="4636"/>
    <cellStyle name="Контрольная ячейка 2 3 3 3" xfId="8007"/>
    <cellStyle name="Контрольная ячейка 2 3 4" xfId="8005"/>
    <cellStyle name="Контрольная ячейка 2 4" xfId="2802"/>
    <cellStyle name="Контрольная ячейка 2 4 2" xfId="4637"/>
    <cellStyle name="Контрольная ячейка 2 4 3" xfId="8008"/>
    <cellStyle name="Контрольная ячейка 2 5" xfId="8009"/>
    <cellStyle name="Контрольная ячейка 2 6" xfId="7998"/>
    <cellStyle name="Контрольная ячейка 3" xfId="2803"/>
    <cellStyle name="Контрольная ячейка 3 2" xfId="2804"/>
    <cellStyle name="Контрольная ячейка 3 2 2" xfId="2805"/>
    <cellStyle name="Контрольная ячейка 3 2 2 2" xfId="2806"/>
    <cellStyle name="Контрольная ячейка 3 2 2 2 2" xfId="8013"/>
    <cellStyle name="Контрольная ячейка 3 2 2 3" xfId="2807"/>
    <cellStyle name="Контрольная ячейка 3 2 2 3 2" xfId="4639"/>
    <cellStyle name="Контрольная ячейка 3 2 2 3 3" xfId="8014"/>
    <cellStyle name="Контрольная ячейка 3 2 2 4" xfId="8012"/>
    <cellStyle name="Контрольная ячейка 3 2 3" xfId="2808"/>
    <cellStyle name="Контрольная ячейка 3 2 3 2" xfId="4640"/>
    <cellStyle name="Контрольная ячейка 3 2 3 3" xfId="8015"/>
    <cellStyle name="Контрольная ячейка 3 2 4" xfId="8016"/>
    <cellStyle name="Контрольная ячейка 3 2 5" xfId="8011"/>
    <cellStyle name="Контрольная ячейка 3 3" xfId="2809"/>
    <cellStyle name="Контрольная ячейка 3 3 2" xfId="2810"/>
    <cellStyle name="Контрольная ячейка 3 3 2 2" xfId="8018"/>
    <cellStyle name="Контрольная ячейка 3 3 3" xfId="2811"/>
    <cellStyle name="Контрольная ячейка 3 3 3 2" xfId="4643"/>
    <cellStyle name="Контрольная ячейка 3 3 3 3" xfId="8019"/>
    <cellStyle name="Контрольная ячейка 3 3 4" xfId="8017"/>
    <cellStyle name="Контрольная ячейка 3 4" xfId="2812"/>
    <cellStyle name="Контрольная ячейка 3 4 2" xfId="4644"/>
    <cellStyle name="Контрольная ячейка 3 4 3" xfId="8020"/>
    <cellStyle name="Контрольная ячейка 3 5" xfId="8021"/>
    <cellStyle name="Контрольная ячейка 3 6" xfId="8010"/>
    <cellStyle name="Контрольная ячейка 4" xfId="2813"/>
    <cellStyle name="Контрольная ячейка 4 2" xfId="2814"/>
    <cellStyle name="Контрольная ячейка 4 2 2" xfId="8023"/>
    <cellStyle name="Контрольная ячейка 4 3" xfId="2815"/>
    <cellStyle name="Контрольная ячейка 4 3 2" xfId="4645"/>
    <cellStyle name="Контрольная ячейка 4 3 3" xfId="8024"/>
    <cellStyle name="Контрольная ячейка 4 4" xfId="8022"/>
    <cellStyle name="Контрольная ячейка 5" xfId="2816"/>
    <cellStyle name="Контрольная ячейка 5 2" xfId="4646"/>
    <cellStyle name="Контрольная ячейка 5 3" xfId="8025"/>
    <cellStyle name="Контрольная ячейка 6" xfId="2817"/>
    <cellStyle name="Контрольная ячейка 6 2" xfId="8026"/>
    <cellStyle name="Контрольная ячейка 7" xfId="8027"/>
    <cellStyle name="Контрольная ячейка 8" xfId="7997"/>
    <cellStyle name="Название" xfId="2818"/>
    <cellStyle name="Название 2" xfId="2819"/>
    <cellStyle name="Название 2 2" xfId="2820"/>
    <cellStyle name="Название 2 2 2" xfId="2821"/>
    <cellStyle name="Название 2 2 2 2" xfId="2822"/>
    <cellStyle name="Название 2 2 2 2 2" xfId="8032"/>
    <cellStyle name="Название 2 2 2 3" xfId="2823"/>
    <cellStyle name="Название 2 2 2 3 2" xfId="4648"/>
    <cellStyle name="Название 2 2 2 3 3" xfId="8033"/>
    <cellStyle name="Название 2 2 2 4" xfId="8031"/>
    <cellStyle name="Название 2 2 3" xfId="2824"/>
    <cellStyle name="Название 2 2 3 2" xfId="4649"/>
    <cellStyle name="Название 2 2 3 3" xfId="8034"/>
    <cellStyle name="Название 2 2 4" xfId="8035"/>
    <cellStyle name="Название 2 2 5" xfId="8030"/>
    <cellStyle name="Название 2 3" xfId="2825"/>
    <cellStyle name="Название 2 3 2" xfId="2826"/>
    <cellStyle name="Название 2 3 2 2" xfId="8037"/>
    <cellStyle name="Название 2 3 3" xfId="2827"/>
    <cellStyle name="Название 2 3 3 2" xfId="4650"/>
    <cellStyle name="Название 2 3 3 3" xfId="8038"/>
    <cellStyle name="Название 2 3 4" xfId="8036"/>
    <cellStyle name="Название 2 4" xfId="2828"/>
    <cellStyle name="Название 2 4 2" xfId="4651"/>
    <cellStyle name="Название 2 4 3" xfId="8039"/>
    <cellStyle name="Название 2 5" xfId="8040"/>
    <cellStyle name="Название 2 6" xfId="8029"/>
    <cellStyle name="Название 3" xfId="2829"/>
    <cellStyle name="Название 3 2" xfId="2830"/>
    <cellStyle name="Название 3 2 2" xfId="2831"/>
    <cellStyle name="Название 3 2 2 2" xfId="2832"/>
    <cellStyle name="Название 3 2 2 2 2" xfId="8044"/>
    <cellStyle name="Название 3 2 2 3" xfId="2833"/>
    <cellStyle name="Название 3 2 2 3 2" xfId="4652"/>
    <cellStyle name="Название 3 2 2 3 3" xfId="8045"/>
    <cellStyle name="Название 3 2 2 4" xfId="8043"/>
    <cellStyle name="Название 3 2 3" xfId="2834"/>
    <cellStyle name="Название 3 2 3 2" xfId="4653"/>
    <cellStyle name="Название 3 2 3 3" xfId="8046"/>
    <cellStyle name="Название 3 2 4" xfId="8047"/>
    <cellStyle name="Название 3 2 5" xfId="8042"/>
    <cellStyle name="Название 3 3" xfId="2835"/>
    <cellStyle name="Название 3 3 2" xfId="2836"/>
    <cellStyle name="Название 3 3 2 2" xfId="8049"/>
    <cellStyle name="Название 3 3 3" xfId="2837"/>
    <cellStyle name="Название 3 3 3 2" xfId="4654"/>
    <cellStyle name="Название 3 3 3 3" xfId="8050"/>
    <cellStyle name="Название 3 3 4" xfId="8048"/>
    <cellStyle name="Название 3 4" xfId="2838"/>
    <cellStyle name="Название 3 4 2" xfId="4655"/>
    <cellStyle name="Название 3 4 3" xfId="8051"/>
    <cellStyle name="Название 3 5" xfId="8052"/>
    <cellStyle name="Название 3 6" xfId="8041"/>
    <cellStyle name="Название 4" xfId="2839"/>
    <cellStyle name="Название 4 2" xfId="2840"/>
    <cellStyle name="Название 4 2 2" xfId="8054"/>
    <cellStyle name="Название 4 3" xfId="2841"/>
    <cellStyle name="Название 4 3 2" xfId="4656"/>
    <cellStyle name="Название 4 3 3" xfId="8055"/>
    <cellStyle name="Название 4 4" xfId="8053"/>
    <cellStyle name="Название 5" xfId="2842"/>
    <cellStyle name="Название 5 2" xfId="4657"/>
    <cellStyle name="Название 5 3" xfId="8056"/>
    <cellStyle name="Название 6" xfId="8057"/>
    <cellStyle name="Название 7" xfId="8028"/>
    <cellStyle name="Нейтральный" xfId="2843"/>
    <cellStyle name="Нейтральный 2" xfId="2844"/>
    <cellStyle name="Нейтральный 2 2" xfId="2845"/>
    <cellStyle name="Нейтральный 2 2 2" xfId="2846"/>
    <cellStyle name="Нейтральный 2 2 2 2" xfId="2847"/>
    <cellStyle name="Нейтральный 2 2 2 2 2" xfId="8062"/>
    <cellStyle name="Нейтральный 2 2 2 3" xfId="2848"/>
    <cellStyle name="Нейтральный 2 2 2 3 2" xfId="4658"/>
    <cellStyle name="Нейтральный 2 2 2 3 3" xfId="8063"/>
    <cellStyle name="Нейтральный 2 2 2 4" xfId="8061"/>
    <cellStyle name="Нейтральный 2 2 3" xfId="2849"/>
    <cellStyle name="Нейтральный 2 2 3 2" xfId="4659"/>
    <cellStyle name="Нейтральный 2 2 3 3" xfId="8064"/>
    <cellStyle name="Нейтральный 2 2 4" xfId="8065"/>
    <cellStyle name="Нейтральный 2 2 5" xfId="8060"/>
    <cellStyle name="Нейтральный 2 3" xfId="2850"/>
    <cellStyle name="Нейтральный 2 3 2" xfId="2851"/>
    <cellStyle name="Нейтральный 2 3 2 2" xfId="8067"/>
    <cellStyle name="Нейтральный 2 3 3" xfId="2852"/>
    <cellStyle name="Нейтральный 2 3 3 2" xfId="4660"/>
    <cellStyle name="Нейтральный 2 3 3 3" xfId="8068"/>
    <cellStyle name="Нейтральный 2 3 4" xfId="8066"/>
    <cellStyle name="Нейтральный 2 4" xfId="2853"/>
    <cellStyle name="Нейтральный 2 4 2" xfId="4661"/>
    <cellStyle name="Нейтральный 2 4 3" xfId="8069"/>
    <cellStyle name="Нейтральный 2 5" xfId="8070"/>
    <cellStyle name="Нейтральный 2 6" xfId="8059"/>
    <cellStyle name="Нейтральный 3" xfId="2854"/>
    <cellStyle name="Нейтральный 3 2" xfId="2855"/>
    <cellStyle name="Нейтральный 3 2 2" xfId="2856"/>
    <cellStyle name="Нейтральный 3 2 2 2" xfId="2857"/>
    <cellStyle name="Нейтральный 3 2 2 2 2" xfId="8074"/>
    <cellStyle name="Нейтральный 3 2 2 3" xfId="2858"/>
    <cellStyle name="Нейтральный 3 2 2 3 2" xfId="4662"/>
    <cellStyle name="Нейтральный 3 2 2 3 3" xfId="8075"/>
    <cellStyle name="Нейтральный 3 2 2 4" xfId="8073"/>
    <cellStyle name="Нейтральный 3 2 3" xfId="2859"/>
    <cellStyle name="Нейтральный 3 2 3 2" xfId="4663"/>
    <cellStyle name="Нейтральный 3 2 3 3" xfId="8076"/>
    <cellStyle name="Нейтральный 3 2 4" xfId="8077"/>
    <cellStyle name="Нейтральный 3 2 5" xfId="8072"/>
    <cellStyle name="Нейтральный 3 3" xfId="2860"/>
    <cellStyle name="Нейтральный 3 3 2" xfId="2861"/>
    <cellStyle name="Нейтральный 3 3 2 2" xfId="8079"/>
    <cellStyle name="Нейтральный 3 3 3" xfId="2862"/>
    <cellStyle name="Нейтральный 3 3 3 2" xfId="4664"/>
    <cellStyle name="Нейтральный 3 3 3 3" xfId="8080"/>
    <cellStyle name="Нейтральный 3 3 4" xfId="8078"/>
    <cellStyle name="Нейтральный 3 4" xfId="2863"/>
    <cellStyle name="Нейтральный 3 4 2" xfId="4665"/>
    <cellStyle name="Нейтральный 3 4 3" xfId="8081"/>
    <cellStyle name="Нейтральный 3 5" xfId="8082"/>
    <cellStyle name="Нейтральный 3 6" xfId="8071"/>
    <cellStyle name="Нейтральный 4" xfId="2864"/>
    <cellStyle name="Нейтральный 4 2" xfId="2865"/>
    <cellStyle name="Нейтральный 4 2 2" xfId="8084"/>
    <cellStyle name="Нейтральный 4 3" xfId="2866"/>
    <cellStyle name="Нейтральный 4 3 2" xfId="4666"/>
    <cellStyle name="Нейтральный 4 3 3" xfId="8085"/>
    <cellStyle name="Нейтральный 4 4" xfId="8083"/>
    <cellStyle name="Нейтральный 5" xfId="2867"/>
    <cellStyle name="Нейтральный 5 2" xfId="4667"/>
    <cellStyle name="Нейтральный 5 3" xfId="8086"/>
    <cellStyle name="Нейтральный 6" xfId="8087"/>
    <cellStyle name="Нейтральный 7" xfId="8058"/>
    <cellStyle name="Обычный" xfId="0" builtinId="0"/>
    <cellStyle name="Обычный 10" xfId="2868"/>
    <cellStyle name="Обычный 10 2" xfId="2869"/>
    <cellStyle name="Обычный 10 2 2" xfId="2870"/>
    <cellStyle name="Обычный 10 2 2 2" xfId="2871"/>
    <cellStyle name="Обычный 10 2 2 2 2" xfId="8091"/>
    <cellStyle name="Обычный 10 2 2 3" xfId="2872"/>
    <cellStyle name="Обычный 10 2 2 3 2" xfId="4670"/>
    <cellStyle name="Обычный 10 2 2 3 3" xfId="8092"/>
    <cellStyle name="Обычный 10 2 2 4" xfId="8090"/>
    <cellStyle name="Обычный 10 2 3" xfId="2873"/>
    <cellStyle name="Обычный 10 2 3 2" xfId="4671"/>
    <cellStyle name="Обычный 10 2 3 3" xfId="8093"/>
    <cellStyle name="Обычный 10 2 4" xfId="8094"/>
    <cellStyle name="Обычный 10 2 4 2" xfId="11157"/>
    <cellStyle name="Обычный 10 2 5" xfId="8089"/>
    <cellStyle name="Обычный 10 3" xfId="2874"/>
    <cellStyle name="Обычный 10 3 2" xfId="2875"/>
    <cellStyle name="Обычный 10 3 2 2" xfId="8096"/>
    <cellStyle name="Обычный 10 3 3" xfId="2876"/>
    <cellStyle name="Обычный 10 3 3 2" xfId="4672"/>
    <cellStyle name="Обычный 10 3 3 3" xfId="8097"/>
    <cellStyle name="Обычный 10 3 4" xfId="8095"/>
    <cellStyle name="Обычный 10 4" xfId="2877"/>
    <cellStyle name="Обычный 10 4 2" xfId="4673"/>
    <cellStyle name="Обычный 10 4 3" xfId="8098"/>
    <cellStyle name="Обычный 10 5" xfId="8099"/>
    <cellStyle name="Обычный 10 6" xfId="8088"/>
    <cellStyle name="Обычный 11" xfId="8100"/>
    <cellStyle name="Обычный 12" xfId="5046"/>
    <cellStyle name="Обычный 13" xfId="11156"/>
    <cellStyle name="Обычный 2" xfId="2878"/>
    <cellStyle name="Обычный 2 18" xfId="5045"/>
    <cellStyle name="Обычный 2 2" xfId="2879"/>
    <cellStyle name="Обычный 2 2 2" xfId="2880"/>
    <cellStyle name="Обычный 2 2 2 2" xfId="2881"/>
    <cellStyle name="Обычный 2 2 2 2 2" xfId="8102"/>
    <cellStyle name="Обычный 2 2 2 3" xfId="2882"/>
    <cellStyle name="Обычный 2 2 2 3 2" xfId="4674"/>
    <cellStyle name="Обычный 2 2 2 3 3" xfId="8103"/>
    <cellStyle name="Обычный 2 2 2 4" xfId="8101"/>
    <cellStyle name="Обычный 2 2 3" xfId="2883"/>
    <cellStyle name="Обычный 2 2 3 2" xfId="4675"/>
    <cellStyle name="Обычный 2 2 3 3" xfId="8104"/>
    <cellStyle name="Обычный 2 3" xfId="2884"/>
    <cellStyle name="Обычный 2 3 2" xfId="2885"/>
    <cellStyle name="Обычный 2 3 2 2" xfId="2886"/>
    <cellStyle name="Обычный 2 3 2 2 2" xfId="8106"/>
    <cellStyle name="Обычный 2 3 2 3" xfId="2887"/>
    <cellStyle name="Обычный 2 3 2 3 2" xfId="4677"/>
    <cellStyle name="Обычный 2 3 2 3 3" xfId="8107"/>
    <cellStyle name="Обычный 2 3 2 4" xfId="8105"/>
    <cellStyle name="Обычный 2 3 3" xfId="2888"/>
    <cellStyle name="Обычный 2 3 3 2" xfId="4678"/>
    <cellStyle name="Обычный 2 3 3 3" xfId="8108"/>
    <cellStyle name="Обычный 2 4" xfId="2889"/>
    <cellStyle name="Обычный 2 4 2" xfId="2890"/>
    <cellStyle name="Обычный 2 4 2 2" xfId="2891"/>
    <cellStyle name="Обычный 2 4 2 2 2" xfId="8110"/>
    <cellStyle name="Обычный 2 4 2 3" xfId="2892"/>
    <cellStyle name="Обычный 2 4 2 3 2" xfId="4679"/>
    <cellStyle name="Обычный 2 4 2 3 3" xfId="8111"/>
    <cellStyle name="Обычный 2 4 2 4" xfId="8109"/>
    <cellStyle name="Обычный 2 4 3" xfId="2893"/>
    <cellStyle name="Обычный 2 4 3 2" xfId="4680"/>
    <cellStyle name="Обычный 2 4 3 3" xfId="8112"/>
    <cellStyle name="Обычный 2 5" xfId="2894"/>
    <cellStyle name="Обычный 2 5 2" xfId="2895"/>
    <cellStyle name="Обычный 2 5 2 2" xfId="2896"/>
    <cellStyle name="Обычный 2 5 2 2 2" xfId="8114"/>
    <cellStyle name="Обычный 2 5 2 3" xfId="2897"/>
    <cellStyle name="Обычный 2 5 2 3 2" xfId="4681"/>
    <cellStyle name="Обычный 2 5 2 3 3" xfId="8115"/>
    <cellStyle name="Обычный 2 5 2 4" xfId="8113"/>
    <cellStyle name="Обычный 2 5 3" xfId="2898"/>
    <cellStyle name="Обычный 2 5 3 2" xfId="4682"/>
    <cellStyle name="Обычный 2 5 3 3" xfId="8116"/>
    <cellStyle name="Обычный 2 6" xfId="2899"/>
    <cellStyle name="Обычный 2 6 2" xfId="2900"/>
    <cellStyle name="Обычный 2 6 2 2" xfId="8118"/>
    <cellStyle name="Обычный 2 6 3" xfId="2901"/>
    <cellStyle name="Обычный 2 6 3 2" xfId="4685"/>
    <cellStyle name="Обычный 2 6 3 3" xfId="8119"/>
    <cellStyle name="Обычный 2 6 4" xfId="8117"/>
    <cellStyle name="Обычный 2 7" xfId="2902"/>
    <cellStyle name="Обычный 2 7 2" xfId="4686"/>
    <cellStyle name="Обычный 2 7 3" xfId="8120"/>
    <cellStyle name="Обычный 3" xfId="2903"/>
    <cellStyle name="Обычный 3 2" xfId="2904"/>
    <cellStyle name="Обычный 3 2 2" xfId="2905"/>
    <cellStyle name="Обычный 3 2 2 2" xfId="2906"/>
    <cellStyle name="Обычный 3 2 2 2 2" xfId="8122"/>
    <cellStyle name="Обычный 3 2 2 3" xfId="2907"/>
    <cellStyle name="Обычный 3 2 2 3 2" xfId="4688"/>
    <cellStyle name="Обычный 3 2 2 3 3" xfId="8123"/>
    <cellStyle name="Обычный 3 2 2 4" xfId="8121"/>
    <cellStyle name="Обычный 3 2 3" xfId="2908"/>
    <cellStyle name="Обычный 3 2 3 2" xfId="4689"/>
    <cellStyle name="Обычный 3 2 3 3" xfId="8124"/>
    <cellStyle name="Обычный 3 3" xfId="2909"/>
    <cellStyle name="Обычный 3 3 2" xfId="2910"/>
    <cellStyle name="Обычный 3 3 2 2" xfId="2911"/>
    <cellStyle name="Обычный 3 3 2 2 2" xfId="8126"/>
    <cellStyle name="Обычный 3 3 2 3" xfId="2912"/>
    <cellStyle name="Обычный 3 3 2 3 2" xfId="4691"/>
    <cellStyle name="Обычный 3 3 2 3 3" xfId="8127"/>
    <cellStyle name="Обычный 3 3 2 4" xfId="8125"/>
    <cellStyle name="Обычный 3 3 3" xfId="2913"/>
    <cellStyle name="Обычный 3 3 3 2" xfId="4692"/>
    <cellStyle name="Обычный 3 3 3 3" xfId="8128"/>
    <cellStyle name="Обычный 3 4" xfId="2914"/>
    <cellStyle name="Обычный 3 4 2" xfId="2915"/>
    <cellStyle name="Обычный 3 4 2 2" xfId="2916"/>
    <cellStyle name="Обычный 3 4 2 2 2" xfId="8131"/>
    <cellStyle name="Обычный 3 4 2 3" xfId="2917"/>
    <cellStyle name="Обычный 3 4 2 3 2" xfId="4694"/>
    <cellStyle name="Обычный 3 4 2 3 3" xfId="8132"/>
    <cellStyle name="Обычный 3 4 2 4" xfId="8130"/>
    <cellStyle name="Обычный 3 4 3" xfId="2918"/>
    <cellStyle name="Обычный 3 4 3 2" xfId="4695"/>
    <cellStyle name="Обычный 3 4 3 3" xfId="8133"/>
    <cellStyle name="Обычный 3 5" xfId="2919"/>
    <cellStyle name="Обычный 3 5 2" xfId="2920"/>
    <cellStyle name="Обычный 3 5 2 2" xfId="2921"/>
    <cellStyle name="Обычный 3 5 2 2 2" xfId="8136"/>
    <cellStyle name="Обычный 3 5 2 3" xfId="2922"/>
    <cellStyle name="Обычный 3 5 2 3 2" xfId="4696"/>
    <cellStyle name="Обычный 3 5 2 3 3" xfId="8137"/>
    <cellStyle name="Обычный 3 5 2 4" xfId="8135"/>
    <cellStyle name="Обычный 3 5 3" xfId="2923"/>
    <cellStyle name="Обычный 3 5 3 2" xfId="4697"/>
    <cellStyle name="Обычный 3 5 3 3" xfId="8138"/>
    <cellStyle name="Обычный 3 6" xfId="2924"/>
    <cellStyle name="Обычный 3 6 2" xfId="2925"/>
    <cellStyle name="Обычный 3 6 2 2" xfId="2926"/>
    <cellStyle name="Обычный 3 6 2 2 2" xfId="8141"/>
    <cellStyle name="Обычный 3 6 2 3" xfId="2927"/>
    <cellStyle name="Обычный 3 6 2 3 2" xfId="4698"/>
    <cellStyle name="Обычный 3 6 2 3 3" xfId="8142"/>
    <cellStyle name="Обычный 3 6 2 4" xfId="8140"/>
    <cellStyle name="Обычный 3 6 3" xfId="2928"/>
    <cellStyle name="Обычный 3 6 3 2" xfId="4699"/>
    <cellStyle name="Обычный 3 6 3 3" xfId="8143"/>
    <cellStyle name="Обычный 3 7" xfId="2929"/>
    <cellStyle name="Обычный 3 7 2" xfId="2930"/>
    <cellStyle name="Обычный 3 7 2 2" xfId="2931"/>
    <cellStyle name="Обычный 3 7 2 2 2" xfId="8146"/>
    <cellStyle name="Обычный 3 7 2 3" xfId="2932"/>
    <cellStyle name="Обычный 3 7 2 3 2" xfId="4700"/>
    <cellStyle name="Обычный 3 7 2 3 3" xfId="8147"/>
    <cellStyle name="Обычный 3 7 2 4" xfId="8145"/>
    <cellStyle name="Обычный 3 7 3" xfId="2933"/>
    <cellStyle name="Обычный 3 7 3 2" xfId="4701"/>
    <cellStyle name="Обычный 3 7 3 3" xfId="8148"/>
    <cellStyle name="Обычный 3 8" xfId="2934"/>
    <cellStyle name="Обычный 3 8 2" xfId="2935"/>
    <cellStyle name="Обычный 3 8 2 2" xfId="8150"/>
    <cellStyle name="Обычный 3 8 3" xfId="2936"/>
    <cellStyle name="Обычный 3 8 3 2" xfId="4702"/>
    <cellStyle name="Обычный 3 8 3 3" xfId="8151"/>
    <cellStyle name="Обычный 3 8 4" xfId="8149"/>
    <cellStyle name="Обычный 3 9" xfId="2937"/>
    <cellStyle name="Обычный 3 9 2" xfId="4703"/>
    <cellStyle name="Обычный 3 9 3" xfId="8152"/>
    <cellStyle name="Обычный 4" xfId="2938"/>
    <cellStyle name="Обычный 4 10" xfId="2939"/>
    <cellStyle name="Обычный 4 10 2" xfId="2940"/>
    <cellStyle name="Обычный 4 10 2 2" xfId="8155"/>
    <cellStyle name="Обычный 4 10 3" xfId="2941"/>
    <cellStyle name="Обычный 4 10 3 2" xfId="4704"/>
    <cellStyle name="Обычный 4 10 3 3" xfId="8156"/>
    <cellStyle name="Обычный 4 10 4" xfId="8154"/>
    <cellStyle name="Обычный 4 11" xfId="2942"/>
    <cellStyle name="Обычный 4 11 2" xfId="4705"/>
    <cellStyle name="Обычный 4 11 3" xfId="8157"/>
    <cellStyle name="Обычный 4 2" xfId="2943"/>
    <cellStyle name="Обычный 4 2 2" xfId="2944"/>
    <cellStyle name="Обычный 4 2 2 2" xfId="2945"/>
    <cellStyle name="Обычный 4 2 2 2 2" xfId="8160"/>
    <cellStyle name="Обычный 4 2 2 3" xfId="2946"/>
    <cellStyle name="Обычный 4 2 2 3 2" xfId="4706"/>
    <cellStyle name="Обычный 4 2 2 3 3" xfId="8161"/>
    <cellStyle name="Обычный 4 2 2 4" xfId="8159"/>
    <cellStyle name="Обычный 4 2 3" xfId="2947"/>
    <cellStyle name="Обычный 4 2 3 2" xfId="4707"/>
    <cellStyle name="Обычный 4 2 3 3" xfId="8162"/>
    <cellStyle name="Обычный 4 3" xfId="2948"/>
    <cellStyle name="Обычный 4 3 2" xfId="2949"/>
    <cellStyle name="Обычный 4 3 2 2" xfId="2950"/>
    <cellStyle name="Обычный 4 3 2 2 2" xfId="8164"/>
    <cellStyle name="Обычный 4 3 2 3" xfId="2951"/>
    <cellStyle name="Обычный 4 3 2 3 2" xfId="4708"/>
    <cellStyle name="Обычный 4 3 2 3 3" xfId="8165"/>
    <cellStyle name="Обычный 4 3 2 4" xfId="8163"/>
    <cellStyle name="Обычный 4 3 3" xfId="2952"/>
    <cellStyle name="Обычный 4 3 3 2" xfId="4709"/>
    <cellStyle name="Обычный 4 3 3 3" xfId="8166"/>
    <cellStyle name="Обычный 4 4" xfId="2953"/>
    <cellStyle name="Обычный 4 4 2" xfId="2954"/>
    <cellStyle name="Обычный 4 4 2 2" xfId="2955"/>
    <cellStyle name="Обычный 4 4 2 2 2" xfId="8169"/>
    <cellStyle name="Обычный 4 4 2 3" xfId="2956"/>
    <cellStyle name="Обычный 4 4 2 3 2" xfId="4710"/>
    <cellStyle name="Обычный 4 4 2 3 3" xfId="8170"/>
    <cellStyle name="Обычный 4 4 2 4" xfId="8168"/>
    <cellStyle name="Обычный 4 4 3" xfId="2957"/>
    <cellStyle name="Обычный 4 4 3 2" xfId="4711"/>
    <cellStyle name="Обычный 4 4 3 3" xfId="8171"/>
    <cellStyle name="Обычный 4 5" xfId="2958"/>
    <cellStyle name="Обычный 4 5 2" xfId="2959"/>
    <cellStyle name="Обычный 4 5 2 2" xfId="2960"/>
    <cellStyle name="Обычный 4 5 2 2 2" xfId="8174"/>
    <cellStyle name="Обычный 4 5 2 3" xfId="2961"/>
    <cellStyle name="Обычный 4 5 2 3 2" xfId="4712"/>
    <cellStyle name="Обычный 4 5 2 3 3" xfId="8175"/>
    <cellStyle name="Обычный 4 5 2 4" xfId="8173"/>
    <cellStyle name="Обычный 4 5 3" xfId="2962"/>
    <cellStyle name="Обычный 4 5 3 2" xfId="4713"/>
    <cellStyle name="Обычный 4 5 3 3" xfId="8176"/>
    <cellStyle name="Обычный 4 6" xfId="2963"/>
    <cellStyle name="Обычный 4 6 2" xfId="2964"/>
    <cellStyle name="Обычный 4 6 2 2" xfId="2965"/>
    <cellStyle name="Обычный 4 6 2 2 2" xfId="2966"/>
    <cellStyle name="Обычный 4 6 2 2 2 2" xfId="8180"/>
    <cellStyle name="Обычный 4 6 2 2 3" xfId="2967"/>
    <cellStyle name="Обычный 4 6 2 2 3 2" xfId="4715"/>
    <cellStyle name="Обычный 4 6 2 2 3 3" xfId="8181"/>
    <cellStyle name="Обычный 4 6 2 2 4" xfId="8179"/>
    <cellStyle name="Обычный 4 6 2 3" xfId="2968"/>
    <cellStyle name="Обычный 4 6 2 3 2" xfId="4716"/>
    <cellStyle name="Обычный 4 6 2 3 3" xfId="8182"/>
    <cellStyle name="Обычный 4 6 2 4" xfId="8183"/>
    <cellStyle name="Обычный 4 6 2 5" xfId="8178"/>
    <cellStyle name="Обычный 4 6 3" xfId="2969"/>
    <cellStyle name="Обычный 4 6 3 2" xfId="2970"/>
    <cellStyle name="Обычный 4 6 3 2 2" xfId="8185"/>
    <cellStyle name="Обычный 4 6 3 3" xfId="2971"/>
    <cellStyle name="Обычный 4 6 3 3 2" xfId="4718"/>
    <cellStyle name="Обычный 4 6 3 3 3" xfId="8186"/>
    <cellStyle name="Обычный 4 6 3 4" xfId="8187"/>
    <cellStyle name="Обычный 4 6 3 5" xfId="8184"/>
    <cellStyle name="Обычный 4 6 4" xfId="2972"/>
    <cellStyle name="Обычный 4 6 4 2" xfId="4719"/>
    <cellStyle name="Обычный 4 6 4 3" xfId="8188"/>
    <cellStyle name="Обычный 4 6 5" xfId="8189"/>
    <cellStyle name="Обычный 4 6 6" xfId="8177"/>
    <cellStyle name="Обычный 4 7" xfId="2973"/>
    <cellStyle name="Обычный 4 7 2" xfId="2974"/>
    <cellStyle name="Обычный 4 7 2 2" xfId="2975"/>
    <cellStyle name="Обычный 4 7 2 2 2" xfId="2976"/>
    <cellStyle name="Обычный 4 7 2 2 2 2" xfId="8193"/>
    <cellStyle name="Обычный 4 7 2 2 3" xfId="2977"/>
    <cellStyle name="Обычный 4 7 2 2 3 2" xfId="4720"/>
    <cellStyle name="Обычный 4 7 2 2 3 3" xfId="8194"/>
    <cellStyle name="Обычный 4 7 2 2 4" xfId="8192"/>
    <cellStyle name="Обычный 4 7 2 3" xfId="2978"/>
    <cellStyle name="Обычный 4 7 2 3 2" xfId="4721"/>
    <cellStyle name="Обычный 4 7 2 3 3" xfId="8195"/>
    <cellStyle name="Обычный 4 7 2 4" xfId="8196"/>
    <cellStyle name="Обычный 4 7 2 5" xfId="8191"/>
    <cellStyle name="Обычный 4 7 3" xfId="2979"/>
    <cellStyle name="Обычный 4 7 3 2" xfId="2980"/>
    <cellStyle name="Обычный 4 7 3 2 2" xfId="8198"/>
    <cellStyle name="Обычный 4 7 3 3" xfId="2981"/>
    <cellStyle name="Обычный 4 7 3 3 2" xfId="4722"/>
    <cellStyle name="Обычный 4 7 3 3 3" xfId="8199"/>
    <cellStyle name="Обычный 4 7 3 4" xfId="8200"/>
    <cellStyle name="Обычный 4 7 3 5" xfId="8197"/>
    <cellStyle name="Обычный 4 7 4" xfId="2982"/>
    <cellStyle name="Обычный 4 7 4 2" xfId="4723"/>
    <cellStyle name="Обычный 4 7 4 3" xfId="8201"/>
    <cellStyle name="Обычный 4 7 5" xfId="8202"/>
    <cellStyle name="Обычный 4 7 6" xfId="8190"/>
    <cellStyle name="Обычный 4 8" xfId="2983"/>
    <cellStyle name="Обычный 4 8 2" xfId="2984"/>
    <cellStyle name="Обычный 4 8 2 2" xfId="2985"/>
    <cellStyle name="Обычный 4 8 2 2 2" xfId="2986"/>
    <cellStyle name="Обычный 4 8 2 2 2 2" xfId="8206"/>
    <cellStyle name="Обычный 4 8 2 2 3" xfId="2987"/>
    <cellStyle name="Обычный 4 8 2 2 3 2" xfId="4725"/>
    <cellStyle name="Обычный 4 8 2 2 3 3" xfId="8207"/>
    <cellStyle name="Обычный 4 8 2 2 4" xfId="8205"/>
    <cellStyle name="Обычный 4 8 2 3" xfId="2988"/>
    <cellStyle name="Обычный 4 8 2 3 2" xfId="4726"/>
    <cellStyle name="Обычный 4 8 2 3 3" xfId="8208"/>
    <cellStyle name="Обычный 4 8 2 4" xfId="8209"/>
    <cellStyle name="Обычный 4 8 2 5" xfId="8204"/>
    <cellStyle name="Обычный 4 8 3" xfId="2989"/>
    <cellStyle name="Обычный 4 8 3 2" xfId="2990"/>
    <cellStyle name="Обычный 4 8 3 2 2" xfId="8211"/>
    <cellStyle name="Обычный 4 8 3 3" xfId="2991"/>
    <cellStyle name="Обычный 4 8 3 3 2" xfId="4727"/>
    <cellStyle name="Обычный 4 8 3 3 3" xfId="8212"/>
    <cellStyle name="Обычный 4 8 3 4" xfId="8213"/>
    <cellStyle name="Обычный 4 8 3 5" xfId="8210"/>
    <cellStyle name="Обычный 4 8 4" xfId="2992"/>
    <cellStyle name="Обычный 4 8 4 2" xfId="4728"/>
    <cellStyle name="Обычный 4 8 4 3" xfId="8214"/>
    <cellStyle name="Обычный 4 8 5" xfId="8215"/>
    <cellStyle name="Обычный 4 8 6" xfId="8203"/>
    <cellStyle name="Обычный 4 9" xfId="2993"/>
    <cellStyle name="Обычный 4 9 2" xfId="2994"/>
    <cellStyle name="Обычный 4 9 2 2" xfId="2995"/>
    <cellStyle name="Обычный 4 9 2 2 2" xfId="2996"/>
    <cellStyle name="Обычный 4 9 2 2 2 2" xfId="8219"/>
    <cellStyle name="Обычный 4 9 2 2 3" xfId="2997"/>
    <cellStyle name="Обычный 4 9 2 2 3 2" xfId="4729"/>
    <cellStyle name="Обычный 4 9 2 2 3 3" xfId="8220"/>
    <cellStyle name="Обычный 4 9 2 2 4" xfId="8218"/>
    <cellStyle name="Обычный 4 9 2 3" xfId="2998"/>
    <cellStyle name="Обычный 4 9 2 3 2" xfId="4730"/>
    <cellStyle name="Обычный 4 9 2 3 3" xfId="8221"/>
    <cellStyle name="Обычный 4 9 2 4" xfId="8222"/>
    <cellStyle name="Обычный 4 9 2 5" xfId="8217"/>
    <cellStyle name="Обычный 4 9 3" xfId="2999"/>
    <cellStyle name="Обычный 4 9 3 2" xfId="3000"/>
    <cellStyle name="Обычный 4 9 3 2 2" xfId="8224"/>
    <cellStyle name="Обычный 4 9 3 3" xfId="3001"/>
    <cellStyle name="Обычный 4 9 3 3 2" xfId="4731"/>
    <cellStyle name="Обычный 4 9 3 3 3" xfId="8225"/>
    <cellStyle name="Обычный 4 9 3 4" xfId="8226"/>
    <cellStyle name="Обычный 4 9 3 5" xfId="8223"/>
    <cellStyle name="Обычный 4 9 4" xfId="3002"/>
    <cellStyle name="Обычный 4 9 4 2" xfId="4732"/>
    <cellStyle name="Обычный 4 9 4 3" xfId="8227"/>
    <cellStyle name="Обычный 4 9 5" xfId="8228"/>
    <cellStyle name="Обычный 4 9 6" xfId="8216"/>
    <cellStyle name="Обычный 5" xfId="3003"/>
    <cellStyle name="Обычный 5 2" xfId="3004"/>
    <cellStyle name="Обычный 5 2 2" xfId="3005"/>
    <cellStyle name="Обычный 5 2 2 2" xfId="8231"/>
    <cellStyle name="Обычный 5 2 3" xfId="3006"/>
    <cellStyle name="Обычный 5 2 3 2" xfId="4733"/>
    <cellStyle name="Обычный 5 2 3 3" xfId="8232"/>
    <cellStyle name="Обычный 5 2 4" xfId="8230"/>
    <cellStyle name="Обычный 5 3" xfId="3007"/>
    <cellStyle name="Обычный 5 3 2" xfId="4734"/>
    <cellStyle name="Обычный 5 3 3" xfId="8233"/>
    <cellStyle name="Обычный 6" xfId="3008"/>
    <cellStyle name="Обычный 6 2" xfId="3009"/>
    <cellStyle name="Обычный 6 2 2" xfId="3010"/>
    <cellStyle name="Обычный 6 2 2 2" xfId="8236"/>
    <cellStyle name="Обычный 6 2 3" xfId="3011"/>
    <cellStyle name="Обычный 6 2 3 2" xfId="4735"/>
    <cellStyle name="Обычный 6 2 3 3" xfId="8237"/>
    <cellStyle name="Обычный 6 2 4" xfId="8235"/>
    <cellStyle name="Обычный 6 3" xfId="3012"/>
    <cellStyle name="Обычный 6 3 2" xfId="4736"/>
    <cellStyle name="Обычный 6 3 3" xfId="8238"/>
    <cellStyle name="Обычный 7" xfId="3013"/>
    <cellStyle name="Обычный 7 2" xfId="3014"/>
    <cellStyle name="Обычный 7 2 2" xfId="3015"/>
    <cellStyle name="Обычный 7 2 2 2" xfId="3016"/>
    <cellStyle name="Обычный 7 2 2 2 2" xfId="8242"/>
    <cellStyle name="Обычный 7 2 2 3" xfId="3017"/>
    <cellStyle name="Обычный 7 2 2 3 2" xfId="4737"/>
    <cellStyle name="Обычный 7 2 2 3 3" xfId="8243"/>
    <cellStyle name="Обычный 7 2 2 4" xfId="8241"/>
    <cellStyle name="Обычный 7 2 3" xfId="3018"/>
    <cellStyle name="Обычный 7 2 3 2" xfId="4738"/>
    <cellStyle name="Обычный 7 2 3 3" xfId="8244"/>
    <cellStyle name="Обычный 7 2 4" xfId="8245"/>
    <cellStyle name="Обычный 7 2 5" xfId="8240"/>
    <cellStyle name="Обычный 7 3" xfId="3019"/>
    <cellStyle name="Обычный 7 3 2" xfId="3020"/>
    <cellStyle name="Обычный 7 3 2 2" xfId="8247"/>
    <cellStyle name="Обычный 7 3 3" xfId="3021"/>
    <cellStyle name="Обычный 7 3 3 2" xfId="4739"/>
    <cellStyle name="Обычный 7 3 3 3" xfId="8248"/>
    <cellStyle name="Обычный 7 3 4" xfId="8246"/>
    <cellStyle name="Обычный 7 4" xfId="3022"/>
    <cellStyle name="Обычный 7 4 2" xfId="4740"/>
    <cellStyle name="Обычный 7 4 3" xfId="8249"/>
    <cellStyle name="Обычный 7 5" xfId="8250"/>
    <cellStyle name="Обычный 7 6" xfId="8239"/>
    <cellStyle name="Обычный 8" xfId="3023"/>
    <cellStyle name="Обычный 8 2" xfId="3024"/>
    <cellStyle name="Обычный 8 2 2" xfId="3025"/>
    <cellStyle name="Обычный 8 2 2 2" xfId="3026"/>
    <cellStyle name="Обычный 8 2 2 2 2" xfId="8254"/>
    <cellStyle name="Обычный 8 2 2 3" xfId="3027"/>
    <cellStyle name="Обычный 8 2 2 3 2" xfId="4741"/>
    <cellStyle name="Обычный 8 2 2 3 3" xfId="8255"/>
    <cellStyle name="Обычный 8 2 2 4" xfId="8253"/>
    <cellStyle name="Обычный 8 2 3" xfId="3028"/>
    <cellStyle name="Обычный 8 2 3 2" xfId="4742"/>
    <cellStyle name="Обычный 8 2 3 3" xfId="8256"/>
    <cellStyle name="Обычный 8 2 4" xfId="8257"/>
    <cellStyle name="Обычный 8 2 5" xfId="8252"/>
    <cellStyle name="Обычный 8 3" xfId="3029"/>
    <cellStyle name="Обычный 8 3 2" xfId="3030"/>
    <cellStyle name="Обычный 8 3 2 2" xfId="8259"/>
    <cellStyle name="Обычный 8 3 3" xfId="3031"/>
    <cellStyle name="Обычный 8 3 3 2" xfId="4743"/>
    <cellStyle name="Обычный 8 3 3 3" xfId="8260"/>
    <cellStyle name="Обычный 8 3 4" xfId="8261"/>
    <cellStyle name="Обычный 8 3 5" xfId="8258"/>
    <cellStyle name="Обычный 8 4" xfId="3032"/>
    <cellStyle name="Обычный 8 4 2" xfId="4744"/>
    <cellStyle name="Обычный 8 4 3" xfId="8262"/>
    <cellStyle name="Обычный 8 5" xfId="8263"/>
    <cellStyle name="Обычный 8 6" xfId="8251"/>
    <cellStyle name="Обычный 9" xfId="3033"/>
    <cellStyle name="Обычный 9 2" xfId="3034"/>
    <cellStyle name="Обычный 9 2 2" xfId="3035"/>
    <cellStyle name="Обычный 9 2 2 2" xfId="4745"/>
    <cellStyle name="Обычный 9 2 2 3" xfId="8266"/>
    <cellStyle name="Обычный 9 2 3" xfId="8265"/>
    <cellStyle name="Обычный 9 3" xfId="3036"/>
    <cellStyle name="Обычный 9 3 2" xfId="3037"/>
    <cellStyle name="Обычный 9 3 2 2" xfId="8268"/>
    <cellStyle name="Обычный 9 3 3" xfId="3038"/>
    <cellStyle name="Обычный 9 3 3 2" xfId="4746"/>
    <cellStyle name="Обычный 9 3 3 3" xfId="8269"/>
    <cellStyle name="Обычный 9 3 4" xfId="8267"/>
    <cellStyle name="Обычный 9 4" xfId="3039"/>
    <cellStyle name="Обычный 9 4 2" xfId="4747"/>
    <cellStyle name="Обычный 9 4 3" xfId="8270"/>
    <cellStyle name="Обычный 9 5" xfId="8271"/>
    <cellStyle name="Обычный 9 6" xfId="8264"/>
    <cellStyle name="Плохой" xfId="3040"/>
    <cellStyle name="Плохой 2" xfId="3041"/>
    <cellStyle name="Плохой 2 2" xfId="3042"/>
    <cellStyle name="Плохой 2 2 2" xfId="3043"/>
    <cellStyle name="Плохой 2 2 2 2" xfId="3044"/>
    <cellStyle name="Плохой 2 2 2 2 2" xfId="8276"/>
    <cellStyle name="Плохой 2 2 2 3" xfId="3045"/>
    <cellStyle name="Плохой 2 2 2 3 2" xfId="4750"/>
    <cellStyle name="Плохой 2 2 2 3 3" xfId="8277"/>
    <cellStyle name="Плохой 2 2 2 4" xfId="8275"/>
    <cellStyle name="Плохой 2 2 3" xfId="3046"/>
    <cellStyle name="Плохой 2 2 3 2" xfId="4751"/>
    <cellStyle name="Плохой 2 2 3 3" xfId="8278"/>
    <cellStyle name="Плохой 2 2 4" xfId="8279"/>
    <cellStyle name="Плохой 2 2 5" xfId="8274"/>
    <cellStyle name="Плохой 2 3" xfId="3047"/>
    <cellStyle name="Плохой 2 3 2" xfId="3048"/>
    <cellStyle name="Плохой 2 3 2 2" xfId="8281"/>
    <cellStyle name="Плохой 2 3 3" xfId="3049"/>
    <cellStyle name="Плохой 2 3 3 2" xfId="4754"/>
    <cellStyle name="Плохой 2 3 3 3" xfId="8282"/>
    <cellStyle name="Плохой 2 3 4" xfId="8280"/>
    <cellStyle name="Плохой 2 4" xfId="3050"/>
    <cellStyle name="Плохой 2 4 2" xfId="4755"/>
    <cellStyle name="Плохой 2 4 3" xfId="8283"/>
    <cellStyle name="Плохой 2 5" xfId="8284"/>
    <cellStyle name="Плохой 2 6" xfId="8273"/>
    <cellStyle name="Плохой 3" xfId="3051"/>
    <cellStyle name="Плохой 3 2" xfId="3052"/>
    <cellStyle name="Плохой 3 2 2" xfId="3053"/>
    <cellStyle name="Плохой 3 2 2 2" xfId="3054"/>
    <cellStyle name="Плохой 3 2 2 2 2" xfId="8288"/>
    <cellStyle name="Плохой 3 2 2 3" xfId="3055"/>
    <cellStyle name="Плохой 3 2 2 3 2" xfId="4757"/>
    <cellStyle name="Плохой 3 2 2 3 3" xfId="8289"/>
    <cellStyle name="Плохой 3 2 2 4" xfId="8287"/>
    <cellStyle name="Плохой 3 2 3" xfId="3056"/>
    <cellStyle name="Плохой 3 2 3 2" xfId="4758"/>
    <cellStyle name="Плохой 3 2 3 3" xfId="8290"/>
    <cellStyle name="Плохой 3 2 4" xfId="8291"/>
    <cellStyle name="Плохой 3 2 5" xfId="8286"/>
    <cellStyle name="Плохой 3 3" xfId="3057"/>
    <cellStyle name="Плохой 3 3 2" xfId="3058"/>
    <cellStyle name="Плохой 3 3 2 2" xfId="8293"/>
    <cellStyle name="Плохой 3 3 3" xfId="3059"/>
    <cellStyle name="Плохой 3 3 3 2" xfId="4759"/>
    <cellStyle name="Плохой 3 3 3 3" xfId="8294"/>
    <cellStyle name="Плохой 3 3 4" xfId="8292"/>
    <cellStyle name="Плохой 3 4" xfId="3060"/>
    <cellStyle name="Плохой 3 4 2" xfId="4760"/>
    <cellStyle name="Плохой 3 4 3" xfId="8295"/>
    <cellStyle name="Плохой 3 5" xfId="8296"/>
    <cellStyle name="Плохой 3 6" xfId="8285"/>
    <cellStyle name="Плохой 4" xfId="3061"/>
    <cellStyle name="Плохой 4 2" xfId="3062"/>
    <cellStyle name="Плохой 4 2 2" xfId="8298"/>
    <cellStyle name="Плохой 4 3" xfId="3063"/>
    <cellStyle name="Плохой 4 3 2" xfId="4761"/>
    <cellStyle name="Плохой 4 3 3" xfId="8299"/>
    <cellStyle name="Плохой 4 4" xfId="8297"/>
    <cellStyle name="Плохой 5" xfId="3064"/>
    <cellStyle name="Плохой 5 2" xfId="4762"/>
    <cellStyle name="Плохой 5 3" xfId="8300"/>
    <cellStyle name="Плохой 6" xfId="8301"/>
    <cellStyle name="Плохой 7" xfId="8272"/>
    <cellStyle name="Пояснение" xfId="3065"/>
    <cellStyle name="Пояснение 2" xfId="3066"/>
    <cellStyle name="Пояснение 2 2" xfId="3067"/>
    <cellStyle name="Пояснение 2 2 2" xfId="3068"/>
    <cellStyle name="Пояснение 2 2 2 2" xfId="3069"/>
    <cellStyle name="Пояснение 2 2 2 2 2" xfId="8306"/>
    <cellStyle name="Пояснение 2 2 2 3" xfId="3070"/>
    <cellStyle name="Пояснение 2 2 2 3 2" xfId="4763"/>
    <cellStyle name="Пояснение 2 2 2 3 3" xfId="8307"/>
    <cellStyle name="Пояснение 2 2 2 4" xfId="8305"/>
    <cellStyle name="Пояснение 2 2 3" xfId="3071"/>
    <cellStyle name="Пояснение 2 2 3 2" xfId="4764"/>
    <cellStyle name="Пояснение 2 2 3 3" xfId="8308"/>
    <cellStyle name="Пояснение 2 2 4" xfId="8309"/>
    <cellStyle name="Пояснение 2 2 5" xfId="8304"/>
    <cellStyle name="Пояснение 2 3" xfId="3072"/>
    <cellStyle name="Пояснение 2 3 2" xfId="3073"/>
    <cellStyle name="Пояснение 2 3 2 2" xfId="8311"/>
    <cellStyle name="Пояснение 2 3 3" xfId="3074"/>
    <cellStyle name="Пояснение 2 3 3 2" xfId="4765"/>
    <cellStyle name="Пояснение 2 3 3 3" xfId="8312"/>
    <cellStyle name="Пояснение 2 3 4" xfId="8310"/>
    <cellStyle name="Пояснение 2 4" xfId="3075"/>
    <cellStyle name="Пояснение 2 4 2" xfId="4766"/>
    <cellStyle name="Пояснение 2 4 3" xfId="8313"/>
    <cellStyle name="Пояснение 2 5" xfId="8314"/>
    <cellStyle name="Пояснение 2 6" xfId="8303"/>
    <cellStyle name="Пояснение 3" xfId="3076"/>
    <cellStyle name="Пояснение 3 2" xfId="3077"/>
    <cellStyle name="Пояснение 3 2 2" xfId="3078"/>
    <cellStyle name="Пояснение 3 2 2 2" xfId="3079"/>
    <cellStyle name="Пояснение 3 2 2 2 2" xfId="8318"/>
    <cellStyle name="Пояснение 3 2 2 3" xfId="3080"/>
    <cellStyle name="Пояснение 3 2 2 3 2" xfId="4768"/>
    <cellStyle name="Пояснение 3 2 2 3 3" xfId="8319"/>
    <cellStyle name="Пояснение 3 2 2 4" xfId="8317"/>
    <cellStyle name="Пояснение 3 2 3" xfId="3081"/>
    <cellStyle name="Пояснение 3 2 3 2" xfId="4769"/>
    <cellStyle name="Пояснение 3 2 3 3" xfId="8320"/>
    <cellStyle name="Пояснение 3 2 4" xfId="8321"/>
    <cellStyle name="Пояснение 3 2 5" xfId="8316"/>
    <cellStyle name="Пояснение 3 3" xfId="3082"/>
    <cellStyle name="Пояснение 3 3 2" xfId="3083"/>
    <cellStyle name="Пояснение 3 3 2 2" xfId="8323"/>
    <cellStyle name="Пояснение 3 3 3" xfId="3084"/>
    <cellStyle name="Пояснение 3 3 3 2" xfId="4771"/>
    <cellStyle name="Пояснение 3 3 3 3" xfId="8324"/>
    <cellStyle name="Пояснение 3 3 4" xfId="8322"/>
    <cellStyle name="Пояснение 3 4" xfId="3085"/>
    <cellStyle name="Пояснение 3 4 2" xfId="4772"/>
    <cellStyle name="Пояснение 3 4 3" xfId="8325"/>
    <cellStyle name="Пояснение 3 5" xfId="8326"/>
    <cellStyle name="Пояснение 3 6" xfId="8315"/>
    <cellStyle name="Пояснение 4" xfId="3086"/>
    <cellStyle name="Пояснение 4 2" xfId="3087"/>
    <cellStyle name="Пояснение 4 2 2" xfId="8328"/>
    <cellStyle name="Пояснение 4 3" xfId="3088"/>
    <cellStyle name="Пояснение 4 3 2" xfId="4773"/>
    <cellStyle name="Пояснение 4 3 3" xfId="8329"/>
    <cellStyle name="Пояснение 4 4" xfId="8327"/>
    <cellStyle name="Пояснение 5" xfId="3089"/>
    <cellStyle name="Пояснение 5 2" xfId="4774"/>
    <cellStyle name="Пояснение 5 3" xfId="8330"/>
    <cellStyle name="Пояснение 6" xfId="8331"/>
    <cellStyle name="Пояснение 7" xfId="8302"/>
    <cellStyle name="Примечание" xfId="3090"/>
    <cellStyle name="Примечание 2" xfId="3091"/>
    <cellStyle name="Примечание 2 2" xfId="3092"/>
    <cellStyle name="Примечание 2 2 2" xfId="3093"/>
    <cellStyle name="Примечание 2 2 2 2" xfId="8335"/>
    <cellStyle name="Примечание 2 2 3" xfId="8336"/>
    <cellStyle name="Примечание 2 2 4" xfId="8334"/>
    <cellStyle name="Примечание 2 3" xfId="3094"/>
    <cellStyle name="Примечание 2 3 2" xfId="8337"/>
    <cellStyle name="Примечание 2 4" xfId="8338"/>
    <cellStyle name="Примечание 2 5" xfId="8333"/>
    <cellStyle name="Примечание 3" xfId="3095"/>
    <cellStyle name="Примечание 3 2" xfId="3096"/>
    <cellStyle name="Примечание 3 2 2" xfId="3097"/>
    <cellStyle name="Примечание 3 2 2 2" xfId="8341"/>
    <cellStyle name="Примечание 3 2 3" xfId="8342"/>
    <cellStyle name="Примечание 3 2 4" xfId="8340"/>
    <cellStyle name="Примечание 3 3" xfId="3098"/>
    <cellStyle name="Примечание 3 3 2" xfId="8343"/>
    <cellStyle name="Примечание 3 4" xfId="8344"/>
    <cellStyle name="Примечание 3 5" xfId="8339"/>
    <cellStyle name="Примечание 4" xfId="3099"/>
    <cellStyle name="Примечание 4 2" xfId="8345"/>
    <cellStyle name="Примечание 5" xfId="8346"/>
    <cellStyle name="Примечание 6" xfId="8332"/>
    <cellStyle name="Связанная ячейка" xfId="3100"/>
    <cellStyle name="Связанная ячейка 2" xfId="3101"/>
    <cellStyle name="Связанная ячейка 2 2" xfId="3102"/>
    <cellStyle name="Связанная ячейка 2 2 2" xfId="3103"/>
    <cellStyle name="Связанная ячейка 2 2 2 2" xfId="3104"/>
    <cellStyle name="Связанная ячейка 2 2 2 2 2" xfId="8351"/>
    <cellStyle name="Связанная ячейка 2 2 2 3" xfId="3105"/>
    <cellStyle name="Связанная ячейка 2 2 2 3 2" xfId="4776"/>
    <cellStyle name="Связанная ячейка 2 2 2 3 3" xfId="8352"/>
    <cellStyle name="Связанная ячейка 2 2 2 4" xfId="8350"/>
    <cellStyle name="Связанная ячейка 2 2 3" xfId="3106"/>
    <cellStyle name="Связанная ячейка 2 2 3 2" xfId="4777"/>
    <cellStyle name="Связанная ячейка 2 2 3 3" xfId="8353"/>
    <cellStyle name="Связанная ячейка 2 2 4" xfId="8354"/>
    <cellStyle name="Связанная ячейка 2 2 5" xfId="8349"/>
    <cellStyle name="Связанная ячейка 2 3" xfId="3107"/>
    <cellStyle name="Связанная ячейка 2 3 2" xfId="3108"/>
    <cellStyle name="Связанная ячейка 2 3 2 2" xfId="8356"/>
    <cellStyle name="Связанная ячейка 2 3 3" xfId="3109"/>
    <cellStyle name="Связанная ячейка 2 3 3 2" xfId="4778"/>
    <cellStyle name="Связанная ячейка 2 3 3 3" xfId="8357"/>
    <cellStyle name="Связанная ячейка 2 3 4" xfId="8355"/>
    <cellStyle name="Связанная ячейка 2 4" xfId="3110"/>
    <cellStyle name="Связанная ячейка 2 4 2" xfId="4779"/>
    <cellStyle name="Связанная ячейка 2 4 3" xfId="8358"/>
    <cellStyle name="Связанная ячейка 2 5" xfId="8359"/>
    <cellStyle name="Связанная ячейка 2 6" xfId="8348"/>
    <cellStyle name="Связанная ячейка 3" xfId="3111"/>
    <cellStyle name="Связанная ячейка 3 2" xfId="3112"/>
    <cellStyle name="Связанная ячейка 3 2 2" xfId="3113"/>
    <cellStyle name="Связанная ячейка 3 2 2 2" xfId="3114"/>
    <cellStyle name="Связанная ячейка 3 2 2 2 2" xfId="8363"/>
    <cellStyle name="Связанная ячейка 3 2 2 3" xfId="3115"/>
    <cellStyle name="Связанная ячейка 3 2 2 3 2" xfId="4780"/>
    <cellStyle name="Связанная ячейка 3 2 2 3 3" xfId="8364"/>
    <cellStyle name="Связанная ячейка 3 2 2 4" xfId="8362"/>
    <cellStyle name="Связанная ячейка 3 2 3" xfId="3116"/>
    <cellStyle name="Связанная ячейка 3 2 3 2" xfId="4781"/>
    <cellStyle name="Связанная ячейка 3 2 3 3" xfId="8365"/>
    <cellStyle name="Связанная ячейка 3 2 4" xfId="8366"/>
    <cellStyle name="Связанная ячейка 3 2 5" xfId="8361"/>
    <cellStyle name="Связанная ячейка 3 3" xfId="3117"/>
    <cellStyle name="Связанная ячейка 3 3 2" xfId="3118"/>
    <cellStyle name="Связанная ячейка 3 3 2 2" xfId="8368"/>
    <cellStyle name="Связанная ячейка 3 3 3" xfId="3119"/>
    <cellStyle name="Связанная ячейка 3 3 3 2" xfId="4782"/>
    <cellStyle name="Связанная ячейка 3 3 3 3" xfId="8369"/>
    <cellStyle name="Связанная ячейка 3 3 4" xfId="8367"/>
    <cellStyle name="Связанная ячейка 3 4" xfId="3120"/>
    <cellStyle name="Связанная ячейка 3 4 2" xfId="4783"/>
    <cellStyle name="Связанная ячейка 3 4 3" xfId="8370"/>
    <cellStyle name="Связанная ячейка 3 5" xfId="8371"/>
    <cellStyle name="Связанная ячейка 3 6" xfId="8360"/>
    <cellStyle name="Связанная ячейка 4" xfId="3121"/>
    <cellStyle name="Связанная ячейка 4 2" xfId="3122"/>
    <cellStyle name="Связанная ячейка 4 2 2" xfId="8373"/>
    <cellStyle name="Связанная ячейка 4 3" xfId="3123"/>
    <cellStyle name="Связанная ячейка 4 3 2" xfId="4784"/>
    <cellStyle name="Связанная ячейка 4 3 3" xfId="8374"/>
    <cellStyle name="Связанная ячейка 4 4" xfId="8372"/>
    <cellStyle name="Связанная ячейка 5" xfId="3124"/>
    <cellStyle name="Связанная ячейка 5 2" xfId="4785"/>
    <cellStyle name="Связанная ячейка 5 3" xfId="8375"/>
    <cellStyle name="Связанная ячейка 6" xfId="8376"/>
    <cellStyle name="Связанная ячейка 7" xfId="8347"/>
    <cellStyle name="Текст предупреждения" xfId="3125"/>
    <cellStyle name="Текст предупреждения 2" xfId="3126"/>
    <cellStyle name="Текст предупреждения 2 2" xfId="3127"/>
    <cellStyle name="Текст предупреждения 2 2 2" xfId="3128"/>
    <cellStyle name="Текст предупреждения 2 2 2 2" xfId="3129"/>
    <cellStyle name="Текст предупреждения 2 2 2 2 2" xfId="8381"/>
    <cellStyle name="Текст предупреждения 2 2 2 3" xfId="3130"/>
    <cellStyle name="Текст предупреждения 2 2 2 3 2" xfId="4786"/>
    <cellStyle name="Текст предупреждения 2 2 2 3 3" xfId="8382"/>
    <cellStyle name="Текст предупреждения 2 2 2 4" xfId="8380"/>
    <cellStyle name="Текст предупреждения 2 2 3" xfId="3131"/>
    <cellStyle name="Текст предупреждения 2 2 3 2" xfId="4787"/>
    <cellStyle name="Текст предупреждения 2 2 3 3" xfId="8383"/>
    <cellStyle name="Текст предупреждения 2 2 4" xfId="8384"/>
    <cellStyle name="Текст предупреждения 2 2 5" xfId="8379"/>
    <cellStyle name="Текст предупреждения 2 3" xfId="3132"/>
    <cellStyle name="Текст предупреждения 2 3 2" xfId="3133"/>
    <cellStyle name="Текст предупреждения 2 3 2 2" xfId="8386"/>
    <cellStyle name="Текст предупреждения 2 3 3" xfId="3134"/>
    <cellStyle name="Текст предупреждения 2 3 3 2" xfId="4789"/>
    <cellStyle name="Текст предупреждения 2 3 3 3" xfId="8387"/>
    <cellStyle name="Текст предупреждения 2 3 4" xfId="8385"/>
    <cellStyle name="Текст предупреждения 2 4" xfId="3135"/>
    <cellStyle name="Текст предупреждения 2 4 2" xfId="4790"/>
    <cellStyle name="Текст предупреждения 2 4 3" xfId="8388"/>
    <cellStyle name="Текст предупреждения 2 5" xfId="8389"/>
    <cellStyle name="Текст предупреждения 2 6" xfId="8378"/>
    <cellStyle name="Текст предупреждения 3" xfId="3136"/>
    <cellStyle name="Текст предупреждения 3 2" xfId="3137"/>
    <cellStyle name="Текст предупреждения 3 2 2" xfId="3138"/>
    <cellStyle name="Текст предупреждения 3 2 2 2" xfId="3139"/>
    <cellStyle name="Текст предупреждения 3 2 2 2 2" xfId="8393"/>
    <cellStyle name="Текст предупреждения 3 2 2 3" xfId="3140"/>
    <cellStyle name="Текст предупреждения 3 2 2 3 2" xfId="4792"/>
    <cellStyle name="Текст предупреждения 3 2 2 3 3" xfId="8394"/>
    <cellStyle name="Текст предупреждения 3 2 2 4" xfId="8392"/>
    <cellStyle name="Текст предупреждения 3 2 3" xfId="3141"/>
    <cellStyle name="Текст предупреждения 3 2 3 2" xfId="4793"/>
    <cellStyle name="Текст предупреждения 3 2 3 3" xfId="8395"/>
    <cellStyle name="Текст предупреждения 3 2 4" xfId="8396"/>
    <cellStyle name="Текст предупреждения 3 2 5" xfId="8391"/>
    <cellStyle name="Текст предупреждения 3 3" xfId="3142"/>
    <cellStyle name="Текст предупреждения 3 3 2" xfId="3143"/>
    <cellStyle name="Текст предупреждения 3 3 2 2" xfId="8398"/>
    <cellStyle name="Текст предупреждения 3 3 3" xfId="3144"/>
    <cellStyle name="Текст предупреждения 3 3 3 2" xfId="4796"/>
    <cellStyle name="Текст предупреждения 3 3 3 3" xfId="8399"/>
    <cellStyle name="Текст предупреждения 3 3 4" xfId="8397"/>
    <cellStyle name="Текст предупреждения 3 4" xfId="3145"/>
    <cellStyle name="Текст предупреждения 3 4 2" xfId="4797"/>
    <cellStyle name="Текст предупреждения 3 4 3" xfId="8400"/>
    <cellStyle name="Текст предупреждения 3 5" xfId="8401"/>
    <cellStyle name="Текст предупреждения 3 6" xfId="8390"/>
    <cellStyle name="Текст предупреждения 4" xfId="3146"/>
    <cellStyle name="Текст предупреждения 4 2" xfId="3147"/>
    <cellStyle name="Текст предупреждения 4 2 2" xfId="8403"/>
    <cellStyle name="Текст предупреждения 4 3" xfId="3148"/>
    <cellStyle name="Текст предупреждения 4 3 2" xfId="4798"/>
    <cellStyle name="Текст предупреждения 4 3 3" xfId="8404"/>
    <cellStyle name="Текст предупреждения 4 4" xfId="8402"/>
    <cellStyle name="Текст предупреждения 5" xfId="3149"/>
    <cellStyle name="Текст предупреждения 5 2" xfId="4799"/>
    <cellStyle name="Текст предупреждения 5 3" xfId="8405"/>
    <cellStyle name="Текст предупреждения 6" xfId="8406"/>
    <cellStyle name="Текст предупреждения 7" xfId="8377"/>
    <cellStyle name="Финансовый 2" xfId="11155"/>
    <cellStyle name="Хороший" xfId="3150"/>
    <cellStyle name="Хороший 2" xfId="3151"/>
    <cellStyle name="Хороший 2 2" xfId="3152"/>
    <cellStyle name="Хороший 2 2 2" xfId="3153"/>
    <cellStyle name="Хороший 2 2 2 2" xfId="3154"/>
    <cellStyle name="Хороший 2 2 2 2 2" xfId="8411"/>
    <cellStyle name="Хороший 2 2 2 3" xfId="3155"/>
    <cellStyle name="Хороший 2 2 2 3 2" xfId="4801"/>
    <cellStyle name="Хороший 2 2 2 3 3" xfId="8412"/>
    <cellStyle name="Хороший 2 2 2 4" xfId="8410"/>
    <cellStyle name="Хороший 2 2 3" xfId="3156"/>
    <cellStyle name="Хороший 2 2 3 2" xfId="4802"/>
    <cellStyle name="Хороший 2 2 3 3" xfId="8413"/>
    <cellStyle name="Хороший 2 2 4" xfId="8414"/>
    <cellStyle name="Хороший 2 2 5" xfId="8409"/>
    <cellStyle name="Хороший 2 3" xfId="3157"/>
    <cellStyle name="Хороший 2 3 2" xfId="3158"/>
    <cellStyle name="Хороший 2 3 2 2" xfId="8416"/>
    <cellStyle name="Хороший 2 3 3" xfId="3159"/>
    <cellStyle name="Хороший 2 3 3 2" xfId="4803"/>
    <cellStyle name="Хороший 2 3 3 3" xfId="8417"/>
    <cellStyle name="Хороший 2 3 4" xfId="8415"/>
    <cellStyle name="Хороший 2 4" xfId="3160"/>
    <cellStyle name="Хороший 2 4 2" xfId="4804"/>
    <cellStyle name="Хороший 2 4 3" xfId="8418"/>
    <cellStyle name="Хороший 2 5" xfId="8419"/>
    <cellStyle name="Хороший 2 6" xfId="8408"/>
    <cellStyle name="Хороший 3" xfId="3161"/>
    <cellStyle name="Хороший 3 2" xfId="3162"/>
    <cellStyle name="Хороший 3 2 2" xfId="3163"/>
    <cellStyle name="Хороший 3 2 2 2" xfId="3164"/>
    <cellStyle name="Хороший 3 2 2 2 2" xfId="8423"/>
    <cellStyle name="Хороший 3 2 2 3" xfId="3165"/>
    <cellStyle name="Хороший 3 2 2 3 2" xfId="4805"/>
    <cellStyle name="Хороший 3 2 2 3 3" xfId="8424"/>
    <cellStyle name="Хороший 3 2 2 4" xfId="8422"/>
    <cellStyle name="Хороший 3 2 3" xfId="3166"/>
    <cellStyle name="Хороший 3 2 3 2" xfId="4806"/>
    <cellStyle name="Хороший 3 2 3 3" xfId="8425"/>
    <cellStyle name="Хороший 3 2 4" xfId="8426"/>
    <cellStyle name="Хороший 3 2 5" xfId="8421"/>
    <cellStyle name="Хороший 3 3" xfId="3167"/>
    <cellStyle name="Хороший 3 3 2" xfId="3168"/>
    <cellStyle name="Хороший 3 3 2 2" xfId="8428"/>
    <cellStyle name="Хороший 3 3 3" xfId="3169"/>
    <cellStyle name="Хороший 3 3 3 2" xfId="4807"/>
    <cellStyle name="Хороший 3 3 3 3" xfId="8429"/>
    <cellStyle name="Хороший 3 3 4" xfId="8427"/>
    <cellStyle name="Хороший 3 4" xfId="3170"/>
    <cellStyle name="Хороший 3 4 2" xfId="4808"/>
    <cellStyle name="Хороший 3 4 3" xfId="8430"/>
    <cellStyle name="Хороший 3 5" xfId="8431"/>
    <cellStyle name="Хороший 3 6" xfId="8420"/>
    <cellStyle name="Хороший 4" xfId="3171"/>
    <cellStyle name="Хороший 4 2" xfId="3172"/>
    <cellStyle name="Хороший 4 2 2" xfId="8433"/>
    <cellStyle name="Хороший 4 3" xfId="3173"/>
    <cellStyle name="Хороший 4 3 2" xfId="4810"/>
    <cellStyle name="Хороший 4 3 3" xfId="8434"/>
    <cellStyle name="Хороший 4 4" xfId="8432"/>
    <cellStyle name="Хороший 5" xfId="3174"/>
    <cellStyle name="Хороший 5 2" xfId="4811"/>
    <cellStyle name="Хороший 5 3" xfId="8435"/>
    <cellStyle name="Хороший 6" xfId="8436"/>
    <cellStyle name="Хороший 7" xfId="8407"/>
  </cellStyles>
  <dxfs count="0"/>
  <tableStyles count="0" defaultTableStyle="TableStyleMedium2" defaultPivotStyle="PivotStyleLight16"/>
  <colors>
    <mruColors>
      <color rgb="FFFFFFCC"/>
      <color rgb="FFFFCC99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3"/>
  <sheetViews>
    <sheetView tabSelected="1" view="pageBreakPreview" zoomScale="70" zoomScaleNormal="100" zoomScaleSheetLayoutView="70" zoomScalePageLayoutView="80" workbookViewId="0">
      <pane xSplit="9" ySplit="5" topLeftCell="U153" activePane="bottomRight" state="frozen"/>
      <selection pane="topRight" activeCell="J1" sqref="J1"/>
      <selection pane="bottomLeft" activeCell="A6" sqref="A6"/>
      <selection pane="bottomRight" activeCell="Z161" sqref="Z161"/>
    </sheetView>
  </sheetViews>
  <sheetFormatPr defaultColWidth="9.140625" defaultRowHeight="12.75" customHeight="1" outlineLevelCol="1"/>
  <cols>
    <col min="1" max="1" width="16.7109375" style="1" customWidth="1"/>
    <col min="2" max="2" width="35.28515625" style="1" customWidth="1" outlineLevel="1"/>
    <col min="3" max="3" width="41.5703125" style="1" customWidth="1"/>
    <col min="4" max="4" width="38.28515625" style="1" customWidth="1"/>
    <col min="5" max="5" width="36" style="1" customWidth="1"/>
    <col min="6" max="9" width="16.85546875" style="1" customWidth="1"/>
    <col min="10" max="10" width="18.28515625" style="1" customWidth="1"/>
    <col min="11" max="11" width="17.28515625" style="18" hidden="1" customWidth="1" outlineLevel="1"/>
    <col min="12" max="12" width="17.28515625" style="1" customWidth="1" collapsed="1"/>
    <col min="13" max="13" width="16.85546875" style="18" hidden="1" customWidth="1" outlineLevel="1"/>
    <col min="14" max="14" width="16.85546875" style="1" customWidth="1" collapsed="1"/>
    <col min="15" max="16" width="16.85546875" style="1" customWidth="1"/>
    <col min="17" max="17" width="19.7109375" style="1" customWidth="1"/>
    <col min="18" max="18" width="19.7109375" style="18" hidden="1" customWidth="1" outlineLevel="1"/>
    <col min="19" max="19" width="19.7109375" style="1" customWidth="1" collapsed="1"/>
    <col min="20" max="20" width="19.42578125" style="18" hidden="1" customWidth="1" outlineLevel="1"/>
    <col min="21" max="21" width="20.140625" style="1" customWidth="1" collapsed="1"/>
    <col min="22" max="22" width="19.42578125" style="1" customWidth="1"/>
    <col min="23" max="23" width="21" style="1" customWidth="1"/>
    <col min="24" max="24" width="19.42578125" style="1" customWidth="1"/>
    <col min="25" max="25" width="25.28515625" style="1" customWidth="1"/>
    <col min="26" max="26" width="28.42578125" style="1" customWidth="1"/>
    <col min="27" max="16384" width="9.140625" style="1"/>
  </cols>
  <sheetData>
    <row r="1" spans="1:26" ht="194.25" customHeight="1">
      <c r="A1" s="41" t="s">
        <v>171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9.25" customHeight="1"/>
    <row r="3" spans="1:26" ht="38.25" customHeight="1">
      <c r="A3" s="42" t="s">
        <v>0</v>
      </c>
      <c r="B3" s="23" t="s">
        <v>76</v>
      </c>
      <c r="C3" s="42" t="s">
        <v>108</v>
      </c>
      <c r="D3" s="42" t="s">
        <v>77</v>
      </c>
      <c r="E3" s="42" t="s">
        <v>78</v>
      </c>
      <c r="F3" s="47" t="s">
        <v>110</v>
      </c>
      <c r="G3" s="48"/>
      <c r="H3" s="47" t="s">
        <v>109</v>
      </c>
      <c r="I3" s="48"/>
      <c r="J3" s="37" t="s">
        <v>103</v>
      </c>
      <c r="K3" s="37"/>
      <c r="L3" s="37"/>
      <c r="M3" s="37"/>
      <c r="N3" s="37"/>
      <c r="O3" s="37"/>
      <c r="P3" s="37"/>
      <c r="Q3" s="37" t="s">
        <v>161</v>
      </c>
      <c r="R3" s="37"/>
      <c r="S3" s="37"/>
      <c r="T3" s="37"/>
      <c r="U3" s="37"/>
      <c r="V3" s="37"/>
      <c r="W3" s="37"/>
      <c r="X3" s="38" t="s">
        <v>129</v>
      </c>
      <c r="Y3" s="38" t="s">
        <v>130</v>
      </c>
      <c r="Z3" s="38" t="s">
        <v>131</v>
      </c>
    </row>
    <row r="4" spans="1:26" ht="67.5" customHeight="1">
      <c r="A4" s="43"/>
      <c r="B4" s="23"/>
      <c r="C4" s="43"/>
      <c r="D4" s="43"/>
      <c r="E4" s="43"/>
      <c r="F4" s="49"/>
      <c r="G4" s="50"/>
      <c r="H4" s="49"/>
      <c r="I4" s="50"/>
      <c r="J4" s="24" t="s">
        <v>164</v>
      </c>
      <c r="K4" s="25" t="s">
        <v>164</v>
      </c>
      <c r="L4" s="24" t="s">
        <v>104</v>
      </c>
      <c r="M4" s="25" t="s">
        <v>104</v>
      </c>
      <c r="N4" s="24" t="s">
        <v>105</v>
      </c>
      <c r="O4" s="24" t="s">
        <v>106</v>
      </c>
      <c r="P4" s="24" t="s">
        <v>107</v>
      </c>
      <c r="Q4" s="24" t="s">
        <v>164</v>
      </c>
      <c r="R4" s="24" t="s">
        <v>164</v>
      </c>
      <c r="S4" s="24" t="s">
        <v>104</v>
      </c>
      <c r="T4" s="25" t="s">
        <v>104</v>
      </c>
      <c r="U4" s="24" t="s">
        <v>105</v>
      </c>
      <c r="V4" s="24" t="s">
        <v>106</v>
      </c>
      <c r="W4" s="24" t="s">
        <v>107</v>
      </c>
      <c r="X4" s="39"/>
      <c r="Y4" s="39"/>
      <c r="Z4" s="39"/>
    </row>
    <row r="5" spans="1:26" s="3" customFormat="1" ht="22.5" customHeight="1">
      <c r="A5" s="44"/>
      <c r="B5" s="26"/>
      <c r="C5" s="44"/>
      <c r="D5" s="44"/>
      <c r="E5" s="44"/>
      <c r="F5" s="26" t="s">
        <v>167</v>
      </c>
      <c r="G5" s="26" t="s">
        <v>168</v>
      </c>
      <c r="H5" s="26" t="s">
        <v>167</v>
      </c>
      <c r="I5" s="26" t="s">
        <v>168</v>
      </c>
      <c r="J5" s="26" t="s">
        <v>165</v>
      </c>
      <c r="K5" s="27" t="s">
        <v>166</v>
      </c>
      <c r="L5" s="26" t="s">
        <v>169</v>
      </c>
      <c r="M5" s="27" t="s">
        <v>166</v>
      </c>
      <c r="N5" s="26" t="s">
        <v>166</v>
      </c>
      <c r="O5" s="26" t="s">
        <v>166</v>
      </c>
      <c r="P5" s="26" t="s">
        <v>166</v>
      </c>
      <c r="Q5" s="26" t="s">
        <v>169</v>
      </c>
      <c r="R5" s="26" t="s">
        <v>166</v>
      </c>
      <c r="S5" s="26" t="s">
        <v>169</v>
      </c>
      <c r="T5" s="27" t="s">
        <v>166</v>
      </c>
      <c r="U5" s="26" t="s">
        <v>166</v>
      </c>
      <c r="V5" s="26" t="s">
        <v>166</v>
      </c>
      <c r="W5" s="26" t="s">
        <v>166</v>
      </c>
      <c r="X5" s="40"/>
      <c r="Y5" s="40"/>
      <c r="Z5" s="40"/>
    </row>
    <row r="6" spans="1:26" s="3" customFormat="1" ht="33" customHeight="1">
      <c r="A6" s="7" t="s">
        <v>5</v>
      </c>
      <c r="B6" s="5" t="s">
        <v>6</v>
      </c>
      <c r="C6" s="5" t="s">
        <v>6</v>
      </c>
      <c r="D6" s="5"/>
      <c r="E6" s="28"/>
      <c r="F6" s="8" t="s">
        <v>79</v>
      </c>
      <c r="G6" s="8" t="s">
        <v>79</v>
      </c>
      <c r="H6" s="8" t="s">
        <v>79</v>
      </c>
      <c r="I6" s="8" t="s">
        <v>79</v>
      </c>
      <c r="J6" s="9">
        <f>SUM(J7)</f>
        <v>247.85</v>
      </c>
      <c r="K6" s="19">
        <f>SUM(K7)</f>
        <v>300</v>
      </c>
      <c r="L6" s="9">
        <f>SUM(L7)</f>
        <v>131.4</v>
      </c>
      <c r="M6" s="19">
        <f t="shared" ref="M6:O6" si="0">SUM(M7)</f>
        <v>200</v>
      </c>
      <c r="N6" s="9">
        <f t="shared" si="0"/>
        <v>300</v>
      </c>
      <c r="O6" s="9">
        <f t="shared" si="0"/>
        <v>400</v>
      </c>
      <c r="P6" s="9">
        <f>J6+L6+N6+O6</f>
        <v>1079.25</v>
      </c>
      <c r="Q6" s="8">
        <f>SUM(Q7)</f>
        <v>297615.8015</v>
      </c>
      <c r="R6" s="20">
        <f>SUM(R7)</f>
        <v>360237</v>
      </c>
      <c r="S6" s="8">
        <f>SUM(S7)</f>
        <v>157783.80600000001</v>
      </c>
      <c r="T6" s="20">
        <f t="shared" ref="T6:V6" si="1">SUM(T7)</f>
        <v>240158</v>
      </c>
      <c r="U6" s="8">
        <f t="shared" si="1"/>
        <v>325737</v>
      </c>
      <c r="V6" s="8">
        <f t="shared" si="1"/>
        <v>434316</v>
      </c>
      <c r="W6" s="16">
        <f>Q6+S6+U6+V6</f>
        <v>1215452.6074999999</v>
      </c>
      <c r="X6" s="8">
        <v>607744.35</v>
      </c>
      <c r="Y6" s="8">
        <f>V6/3</f>
        <v>144772</v>
      </c>
      <c r="Z6" s="8">
        <f>W6+X6-Y6</f>
        <v>1678424.9575</v>
      </c>
    </row>
    <row r="7" spans="1:26" s="3" customFormat="1" ht="37.5" customHeight="1">
      <c r="A7" s="6"/>
      <c r="B7" s="5" t="s">
        <v>6</v>
      </c>
      <c r="C7" s="7" t="s">
        <v>81</v>
      </c>
      <c r="D7" s="7" t="s">
        <v>80</v>
      </c>
      <c r="E7" s="7" t="s">
        <v>82</v>
      </c>
      <c r="F7" s="8">
        <v>2275.79</v>
      </c>
      <c r="G7" s="8">
        <v>2275.79</v>
      </c>
      <c r="H7" s="8">
        <v>1075</v>
      </c>
      <c r="I7" s="8">
        <v>1190</v>
      </c>
      <c r="J7" s="9">
        <v>247.85</v>
      </c>
      <c r="K7" s="19">
        <v>300</v>
      </c>
      <c r="L7" s="9">
        <v>131.4</v>
      </c>
      <c r="M7" s="19">
        <v>200</v>
      </c>
      <c r="N7" s="9">
        <v>300</v>
      </c>
      <c r="O7" s="9">
        <v>400</v>
      </c>
      <c r="P7" s="9">
        <f t="shared" ref="P7:P70" si="2">J7+L7+N7+O7</f>
        <v>1079.25</v>
      </c>
      <c r="Q7" s="8">
        <f>(F7-H7)*J7</f>
        <v>297615.8015</v>
      </c>
      <c r="R7" s="20">
        <f>(F7-H7)*K7</f>
        <v>360237</v>
      </c>
      <c r="S7" s="8">
        <f>(F7-H7)*L7</f>
        <v>157783.80600000001</v>
      </c>
      <c r="T7" s="20">
        <f>(F7-H7)*M7</f>
        <v>240158</v>
      </c>
      <c r="U7" s="8">
        <f>(G7-I7)*N7</f>
        <v>325737</v>
      </c>
      <c r="V7" s="8">
        <f>(G7-I7)*O7</f>
        <v>434316</v>
      </c>
      <c r="W7" s="16">
        <f t="shared" ref="W7:W70" si="3">Q7+S7+U7+V7</f>
        <v>1215452.6074999999</v>
      </c>
      <c r="X7" s="8"/>
      <c r="Y7" s="8"/>
      <c r="Z7" s="8"/>
    </row>
    <row r="8" spans="1:26" ht="30.75" customHeight="1">
      <c r="A8" s="7" t="s">
        <v>27</v>
      </c>
      <c r="B8" s="5" t="s">
        <v>116</v>
      </c>
      <c r="C8" s="5" t="s">
        <v>116</v>
      </c>
      <c r="D8" s="5"/>
      <c r="E8" s="28"/>
      <c r="F8" s="8" t="s">
        <v>79</v>
      </c>
      <c r="G8" s="8" t="s">
        <v>79</v>
      </c>
      <c r="H8" s="8" t="s">
        <v>79</v>
      </c>
      <c r="I8" s="8" t="s">
        <v>79</v>
      </c>
      <c r="J8" s="9">
        <f t="shared" ref="J8:V10" si="4">SUM(J9)</f>
        <v>874.6</v>
      </c>
      <c r="K8" s="19">
        <f t="shared" si="4"/>
        <v>2000</v>
      </c>
      <c r="L8" s="9">
        <f t="shared" si="4"/>
        <v>765.83999999999992</v>
      </c>
      <c r="M8" s="19">
        <f t="shared" si="4"/>
        <v>2000</v>
      </c>
      <c r="N8" s="9">
        <f t="shared" si="4"/>
        <v>2000</v>
      </c>
      <c r="O8" s="9">
        <f t="shared" si="4"/>
        <v>2000</v>
      </c>
      <c r="P8" s="9">
        <f t="shared" si="2"/>
        <v>5640.4400000000005</v>
      </c>
      <c r="Q8" s="8">
        <f>SUM(Q9)</f>
        <v>688345.19400000002</v>
      </c>
      <c r="R8" s="20">
        <f>SUM(R9)</f>
        <v>1574080</v>
      </c>
      <c r="S8" s="8">
        <f>SUM(S9)</f>
        <v>602746.7135999999</v>
      </c>
      <c r="T8" s="20">
        <f t="shared" si="4"/>
        <v>1574080</v>
      </c>
      <c r="U8" s="8">
        <f t="shared" si="4"/>
        <v>1374080</v>
      </c>
      <c r="V8" s="8">
        <f t="shared" si="4"/>
        <v>1374080</v>
      </c>
      <c r="W8" s="16">
        <f t="shared" si="3"/>
        <v>4039251.9076</v>
      </c>
      <c r="X8" s="8">
        <v>543582.21</v>
      </c>
      <c r="Y8" s="8">
        <f t="shared" ref="Y8" si="5">V8/3</f>
        <v>458026.66666666669</v>
      </c>
      <c r="Z8" s="8">
        <f t="shared" ref="Z8:Z64" si="6">W8+X8-Y8</f>
        <v>4124807.450933333</v>
      </c>
    </row>
    <row r="9" spans="1:26" ht="37.5" customHeight="1">
      <c r="A9" s="6"/>
      <c r="B9" s="5" t="s">
        <v>116</v>
      </c>
      <c r="C9" s="7" t="s">
        <v>115</v>
      </c>
      <c r="D9" s="7" t="s">
        <v>80</v>
      </c>
      <c r="E9" s="7" t="s">
        <v>82</v>
      </c>
      <c r="F9" s="8">
        <v>1817.04</v>
      </c>
      <c r="G9" s="8">
        <v>1817.04</v>
      </c>
      <c r="H9" s="8">
        <v>1030</v>
      </c>
      <c r="I9" s="8">
        <v>1130</v>
      </c>
      <c r="J9" s="9">
        <v>874.6</v>
      </c>
      <c r="K9" s="19">
        <v>2000</v>
      </c>
      <c r="L9" s="9">
        <v>765.83999999999992</v>
      </c>
      <c r="M9" s="19">
        <v>2000</v>
      </c>
      <c r="N9" s="9">
        <v>2000</v>
      </c>
      <c r="O9" s="9">
        <v>2000</v>
      </c>
      <c r="P9" s="9">
        <f t="shared" si="2"/>
        <v>5640.4400000000005</v>
      </c>
      <c r="Q9" s="8">
        <f>(F9-H9)*J9+0.01</f>
        <v>688345.19400000002</v>
      </c>
      <c r="R9" s="20">
        <f>(F9-H9)*K9</f>
        <v>1574080</v>
      </c>
      <c r="S9" s="8">
        <f>(F9-H9)*L9</f>
        <v>602746.7135999999</v>
      </c>
      <c r="T9" s="20">
        <f>(F9-H9)*M9</f>
        <v>1574080</v>
      </c>
      <c r="U9" s="8">
        <f>(G9-I9)*N9</f>
        <v>1374080</v>
      </c>
      <c r="V9" s="8">
        <f>(G9-I9)*O9</f>
        <v>1374080</v>
      </c>
      <c r="W9" s="16">
        <f t="shared" si="3"/>
        <v>4039251.9076</v>
      </c>
      <c r="X9" s="8"/>
      <c r="Y9" s="8"/>
      <c r="Z9" s="8"/>
    </row>
    <row r="10" spans="1:26" ht="30.75" customHeight="1">
      <c r="A10" s="7" t="s">
        <v>135</v>
      </c>
      <c r="B10" s="5" t="s">
        <v>136</v>
      </c>
      <c r="C10" s="5" t="s">
        <v>136</v>
      </c>
      <c r="D10" s="5"/>
      <c r="E10" s="28"/>
      <c r="F10" s="8" t="s">
        <v>79</v>
      </c>
      <c r="G10" s="8" t="s">
        <v>79</v>
      </c>
      <c r="H10" s="8" t="s">
        <v>79</v>
      </c>
      <c r="I10" s="8" t="s">
        <v>79</v>
      </c>
      <c r="J10" s="9">
        <f>SUM(J11)</f>
        <v>1495.4</v>
      </c>
      <c r="K10" s="19">
        <f>SUM(K11)</f>
        <v>875</v>
      </c>
      <c r="L10" s="9">
        <f>L11</f>
        <v>1236.7</v>
      </c>
      <c r="M10" s="19">
        <f t="shared" ref="M10:O10" si="7">SUM(M11)</f>
        <v>875</v>
      </c>
      <c r="N10" s="9">
        <f t="shared" si="7"/>
        <v>875</v>
      </c>
      <c r="O10" s="9">
        <f t="shared" si="7"/>
        <v>875</v>
      </c>
      <c r="P10" s="9">
        <f>J10+L10+N10+O10</f>
        <v>4482.1000000000004</v>
      </c>
      <c r="Q10" s="8">
        <f>SUM(Q11)</f>
        <v>2315417.5440000002</v>
      </c>
      <c r="R10" s="20">
        <f>SUM(R11)</f>
        <v>1354815</v>
      </c>
      <c r="S10" s="8">
        <f>SUM(S11)</f>
        <v>1914856.8120000002</v>
      </c>
      <c r="T10" s="20">
        <f t="shared" si="4"/>
        <v>1354815</v>
      </c>
      <c r="U10" s="8">
        <f t="shared" si="4"/>
        <v>1293565</v>
      </c>
      <c r="V10" s="8">
        <f t="shared" si="4"/>
        <v>1293565</v>
      </c>
      <c r="W10" s="16">
        <f t="shared" si="3"/>
        <v>6817404.3560000006</v>
      </c>
      <c r="X10" s="8">
        <v>0</v>
      </c>
      <c r="Y10" s="8">
        <f t="shared" ref="Y10" si="8">V10/3</f>
        <v>431188.33333333331</v>
      </c>
      <c r="Z10" s="8">
        <f t="shared" si="6"/>
        <v>6386216.0226666676</v>
      </c>
    </row>
    <row r="11" spans="1:26" ht="37.5" customHeight="1">
      <c r="A11" s="6"/>
      <c r="B11" s="5" t="s">
        <v>136</v>
      </c>
      <c r="C11" s="7" t="s">
        <v>85</v>
      </c>
      <c r="D11" s="7" t="s">
        <v>80</v>
      </c>
      <c r="E11" s="7" t="s">
        <v>82</v>
      </c>
      <c r="F11" s="8">
        <v>2668.36</v>
      </c>
      <c r="G11" s="8">
        <v>2668.36</v>
      </c>
      <c r="H11" s="8">
        <v>1120</v>
      </c>
      <c r="I11" s="8">
        <v>1190</v>
      </c>
      <c r="J11" s="9">
        <v>1495.4</v>
      </c>
      <c r="K11" s="19">
        <v>875</v>
      </c>
      <c r="L11" s="9">
        <v>1236.7</v>
      </c>
      <c r="M11" s="19">
        <v>875</v>
      </c>
      <c r="N11" s="9">
        <v>875</v>
      </c>
      <c r="O11" s="9">
        <v>875</v>
      </c>
      <c r="P11" s="9">
        <f t="shared" si="2"/>
        <v>4482.1000000000004</v>
      </c>
      <c r="Q11" s="8">
        <f>(F11-H11)*J11</f>
        <v>2315417.5440000002</v>
      </c>
      <c r="R11" s="20">
        <f>(F11-H11)*K11</f>
        <v>1354815</v>
      </c>
      <c r="S11" s="8">
        <f>(F11-H11)*L11</f>
        <v>1914856.8120000002</v>
      </c>
      <c r="T11" s="20">
        <f>(F11-H11)*M11</f>
        <v>1354815</v>
      </c>
      <c r="U11" s="8">
        <f>(G11-I11)*N11</f>
        <v>1293565</v>
      </c>
      <c r="V11" s="8">
        <f>(G11-I11)*O11</f>
        <v>1293565</v>
      </c>
      <c r="W11" s="16">
        <f t="shared" si="3"/>
        <v>6817404.3560000006</v>
      </c>
      <c r="X11" s="8"/>
      <c r="Y11" s="8"/>
      <c r="Z11" s="8"/>
    </row>
    <row r="12" spans="1:26" ht="37.5" customHeight="1">
      <c r="A12" s="7" t="s">
        <v>28</v>
      </c>
      <c r="B12" s="5" t="s">
        <v>29</v>
      </c>
      <c r="C12" s="5" t="s">
        <v>29</v>
      </c>
      <c r="D12" s="5"/>
      <c r="E12" s="28"/>
      <c r="F12" s="8" t="s">
        <v>79</v>
      </c>
      <c r="G12" s="8" t="s">
        <v>79</v>
      </c>
      <c r="H12" s="8" t="s">
        <v>79</v>
      </c>
      <c r="I12" s="8" t="s">
        <v>79</v>
      </c>
      <c r="J12" s="9">
        <f>SUM(J13:J14)</f>
        <v>2563.4299999999998</v>
      </c>
      <c r="K12" s="19">
        <f>SUM(K13:K14)</f>
        <v>1900</v>
      </c>
      <c r="L12" s="9">
        <f>SUM(L13:L14)</f>
        <v>2678.48</v>
      </c>
      <c r="M12" s="19">
        <f t="shared" ref="M12:O12" si="9">SUM(M13:M14)</f>
        <v>2600</v>
      </c>
      <c r="N12" s="9">
        <f t="shared" si="9"/>
        <v>3300</v>
      </c>
      <c r="O12" s="9">
        <f t="shared" si="9"/>
        <v>1908</v>
      </c>
      <c r="P12" s="9">
        <f t="shared" si="2"/>
        <v>10449.91</v>
      </c>
      <c r="Q12" s="8">
        <f>SUM(Q13:Q14)</f>
        <v>6465882.2565000001</v>
      </c>
      <c r="R12" s="20">
        <f>SUM(R13:R14)</f>
        <v>4793845.0000000009</v>
      </c>
      <c r="S12" s="8">
        <f>SUM(S13:S14)</f>
        <v>6769836.824000001</v>
      </c>
      <c r="T12" s="20">
        <f t="shared" ref="T12:V12" si="10">SUM(T13:T14)</f>
        <v>6575630</v>
      </c>
      <c r="U12" s="8">
        <f t="shared" si="10"/>
        <v>7977915.0000000009</v>
      </c>
      <c r="V12" s="8">
        <f t="shared" si="10"/>
        <v>4612685.4000000004</v>
      </c>
      <c r="W12" s="16">
        <f t="shared" si="3"/>
        <v>25826319.480500005</v>
      </c>
      <c r="X12" s="8">
        <v>4942188.49</v>
      </c>
      <c r="Y12" s="8">
        <f t="shared" ref="Y12:Y85" si="11">V12/3</f>
        <v>1537561.8</v>
      </c>
      <c r="Z12" s="8">
        <f t="shared" si="6"/>
        <v>29230946.170500007</v>
      </c>
    </row>
    <row r="13" spans="1:26" ht="37.5" customHeight="1">
      <c r="A13" s="6"/>
      <c r="B13" s="5" t="s">
        <v>29</v>
      </c>
      <c r="C13" s="7" t="s">
        <v>81</v>
      </c>
      <c r="D13" s="7" t="s">
        <v>80</v>
      </c>
      <c r="E13" s="7" t="s">
        <v>82</v>
      </c>
      <c r="F13" s="8">
        <v>3607.55</v>
      </c>
      <c r="G13" s="8">
        <v>3607.55</v>
      </c>
      <c r="H13" s="8">
        <v>1075</v>
      </c>
      <c r="I13" s="8">
        <v>1190</v>
      </c>
      <c r="J13" s="9">
        <v>1982.71</v>
      </c>
      <c r="K13" s="19">
        <v>1500</v>
      </c>
      <c r="L13" s="9">
        <v>2377.42</v>
      </c>
      <c r="M13" s="19">
        <v>2400</v>
      </c>
      <c r="N13" s="9">
        <v>3000</v>
      </c>
      <c r="O13" s="9">
        <v>1600</v>
      </c>
      <c r="P13" s="9">
        <f t="shared" si="2"/>
        <v>8960.130000000001</v>
      </c>
      <c r="Q13" s="8">
        <f>(F13-H13)*J13+0.01</f>
        <v>5021312.2204999998</v>
      </c>
      <c r="R13" s="20">
        <f>(F13-H13)*K13</f>
        <v>3798825.0000000005</v>
      </c>
      <c r="S13" s="8">
        <f>(F13-H13)*L13</f>
        <v>6020935.0210000006</v>
      </c>
      <c r="T13" s="20">
        <f>(F13-H13)*M13</f>
        <v>6078120</v>
      </c>
      <c r="U13" s="8">
        <f>(G13-I13)*N13</f>
        <v>7252650.0000000009</v>
      </c>
      <c r="V13" s="8">
        <f>(G13-I13)*O13</f>
        <v>3868080.0000000005</v>
      </c>
      <c r="W13" s="16">
        <f t="shared" si="3"/>
        <v>22162977.241500001</v>
      </c>
      <c r="X13" s="8"/>
      <c r="Y13" s="8"/>
      <c r="Z13" s="8"/>
    </row>
    <row r="14" spans="1:26" ht="37.5" customHeight="1">
      <c r="A14" s="6"/>
      <c r="B14" s="5" t="s">
        <v>29</v>
      </c>
      <c r="C14" s="7" t="s">
        <v>137</v>
      </c>
      <c r="D14" s="7"/>
      <c r="E14" s="7" t="s">
        <v>82</v>
      </c>
      <c r="F14" s="8">
        <v>3607.55</v>
      </c>
      <c r="G14" s="8">
        <v>3607.55</v>
      </c>
      <c r="H14" s="8">
        <v>1120</v>
      </c>
      <c r="I14" s="8">
        <v>1190</v>
      </c>
      <c r="J14" s="9">
        <v>580.71999999999991</v>
      </c>
      <c r="K14" s="19">
        <v>400</v>
      </c>
      <c r="L14" s="9">
        <v>301.06</v>
      </c>
      <c r="M14" s="19">
        <v>200</v>
      </c>
      <c r="N14" s="9">
        <v>300</v>
      </c>
      <c r="O14" s="9">
        <v>308</v>
      </c>
      <c r="P14" s="9">
        <f t="shared" si="2"/>
        <v>1489.78</v>
      </c>
      <c r="Q14" s="8">
        <f>(F14-H14)*J14</f>
        <v>1444570.0359999998</v>
      </c>
      <c r="R14" s="20">
        <f>(F14-H14)*K14</f>
        <v>995020.00000000012</v>
      </c>
      <c r="S14" s="8">
        <f>(F14-H14)*L14</f>
        <v>748901.80300000007</v>
      </c>
      <c r="T14" s="20">
        <f>(F14-H14)*M14</f>
        <v>497510.00000000006</v>
      </c>
      <c r="U14" s="8">
        <f>(G14-I14)*N14</f>
        <v>725265</v>
      </c>
      <c r="V14" s="8">
        <f>(G14-I14)*O14</f>
        <v>744605.4</v>
      </c>
      <c r="W14" s="16">
        <f t="shared" si="3"/>
        <v>3663342.2389999996</v>
      </c>
      <c r="X14" s="8"/>
      <c r="Y14" s="8"/>
      <c r="Z14" s="8"/>
    </row>
    <row r="15" spans="1:26" ht="27.75" customHeight="1">
      <c r="A15" s="7" t="s">
        <v>7</v>
      </c>
      <c r="B15" s="5" t="s">
        <v>8</v>
      </c>
      <c r="C15" s="5" t="s">
        <v>8</v>
      </c>
      <c r="D15" s="5"/>
      <c r="E15" s="28"/>
      <c r="F15" s="8" t="s">
        <v>79</v>
      </c>
      <c r="G15" s="8" t="s">
        <v>79</v>
      </c>
      <c r="H15" s="8" t="s">
        <v>79</v>
      </c>
      <c r="I15" s="8" t="s">
        <v>79</v>
      </c>
      <c r="J15" s="9">
        <f>SUM(J16:J17)</f>
        <v>2059.4690000000001</v>
      </c>
      <c r="K15" s="19">
        <f>SUM(K16:K17)</f>
        <v>2050</v>
      </c>
      <c r="L15" s="9">
        <f>SUM(L16:L17)</f>
        <v>1514.405</v>
      </c>
      <c r="M15" s="19">
        <f t="shared" ref="M15:O15" si="12">SUM(M16:M17)</f>
        <v>2050</v>
      </c>
      <c r="N15" s="9">
        <f t="shared" si="12"/>
        <v>1450</v>
      </c>
      <c r="O15" s="9">
        <f t="shared" si="12"/>
        <v>1450</v>
      </c>
      <c r="P15" s="9">
        <f t="shared" si="2"/>
        <v>6473.8739999999998</v>
      </c>
      <c r="Q15" s="8">
        <f t="shared" ref="Q15:V15" si="13">SUM(Q16:Q17)</f>
        <v>2767143.7377799996</v>
      </c>
      <c r="R15" s="20">
        <f t="shared" ref="R15" si="14">SUM(R16:R17)</f>
        <v>2748827.5</v>
      </c>
      <c r="S15" s="8">
        <f t="shared" si="13"/>
        <v>2034784.8460999997</v>
      </c>
      <c r="T15" s="20">
        <f>SUM(T16:T17)</f>
        <v>2748827.5</v>
      </c>
      <c r="U15" s="8">
        <f t="shared" si="13"/>
        <v>1839905.4999999998</v>
      </c>
      <c r="V15" s="8">
        <f t="shared" si="13"/>
        <v>1839905.4999999998</v>
      </c>
      <c r="W15" s="16">
        <f t="shared" si="3"/>
        <v>8481739.5838799998</v>
      </c>
      <c r="X15" s="8">
        <v>2349038.36</v>
      </c>
      <c r="Y15" s="8">
        <f t="shared" si="11"/>
        <v>613301.83333333326</v>
      </c>
      <c r="Z15" s="8">
        <f t="shared" si="6"/>
        <v>10217476.110546665</v>
      </c>
    </row>
    <row r="16" spans="1:26" ht="37.5" customHeight="1">
      <c r="A16" s="6"/>
      <c r="B16" s="5" t="s">
        <v>8</v>
      </c>
      <c r="C16" s="7" t="s">
        <v>134</v>
      </c>
      <c r="D16" s="7"/>
      <c r="E16" s="7" t="s">
        <v>119</v>
      </c>
      <c r="F16" s="8">
        <v>2256.75</v>
      </c>
      <c r="G16" s="8">
        <v>2256.75</v>
      </c>
      <c r="H16" s="8">
        <v>1025</v>
      </c>
      <c r="I16" s="8">
        <v>1120</v>
      </c>
      <c r="J16" s="9">
        <v>0</v>
      </c>
      <c r="K16" s="19">
        <v>50</v>
      </c>
      <c r="L16" s="9">
        <v>0</v>
      </c>
      <c r="M16" s="19">
        <v>50</v>
      </c>
      <c r="N16" s="9">
        <v>50</v>
      </c>
      <c r="O16" s="9">
        <v>50</v>
      </c>
      <c r="P16" s="9">
        <f t="shared" si="2"/>
        <v>100</v>
      </c>
      <c r="Q16" s="8">
        <f>(F16-H16)*J16</f>
        <v>0</v>
      </c>
      <c r="R16" s="20">
        <f>(F16-H16)*K16</f>
        <v>61587.5</v>
      </c>
      <c r="S16" s="8">
        <f>(F16-H16)*L16</f>
        <v>0</v>
      </c>
      <c r="T16" s="20">
        <f>(F16-H16)*M16</f>
        <v>61587.5</v>
      </c>
      <c r="U16" s="8">
        <f>(G16-I16)*N16</f>
        <v>56837.5</v>
      </c>
      <c r="V16" s="8">
        <f>(G16-I16)*O16</f>
        <v>56837.5</v>
      </c>
      <c r="W16" s="16">
        <f t="shared" si="3"/>
        <v>113675</v>
      </c>
      <c r="X16" s="8"/>
      <c r="Y16" s="8"/>
      <c r="Z16" s="8"/>
    </row>
    <row r="17" spans="1:26" ht="37.5" customHeight="1">
      <c r="A17" s="6"/>
      <c r="B17" s="5" t="s">
        <v>8</v>
      </c>
      <c r="C17" s="7" t="s">
        <v>134</v>
      </c>
      <c r="D17" s="7"/>
      <c r="E17" s="7" t="s">
        <v>82</v>
      </c>
      <c r="F17" s="8">
        <v>2463.62</v>
      </c>
      <c r="G17" s="8">
        <v>2463.62</v>
      </c>
      <c r="H17" s="8">
        <v>1120</v>
      </c>
      <c r="I17" s="8">
        <v>1190</v>
      </c>
      <c r="J17" s="9">
        <v>2059.4690000000001</v>
      </c>
      <c r="K17" s="19">
        <v>2000</v>
      </c>
      <c r="L17" s="9">
        <v>1514.405</v>
      </c>
      <c r="M17" s="19">
        <v>2000</v>
      </c>
      <c r="N17" s="9">
        <v>1400</v>
      </c>
      <c r="O17" s="9">
        <v>1400</v>
      </c>
      <c r="P17" s="9">
        <f t="shared" si="2"/>
        <v>6373.8739999999998</v>
      </c>
      <c r="Q17" s="8">
        <f>(F17-H17)*J17</f>
        <v>2767143.7377799996</v>
      </c>
      <c r="R17" s="20">
        <f>(F17-H17)*K17</f>
        <v>2687240</v>
      </c>
      <c r="S17" s="8">
        <f>(F17-H17)*L17</f>
        <v>2034784.8460999997</v>
      </c>
      <c r="T17" s="20">
        <f>(F17-H17)*M17</f>
        <v>2687240</v>
      </c>
      <c r="U17" s="8">
        <f>(G17-I17)*N17</f>
        <v>1783067.9999999998</v>
      </c>
      <c r="V17" s="8">
        <f>(G17-I17)*O17</f>
        <v>1783067.9999999998</v>
      </c>
      <c r="W17" s="16">
        <f t="shared" si="3"/>
        <v>8368064.5838799998</v>
      </c>
      <c r="X17" s="8"/>
      <c r="Y17" s="8"/>
      <c r="Z17" s="8"/>
    </row>
    <row r="18" spans="1:26" ht="30.75" customHeight="1">
      <c r="A18" s="7" t="s">
        <v>118</v>
      </c>
      <c r="B18" s="5" t="s">
        <v>117</v>
      </c>
      <c r="C18" s="5" t="s">
        <v>117</v>
      </c>
      <c r="D18" s="5"/>
      <c r="E18" s="28"/>
      <c r="F18" s="8" t="s">
        <v>79</v>
      </c>
      <c r="G18" s="8" t="s">
        <v>79</v>
      </c>
      <c r="H18" s="8" t="s">
        <v>79</v>
      </c>
      <c r="I18" s="8" t="s">
        <v>79</v>
      </c>
      <c r="J18" s="9">
        <f>SUM(J19)</f>
        <v>2262</v>
      </c>
      <c r="K18" s="19">
        <f>SUM(K19)</f>
        <v>1000</v>
      </c>
      <c r="L18" s="9">
        <f>SUM(L19)</f>
        <v>1404.5</v>
      </c>
      <c r="M18" s="19">
        <f t="shared" ref="M18:O18" si="15">SUM(M19)</f>
        <v>1000</v>
      </c>
      <c r="N18" s="9">
        <f t="shared" si="15"/>
        <v>1500</v>
      </c>
      <c r="O18" s="9">
        <f t="shared" si="15"/>
        <v>1500</v>
      </c>
      <c r="P18" s="9">
        <f t="shared" si="2"/>
        <v>6666.5</v>
      </c>
      <c r="Q18" s="8">
        <f>SUM(Q19)</f>
        <v>2980388.5800000005</v>
      </c>
      <c r="R18" s="20">
        <f>SUM(R19)</f>
        <v>1317590.0000000002</v>
      </c>
      <c r="S18" s="8">
        <f>SUM(S19)</f>
        <v>1850555.1550000003</v>
      </c>
      <c r="T18" s="20">
        <f t="shared" ref="T18:V18" si="16">SUM(T19)</f>
        <v>1317590.0000000002</v>
      </c>
      <c r="U18" s="8">
        <f t="shared" si="16"/>
        <v>1803885.0000000002</v>
      </c>
      <c r="V18" s="8">
        <f t="shared" si="16"/>
        <v>1803885.0000000002</v>
      </c>
      <c r="W18" s="16">
        <f t="shared" si="3"/>
        <v>8438713.7350000013</v>
      </c>
      <c r="X18" s="8">
        <v>3058914.21</v>
      </c>
      <c r="Y18" s="8">
        <f t="shared" ref="Y18" si="17">V18/3</f>
        <v>601295.00000000012</v>
      </c>
      <c r="Z18" s="8">
        <f t="shared" si="6"/>
        <v>10896332.945</v>
      </c>
    </row>
    <row r="19" spans="1:26" ht="37.5" customHeight="1">
      <c r="A19" s="6"/>
      <c r="B19" s="5" t="s">
        <v>117</v>
      </c>
      <c r="C19" s="7" t="s">
        <v>81</v>
      </c>
      <c r="D19" s="7" t="s">
        <v>80</v>
      </c>
      <c r="E19" s="7" t="s">
        <v>82</v>
      </c>
      <c r="F19" s="8">
        <v>2392.59</v>
      </c>
      <c r="G19" s="8">
        <v>2392.59</v>
      </c>
      <c r="H19" s="8">
        <v>1075</v>
      </c>
      <c r="I19" s="8">
        <v>1190</v>
      </c>
      <c r="J19" s="9">
        <v>2262</v>
      </c>
      <c r="K19" s="19">
        <v>1000</v>
      </c>
      <c r="L19" s="9">
        <v>1404.5</v>
      </c>
      <c r="M19" s="19">
        <v>1000</v>
      </c>
      <c r="N19" s="9">
        <v>1500</v>
      </c>
      <c r="O19" s="9">
        <v>1500</v>
      </c>
      <c r="P19" s="9">
        <f t="shared" si="2"/>
        <v>6666.5</v>
      </c>
      <c r="Q19" s="8">
        <f>(F19-H19)*J19</f>
        <v>2980388.5800000005</v>
      </c>
      <c r="R19" s="20">
        <f>(F19-H19)*K19</f>
        <v>1317590.0000000002</v>
      </c>
      <c r="S19" s="8">
        <f>(F19-H19)*L19</f>
        <v>1850555.1550000003</v>
      </c>
      <c r="T19" s="20">
        <f>(F19-H19)*M19</f>
        <v>1317590.0000000002</v>
      </c>
      <c r="U19" s="8">
        <f>(G19-I19)*N19</f>
        <v>1803885.0000000002</v>
      </c>
      <c r="V19" s="8">
        <f>(G19-I19)*O19</f>
        <v>1803885.0000000002</v>
      </c>
      <c r="W19" s="16">
        <f t="shared" si="3"/>
        <v>8438713.7350000013</v>
      </c>
      <c r="X19" s="8"/>
      <c r="Y19" s="8"/>
      <c r="Z19" s="8"/>
    </row>
    <row r="20" spans="1:26" ht="30.75" customHeight="1">
      <c r="A20" s="7" t="s">
        <v>9</v>
      </c>
      <c r="B20" s="5" t="s">
        <v>10</v>
      </c>
      <c r="C20" s="5" t="s">
        <v>10</v>
      </c>
      <c r="D20" s="5"/>
      <c r="E20" s="28"/>
      <c r="F20" s="8" t="s">
        <v>79</v>
      </c>
      <c r="G20" s="8" t="s">
        <v>79</v>
      </c>
      <c r="H20" s="8" t="s">
        <v>79</v>
      </c>
      <c r="I20" s="8" t="s">
        <v>79</v>
      </c>
      <c r="J20" s="9">
        <f t="shared" ref="J20:V24" si="18">SUM(J21)</f>
        <v>270</v>
      </c>
      <c r="K20" s="19">
        <f t="shared" si="18"/>
        <v>500</v>
      </c>
      <c r="L20" s="9">
        <f t="shared" si="18"/>
        <v>279</v>
      </c>
      <c r="M20" s="19">
        <f t="shared" si="18"/>
        <v>1000</v>
      </c>
      <c r="N20" s="9">
        <f t="shared" si="18"/>
        <v>1000</v>
      </c>
      <c r="O20" s="9">
        <f t="shared" si="18"/>
        <v>1500</v>
      </c>
      <c r="P20" s="9">
        <f t="shared" si="2"/>
        <v>3049</v>
      </c>
      <c r="Q20" s="8">
        <f t="shared" si="18"/>
        <v>460279.79999999993</v>
      </c>
      <c r="R20" s="20">
        <f t="shared" si="18"/>
        <v>852369.99999999988</v>
      </c>
      <c r="S20" s="8">
        <f t="shared" si="18"/>
        <v>475622.45999999996</v>
      </c>
      <c r="T20" s="20">
        <f t="shared" si="18"/>
        <v>1704739.9999999998</v>
      </c>
      <c r="U20" s="8">
        <f t="shared" si="18"/>
        <v>1634739.9999999998</v>
      </c>
      <c r="V20" s="8">
        <f t="shared" si="18"/>
        <v>2452109.9999999995</v>
      </c>
      <c r="W20" s="16">
        <f t="shared" si="3"/>
        <v>5022752.26</v>
      </c>
      <c r="X20" s="8">
        <v>886169.86</v>
      </c>
      <c r="Y20" s="8">
        <f t="shared" ref="Y20" si="19">V20/3</f>
        <v>817369.99999999988</v>
      </c>
      <c r="Z20" s="8">
        <f t="shared" si="6"/>
        <v>5091552.12</v>
      </c>
    </row>
    <row r="21" spans="1:26" ht="37.5" customHeight="1">
      <c r="A21" s="6"/>
      <c r="B21" s="5" t="s">
        <v>10</v>
      </c>
      <c r="C21" s="7" t="s">
        <v>85</v>
      </c>
      <c r="D21" s="7" t="s">
        <v>80</v>
      </c>
      <c r="E21" s="7" t="s">
        <v>82</v>
      </c>
      <c r="F21" s="8">
        <v>2824.74</v>
      </c>
      <c r="G21" s="8">
        <v>2824.74</v>
      </c>
      <c r="H21" s="8">
        <v>1120</v>
      </c>
      <c r="I21" s="8">
        <v>1190</v>
      </c>
      <c r="J21" s="9">
        <v>270</v>
      </c>
      <c r="K21" s="19">
        <v>500</v>
      </c>
      <c r="L21" s="9">
        <v>279</v>
      </c>
      <c r="M21" s="19">
        <v>1000</v>
      </c>
      <c r="N21" s="9">
        <v>1000</v>
      </c>
      <c r="O21" s="9">
        <v>1500</v>
      </c>
      <c r="P21" s="9">
        <f t="shared" si="2"/>
        <v>3049</v>
      </c>
      <c r="Q21" s="8">
        <f>(F21-H21)*J21</f>
        <v>460279.79999999993</v>
      </c>
      <c r="R21" s="20">
        <f>(F21-H21)*K21</f>
        <v>852369.99999999988</v>
      </c>
      <c r="S21" s="8">
        <f>(F21-H21)*L21</f>
        <v>475622.45999999996</v>
      </c>
      <c r="T21" s="20">
        <f>(F21-H21)*M21</f>
        <v>1704739.9999999998</v>
      </c>
      <c r="U21" s="8">
        <f>(G21-I21)*N21</f>
        <v>1634739.9999999998</v>
      </c>
      <c r="V21" s="8">
        <f>(G21-I21)*O21</f>
        <v>2452109.9999999995</v>
      </c>
      <c r="W21" s="16">
        <f t="shared" si="3"/>
        <v>5022752.26</v>
      </c>
      <c r="X21" s="8"/>
      <c r="Y21" s="8"/>
      <c r="Z21" s="8"/>
    </row>
    <row r="22" spans="1:26" ht="29.25" customHeight="1">
      <c r="A22" s="7" t="s">
        <v>158</v>
      </c>
      <c r="B22" s="5" t="s">
        <v>159</v>
      </c>
      <c r="C22" s="5" t="s">
        <v>159</v>
      </c>
      <c r="D22" s="5"/>
      <c r="E22" s="28"/>
      <c r="F22" s="8"/>
      <c r="G22" s="8"/>
      <c r="H22" s="8"/>
      <c r="I22" s="8"/>
      <c r="J22" s="9">
        <f t="shared" si="18"/>
        <v>445.1</v>
      </c>
      <c r="K22" s="19">
        <f t="shared" si="18"/>
        <v>360</v>
      </c>
      <c r="L22" s="9">
        <f t="shared" si="18"/>
        <v>415.3</v>
      </c>
      <c r="M22" s="19">
        <f t="shared" si="18"/>
        <v>360</v>
      </c>
      <c r="N22" s="9">
        <f t="shared" si="18"/>
        <v>360</v>
      </c>
      <c r="O22" s="9">
        <f t="shared" si="18"/>
        <v>370</v>
      </c>
      <c r="P22" s="9">
        <f t="shared" si="2"/>
        <v>1590.4</v>
      </c>
      <c r="Q22" s="8">
        <f>SUM(Q23)</f>
        <v>649489.91999999993</v>
      </c>
      <c r="R22" s="20">
        <f>SUM(R23)</f>
        <v>525311.99999999988</v>
      </c>
      <c r="S22" s="8">
        <f>SUM(S23)</f>
        <v>606005.75999999989</v>
      </c>
      <c r="T22" s="20">
        <f t="shared" si="18"/>
        <v>525311.99999999988</v>
      </c>
      <c r="U22" s="8">
        <f t="shared" si="18"/>
        <v>500111.99999999994</v>
      </c>
      <c r="V22" s="8">
        <f t="shared" si="18"/>
        <v>514003.99999999994</v>
      </c>
      <c r="W22" s="16">
        <f t="shared" si="3"/>
        <v>2269611.6799999997</v>
      </c>
      <c r="X22" s="8">
        <v>0</v>
      </c>
      <c r="Y22" s="8">
        <f>V22/3</f>
        <v>171334.66666666666</v>
      </c>
      <c r="Z22" s="8">
        <f t="shared" si="6"/>
        <v>2098277.0133333332</v>
      </c>
    </row>
    <row r="23" spans="1:26" ht="47.25" customHeight="1">
      <c r="A23" s="6"/>
      <c r="B23" s="5" t="s">
        <v>159</v>
      </c>
      <c r="C23" s="7" t="s">
        <v>140</v>
      </c>
      <c r="D23" s="7" t="s">
        <v>160</v>
      </c>
      <c r="E23" s="7" t="s">
        <v>82</v>
      </c>
      <c r="F23" s="8">
        <v>2579.1999999999998</v>
      </c>
      <c r="G23" s="8">
        <v>2579.1999999999998</v>
      </c>
      <c r="H23" s="8">
        <v>1120</v>
      </c>
      <c r="I23" s="8">
        <v>1190</v>
      </c>
      <c r="J23" s="9">
        <v>445.1</v>
      </c>
      <c r="K23" s="19">
        <v>360</v>
      </c>
      <c r="L23" s="9">
        <v>415.3</v>
      </c>
      <c r="M23" s="19">
        <v>360</v>
      </c>
      <c r="N23" s="9">
        <v>360</v>
      </c>
      <c r="O23" s="9">
        <v>370</v>
      </c>
      <c r="P23" s="9">
        <f t="shared" si="2"/>
        <v>1590.4</v>
      </c>
      <c r="Q23" s="8">
        <f>(F23-H23)*J23</f>
        <v>649489.91999999993</v>
      </c>
      <c r="R23" s="20">
        <f>(F23-H23)*K23</f>
        <v>525311.99999999988</v>
      </c>
      <c r="S23" s="8">
        <f>(F23-H23)*L23</f>
        <v>606005.75999999989</v>
      </c>
      <c r="T23" s="20">
        <f>(F23-H23)*M23</f>
        <v>525311.99999999988</v>
      </c>
      <c r="U23" s="8">
        <f>(G23-I23)*N23</f>
        <v>500111.99999999994</v>
      </c>
      <c r="V23" s="8">
        <f>(G23-I23)*O23</f>
        <v>514003.99999999994</v>
      </c>
      <c r="W23" s="16">
        <f t="shared" si="3"/>
        <v>2269611.6799999997</v>
      </c>
      <c r="X23" s="8"/>
      <c r="Y23" s="8"/>
      <c r="Z23" s="8"/>
    </row>
    <row r="24" spans="1:26" s="2" customFormat="1" ht="37.5" customHeight="1">
      <c r="A24" s="12" t="s">
        <v>127</v>
      </c>
      <c r="B24" s="10" t="s">
        <v>128</v>
      </c>
      <c r="C24" s="5" t="s">
        <v>128</v>
      </c>
      <c r="D24" s="10"/>
      <c r="E24" s="29"/>
      <c r="F24" s="8"/>
      <c r="G24" s="8"/>
      <c r="H24" s="8"/>
      <c r="I24" s="8"/>
      <c r="J24" s="13">
        <f t="shared" si="18"/>
        <v>20</v>
      </c>
      <c r="K24" s="19">
        <f t="shared" si="18"/>
        <v>500</v>
      </c>
      <c r="L24" s="9">
        <f t="shared" si="18"/>
        <v>35</v>
      </c>
      <c r="M24" s="19">
        <f t="shared" si="18"/>
        <v>500</v>
      </c>
      <c r="N24" s="13">
        <f t="shared" si="18"/>
        <v>500</v>
      </c>
      <c r="O24" s="13">
        <f t="shared" si="18"/>
        <v>500</v>
      </c>
      <c r="P24" s="9">
        <f t="shared" si="2"/>
        <v>1055</v>
      </c>
      <c r="Q24" s="14">
        <f>SUM(Q25)</f>
        <v>23502.799999999996</v>
      </c>
      <c r="R24" s="20">
        <f>SUM(R25)</f>
        <v>587569.99999999988</v>
      </c>
      <c r="S24" s="8">
        <f>SUM(S25)</f>
        <v>41129.899999999994</v>
      </c>
      <c r="T24" s="20">
        <f t="shared" si="18"/>
        <v>587569.99999999988</v>
      </c>
      <c r="U24" s="14">
        <f t="shared" si="18"/>
        <v>530069.99999999988</v>
      </c>
      <c r="V24" s="14">
        <f t="shared" si="18"/>
        <v>530069.99999999988</v>
      </c>
      <c r="W24" s="16">
        <f t="shared" si="3"/>
        <v>1124772.6999999997</v>
      </c>
      <c r="X24" s="14">
        <v>38984.75</v>
      </c>
      <c r="Y24" s="14">
        <f t="shared" ref="Y24" si="20">V24/3</f>
        <v>176689.99999999997</v>
      </c>
      <c r="Z24" s="8">
        <f t="shared" si="6"/>
        <v>987067.44999999972</v>
      </c>
    </row>
    <row r="25" spans="1:26" s="2" customFormat="1" ht="37.5" customHeight="1">
      <c r="A25" s="11"/>
      <c r="B25" s="10" t="s">
        <v>128</v>
      </c>
      <c r="C25" s="12" t="s">
        <v>81</v>
      </c>
      <c r="D25" s="12"/>
      <c r="E25" s="12" t="s">
        <v>82</v>
      </c>
      <c r="F25" s="8">
        <v>2250.14</v>
      </c>
      <c r="G25" s="8">
        <v>2250.14</v>
      </c>
      <c r="H25" s="8">
        <v>1075</v>
      </c>
      <c r="I25" s="8">
        <v>1190</v>
      </c>
      <c r="J25" s="9">
        <v>20</v>
      </c>
      <c r="K25" s="19">
        <v>500</v>
      </c>
      <c r="L25" s="9">
        <v>35</v>
      </c>
      <c r="M25" s="19">
        <v>500</v>
      </c>
      <c r="N25" s="9">
        <v>500</v>
      </c>
      <c r="O25" s="9">
        <v>500</v>
      </c>
      <c r="P25" s="9">
        <f t="shared" si="2"/>
        <v>1055</v>
      </c>
      <c r="Q25" s="14">
        <f>(F25-H25)*J25</f>
        <v>23502.799999999996</v>
      </c>
      <c r="R25" s="20">
        <f>(F25-H25)*K25</f>
        <v>587569.99999999988</v>
      </c>
      <c r="S25" s="8">
        <f>(F25-H25)*L25</f>
        <v>41129.899999999994</v>
      </c>
      <c r="T25" s="20">
        <f>(F25-H25)*M25</f>
        <v>587569.99999999988</v>
      </c>
      <c r="U25" s="14">
        <f>(G25-I25)*N25</f>
        <v>530069.99999999988</v>
      </c>
      <c r="V25" s="14">
        <f>(G25-I25)*O25</f>
        <v>530069.99999999988</v>
      </c>
      <c r="W25" s="16">
        <f t="shared" si="3"/>
        <v>1124772.6999999997</v>
      </c>
      <c r="X25" s="14"/>
      <c r="Y25" s="14"/>
      <c r="Z25" s="8"/>
    </row>
    <row r="26" spans="1:26" ht="23.25" customHeight="1">
      <c r="A26" s="7" t="s">
        <v>11</v>
      </c>
      <c r="B26" s="5" t="s">
        <v>12</v>
      </c>
      <c r="C26" s="5" t="s">
        <v>12</v>
      </c>
      <c r="D26" s="5"/>
      <c r="E26" s="28"/>
      <c r="F26" s="8" t="s">
        <v>79</v>
      </c>
      <c r="G26" s="8" t="s">
        <v>79</v>
      </c>
      <c r="H26" s="8" t="s">
        <v>79</v>
      </c>
      <c r="I26" s="8" t="s">
        <v>79</v>
      </c>
      <c r="J26" s="9">
        <f>SUM(J27)</f>
        <v>743.13</v>
      </c>
      <c r="K26" s="19">
        <f>SUM(K27)</f>
        <v>500</v>
      </c>
      <c r="L26" s="9">
        <f>SUM(L27)</f>
        <v>0</v>
      </c>
      <c r="M26" s="19">
        <f t="shared" ref="M26:O26" si="21">SUM(M27)</f>
        <v>500</v>
      </c>
      <c r="N26" s="9">
        <f t="shared" si="21"/>
        <v>500</v>
      </c>
      <c r="O26" s="9">
        <f t="shared" si="21"/>
        <v>500</v>
      </c>
      <c r="P26" s="9">
        <f t="shared" si="2"/>
        <v>1743.13</v>
      </c>
      <c r="Q26" s="8">
        <f>SUM(Q27)</f>
        <v>1073235.7773</v>
      </c>
      <c r="R26" s="20">
        <f>SUM(R27)</f>
        <v>722105</v>
      </c>
      <c r="S26" s="8">
        <f>SUM(S27)</f>
        <v>0</v>
      </c>
      <c r="T26" s="20">
        <f t="shared" ref="T26:V26" si="22">SUM(T27)</f>
        <v>722105</v>
      </c>
      <c r="U26" s="8">
        <f t="shared" si="22"/>
        <v>689605</v>
      </c>
      <c r="V26" s="8">
        <f t="shared" si="22"/>
        <v>689605</v>
      </c>
      <c r="W26" s="16">
        <f t="shared" si="3"/>
        <v>2452445.7773000002</v>
      </c>
      <c r="X26" s="8">
        <v>776128.37</v>
      </c>
      <c r="Y26" s="8">
        <f t="shared" ref="Y26" si="23">V26/3</f>
        <v>229868.33333333334</v>
      </c>
      <c r="Z26" s="8">
        <f t="shared" si="6"/>
        <v>2998705.8139666668</v>
      </c>
    </row>
    <row r="27" spans="1:26" ht="37.5" customHeight="1">
      <c r="A27" s="6"/>
      <c r="B27" s="5" t="s">
        <v>12</v>
      </c>
      <c r="C27" s="7" t="s">
        <v>85</v>
      </c>
      <c r="D27" s="7" t="s">
        <v>80</v>
      </c>
      <c r="E27" s="7" t="s">
        <v>120</v>
      </c>
      <c r="F27" s="8">
        <v>2294.21</v>
      </c>
      <c r="G27" s="8">
        <v>2294.21</v>
      </c>
      <c r="H27" s="8">
        <v>850</v>
      </c>
      <c r="I27" s="8">
        <v>915</v>
      </c>
      <c r="J27" s="9">
        <v>743.13</v>
      </c>
      <c r="K27" s="19">
        <v>500</v>
      </c>
      <c r="L27" s="9">
        <v>0</v>
      </c>
      <c r="M27" s="19">
        <v>500</v>
      </c>
      <c r="N27" s="9">
        <v>500</v>
      </c>
      <c r="O27" s="9">
        <v>500</v>
      </c>
      <c r="P27" s="9">
        <f t="shared" si="2"/>
        <v>1743.13</v>
      </c>
      <c r="Q27" s="8">
        <f>(F27-H27)*J27</f>
        <v>1073235.7773</v>
      </c>
      <c r="R27" s="20">
        <f>(F27-H27)*K27</f>
        <v>722105</v>
      </c>
      <c r="S27" s="8">
        <f>(F27-H27)*L27</f>
        <v>0</v>
      </c>
      <c r="T27" s="20">
        <f>(F27-H27)*M27</f>
        <v>722105</v>
      </c>
      <c r="U27" s="8">
        <f>(G27-I27)*N27</f>
        <v>689605</v>
      </c>
      <c r="V27" s="8">
        <f>(G27-I27)*O27</f>
        <v>689605</v>
      </c>
      <c r="W27" s="16">
        <f t="shared" si="3"/>
        <v>2452445.7773000002</v>
      </c>
      <c r="X27" s="8"/>
      <c r="Y27" s="8"/>
      <c r="Z27" s="8"/>
    </row>
    <row r="28" spans="1:26" ht="37.5" customHeight="1">
      <c r="A28" s="7" t="s">
        <v>121</v>
      </c>
      <c r="B28" s="5" t="s">
        <v>122</v>
      </c>
      <c r="C28" s="5" t="s">
        <v>122</v>
      </c>
      <c r="D28" s="5"/>
      <c r="E28" s="28"/>
      <c r="F28" s="8"/>
      <c r="G28" s="8"/>
      <c r="H28" s="8"/>
      <c r="I28" s="8"/>
      <c r="J28" s="9">
        <f>J29+J30+J31</f>
        <v>2826</v>
      </c>
      <c r="K28" s="19">
        <f>K29+K30+K31</f>
        <v>1200</v>
      </c>
      <c r="L28" s="9">
        <f>L29+L30+L31</f>
        <v>2143</v>
      </c>
      <c r="M28" s="19">
        <f t="shared" ref="M28:O28" si="24">M29+M30+M31</f>
        <v>1050</v>
      </c>
      <c r="N28" s="9">
        <f t="shared" si="24"/>
        <v>1000</v>
      </c>
      <c r="O28" s="9">
        <f t="shared" si="24"/>
        <v>1750</v>
      </c>
      <c r="P28" s="9">
        <f t="shared" si="2"/>
        <v>7719</v>
      </c>
      <c r="Q28" s="8">
        <f>SUM(Q29:Q31)</f>
        <v>5472239.6099999994</v>
      </c>
      <c r="R28" s="20">
        <f>SUM(R29:R31)</f>
        <v>2260175</v>
      </c>
      <c r="S28" s="8">
        <f>SUM(S29:S31)</f>
        <v>4159164.71</v>
      </c>
      <c r="T28" s="20">
        <f t="shared" ref="T28:V28" si="25">SUM(T29:T31)</f>
        <v>1962734.5</v>
      </c>
      <c r="U28" s="8">
        <f t="shared" si="25"/>
        <v>1777733</v>
      </c>
      <c r="V28" s="8">
        <f t="shared" si="25"/>
        <v>3188517.5</v>
      </c>
      <c r="W28" s="16">
        <f t="shared" si="3"/>
        <v>14597654.82</v>
      </c>
      <c r="X28" s="8">
        <v>1585142</v>
      </c>
      <c r="Y28" s="8">
        <f>V28/3</f>
        <v>1062839.1666666667</v>
      </c>
      <c r="Z28" s="8">
        <f t="shared" si="6"/>
        <v>15119957.653333334</v>
      </c>
    </row>
    <row r="29" spans="1:26" ht="37.5" customHeight="1">
      <c r="A29" s="6"/>
      <c r="B29" s="5" t="s">
        <v>122</v>
      </c>
      <c r="C29" s="7" t="s">
        <v>89</v>
      </c>
      <c r="D29" s="7"/>
      <c r="E29" s="7" t="s">
        <v>120</v>
      </c>
      <c r="F29" s="8">
        <v>2472.71</v>
      </c>
      <c r="G29" s="8">
        <v>2472.71</v>
      </c>
      <c r="H29" s="8">
        <v>540</v>
      </c>
      <c r="I29" s="8">
        <v>619</v>
      </c>
      <c r="J29" s="9">
        <v>2128</v>
      </c>
      <c r="K29" s="19">
        <v>600</v>
      </c>
      <c r="L29" s="9">
        <v>119</v>
      </c>
      <c r="M29" s="19">
        <v>500</v>
      </c>
      <c r="N29" s="9">
        <v>400</v>
      </c>
      <c r="O29" s="9">
        <v>1000</v>
      </c>
      <c r="P29" s="9">
        <f t="shared" si="2"/>
        <v>3647</v>
      </c>
      <c r="Q29" s="8">
        <f>(F29-H29)*J29</f>
        <v>4112806.88</v>
      </c>
      <c r="R29" s="20">
        <f>(F29-H29)*K29</f>
        <v>1159626</v>
      </c>
      <c r="S29" s="8">
        <f>(F29-H29)*L29</f>
        <v>229992.49</v>
      </c>
      <c r="T29" s="20">
        <f t="shared" ref="T29:U31" si="26">(F29-H29)*M29</f>
        <v>966355</v>
      </c>
      <c r="U29" s="8">
        <f t="shared" si="26"/>
        <v>741484</v>
      </c>
      <c r="V29" s="8">
        <f>(G29-I29)*O29</f>
        <v>1853710</v>
      </c>
      <c r="W29" s="16">
        <f t="shared" si="3"/>
        <v>6937993.3700000001</v>
      </c>
      <c r="X29" s="8"/>
      <c r="Y29" s="8"/>
      <c r="Z29" s="8"/>
    </row>
    <row r="30" spans="1:26" ht="37.5" customHeight="1">
      <c r="A30" s="6"/>
      <c r="B30" s="5" t="s">
        <v>122</v>
      </c>
      <c r="C30" s="7" t="s">
        <v>89</v>
      </c>
      <c r="D30" s="7"/>
      <c r="E30" s="7" t="s">
        <v>119</v>
      </c>
      <c r="F30" s="8">
        <v>2718.39</v>
      </c>
      <c r="G30" s="8">
        <v>2718.39</v>
      </c>
      <c r="H30" s="8">
        <v>635</v>
      </c>
      <c r="I30" s="8">
        <v>728</v>
      </c>
      <c r="J30" s="9">
        <v>381</v>
      </c>
      <c r="K30" s="19">
        <v>100</v>
      </c>
      <c r="L30" s="9">
        <v>1062</v>
      </c>
      <c r="M30" s="19">
        <v>50</v>
      </c>
      <c r="N30" s="9">
        <v>100</v>
      </c>
      <c r="O30" s="9">
        <v>250</v>
      </c>
      <c r="P30" s="9">
        <f t="shared" si="2"/>
        <v>1793</v>
      </c>
      <c r="Q30" s="8">
        <f>(F30-H30)*J30</f>
        <v>793771.59</v>
      </c>
      <c r="R30" s="20">
        <f t="shared" ref="R30:R102" si="27">(F30-H30)*K30</f>
        <v>208339</v>
      </c>
      <c r="S30" s="8">
        <f t="shared" ref="S30:S31" si="28">(F30-H30)*L30</f>
        <v>2212560.1799999997</v>
      </c>
      <c r="T30" s="20">
        <f t="shared" si="26"/>
        <v>104169.5</v>
      </c>
      <c r="U30" s="8">
        <f t="shared" si="26"/>
        <v>199039</v>
      </c>
      <c r="V30" s="8">
        <f>(G30-I30)*O30</f>
        <v>497597.49999999994</v>
      </c>
      <c r="W30" s="16">
        <f t="shared" si="3"/>
        <v>3702968.2699999996</v>
      </c>
      <c r="X30" s="8"/>
      <c r="Y30" s="8"/>
      <c r="Z30" s="8"/>
    </row>
    <row r="31" spans="1:26" ht="37.5" customHeight="1">
      <c r="A31" s="6"/>
      <c r="B31" s="5" t="s">
        <v>122</v>
      </c>
      <c r="C31" s="7" t="s">
        <v>89</v>
      </c>
      <c r="D31" s="7"/>
      <c r="E31" s="7" t="s">
        <v>82</v>
      </c>
      <c r="F31" s="8">
        <v>2774.42</v>
      </c>
      <c r="G31" s="8">
        <v>2774.42</v>
      </c>
      <c r="H31" s="8">
        <v>990</v>
      </c>
      <c r="I31" s="8">
        <v>1100</v>
      </c>
      <c r="J31" s="9">
        <v>317</v>
      </c>
      <c r="K31" s="19">
        <v>500</v>
      </c>
      <c r="L31" s="9">
        <v>962</v>
      </c>
      <c r="M31" s="19">
        <v>500</v>
      </c>
      <c r="N31" s="9">
        <v>500</v>
      </c>
      <c r="O31" s="9">
        <v>500</v>
      </c>
      <c r="P31" s="9">
        <f t="shared" si="2"/>
        <v>2279</v>
      </c>
      <c r="Q31" s="8">
        <f>(F31-H31)*J31</f>
        <v>565661.14</v>
      </c>
      <c r="R31" s="20">
        <f t="shared" si="27"/>
        <v>892210</v>
      </c>
      <c r="S31" s="8">
        <f t="shared" si="28"/>
        <v>1716612.04</v>
      </c>
      <c r="T31" s="20">
        <f t="shared" si="26"/>
        <v>892210</v>
      </c>
      <c r="U31" s="8">
        <f t="shared" si="26"/>
        <v>837210</v>
      </c>
      <c r="V31" s="8">
        <f>(G31-I31)*O31</f>
        <v>837210</v>
      </c>
      <c r="W31" s="16">
        <f t="shared" si="3"/>
        <v>3956693.18</v>
      </c>
      <c r="X31" s="8"/>
      <c r="Y31" s="8"/>
      <c r="Z31" s="8"/>
    </row>
    <row r="32" spans="1:26" ht="30" customHeight="1">
      <c r="A32" s="7" t="s">
        <v>30</v>
      </c>
      <c r="B32" s="5" t="s">
        <v>31</v>
      </c>
      <c r="C32" s="5" t="s">
        <v>31</v>
      </c>
      <c r="D32" s="5"/>
      <c r="E32" s="28"/>
      <c r="F32" s="8" t="s">
        <v>79</v>
      </c>
      <c r="G32" s="8" t="s">
        <v>79</v>
      </c>
      <c r="H32" s="8" t="s">
        <v>79</v>
      </c>
      <c r="I32" s="8" t="s">
        <v>79</v>
      </c>
      <c r="J32" s="9">
        <f>SUM(J33:J35)</f>
        <v>1057</v>
      </c>
      <c r="K32" s="19">
        <f>SUM(K33:K35)</f>
        <v>3000</v>
      </c>
      <c r="L32" s="9">
        <f>SUM(L33:L35)</f>
        <v>674.88</v>
      </c>
      <c r="M32" s="19">
        <f t="shared" ref="M32:O32" si="29">SUM(M33:M35)</f>
        <v>1000</v>
      </c>
      <c r="N32" s="9">
        <f t="shared" si="29"/>
        <v>1000</v>
      </c>
      <c r="O32" s="9">
        <f t="shared" si="29"/>
        <v>1000</v>
      </c>
      <c r="P32" s="9">
        <f t="shared" si="2"/>
        <v>3731.88</v>
      </c>
      <c r="Q32" s="8">
        <f>SUM(Q33:Q35)</f>
        <v>1229138.6810000001</v>
      </c>
      <c r="R32" s="20">
        <f>SUM(R33:R35)</f>
        <v>3386392.5</v>
      </c>
      <c r="S32" s="8">
        <f>SUM(S33:S35)</f>
        <v>800396.92140000011</v>
      </c>
      <c r="T32" s="20">
        <f t="shared" ref="T32:V32" si="30">SUM(T33:T35)</f>
        <v>1128797.5</v>
      </c>
      <c r="U32" s="8">
        <f t="shared" si="30"/>
        <v>1041297.5</v>
      </c>
      <c r="V32" s="8">
        <f t="shared" si="30"/>
        <v>1041297.5</v>
      </c>
      <c r="W32" s="16">
        <f t="shared" si="3"/>
        <v>4112130.6024000002</v>
      </c>
      <c r="X32" s="8">
        <v>560657.13</v>
      </c>
      <c r="Y32" s="8">
        <f t="shared" si="11"/>
        <v>347099.16666666669</v>
      </c>
      <c r="Z32" s="8">
        <f t="shared" si="6"/>
        <v>4325688.5657333331</v>
      </c>
    </row>
    <row r="33" spans="1:26" ht="37.5" customHeight="1">
      <c r="A33" s="6"/>
      <c r="B33" s="5" t="s">
        <v>31</v>
      </c>
      <c r="C33" s="7" t="s">
        <v>83</v>
      </c>
      <c r="D33" s="7"/>
      <c r="E33" s="7" t="s">
        <v>120</v>
      </c>
      <c r="F33" s="8">
        <v>1847.78</v>
      </c>
      <c r="G33" s="8">
        <v>1847.78</v>
      </c>
      <c r="H33" s="8">
        <v>850</v>
      </c>
      <c r="I33" s="8">
        <v>915</v>
      </c>
      <c r="J33" s="9">
        <v>0</v>
      </c>
      <c r="K33" s="19">
        <v>750</v>
      </c>
      <c r="L33" s="9">
        <v>0</v>
      </c>
      <c r="M33" s="19">
        <v>250</v>
      </c>
      <c r="N33" s="9">
        <v>250</v>
      </c>
      <c r="O33" s="9">
        <v>250</v>
      </c>
      <c r="P33" s="9">
        <f t="shared" si="2"/>
        <v>500</v>
      </c>
      <c r="Q33" s="8">
        <f>(F33-H33)*J33</f>
        <v>0</v>
      </c>
      <c r="R33" s="20">
        <f t="shared" si="27"/>
        <v>748335</v>
      </c>
      <c r="S33" s="8">
        <f>(F33-H33)*L33</f>
        <v>0</v>
      </c>
      <c r="T33" s="20">
        <f t="shared" ref="T33:U35" si="31">(F33-H33)*M33</f>
        <v>249445</v>
      </c>
      <c r="U33" s="8">
        <f t="shared" si="31"/>
        <v>233195</v>
      </c>
      <c r="V33" s="8">
        <f>(G33-I33)*O33</f>
        <v>233195</v>
      </c>
      <c r="W33" s="16">
        <f t="shared" si="3"/>
        <v>466390</v>
      </c>
      <c r="X33" s="8"/>
      <c r="Y33" s="8"/>
      <c r="Z33" s="8"/>
    </row>
    <row r="34" spans="1:26" ht="37.5" customHeight="1">
      <c r="A34" s="6"/>
      <c r="B34" s="5" t="s">
        <v>31</v>
      </c>
      <c r="C34" s="7" t="s">
        <v>83</v>
      </c>
      <c r="D34" s="7" t="s">
        <v>80</v>
      </c>
      <c r="E34" s="7" t="s">
        <v>119</v>
      </c>
      <c r="F34" s="8">
        <v>2165.94</v>
      </c>
      <c r="G34" s="8">
        <v>2165.94</v>
      </c>
      <c r="H34" s="8">
        <v>1025</v>
      </c>
      <c r="I34" s="8">
        <v>1120</v>
      </c>
      <c r="J34" s="9">
        <v>812.09999999999991</v>
      </c>
      <c r="K34" s="19">
        <v>1500</v>
      </c>
      <c r="L34" s="9">
        <v>353.5</v>
      </c>
      <c r="M34" s="19">
        <v>500</v>
      </c>
      <c r="N34" s="9">
        <v>500</v>
      </c>
      <c r="O34" s="9">
        <v>500</v>
      </c>
      <c r="P34" s="9">
        <f t="shared" si="2"/>
        <v>2165.6</v>
      </c>
      <c r="Q34" s="8">
        <f>(F34-H34)*J34+0.01</f>
        <v>926557.38399999996</v>
      </c>
      <c r="R34" s="20">
        <f t="shared" si="27"/>
        <v>1711410</v>
      </c>
      <c r="S34" s="8">
        <f t="shared" ref="S34:S35" si="32">(F34-H34)*L34</f>
        <v>403322.29000000004</v>
      </c>
      <c r="T34" s="20">
        <f t="shared" si="31"/>
        <v>570470</v>
      </c>
      <c r="U34" s="8">
        <f t="shared" si="31"/>
        <v>522970</v>
      </c>
      <c r="V34" s="8">
        <f>(G34-I34)*O34</f>
        <v>522970</v>
      </c>
      <c r="W34" s="16">
        <f t="shared" si="3"/>
        <v>2375819.6740000001</v>
      </c>
      <c r="X34" s="8"/>
      <c r="Y34" s="8"/>
      <c r="Z34" s="8"/>
    </row>
    <row r="35" spans="1:26" ht="37.5" customHeight="1">
      <c r="A35" s="6"/>
      <c r="B35" s="5" t="s">
        <v>31</v>
      </c>
      <c r="C35" s="7" t="s">
        <v>83</v>
      </c>
      <c r="D35" s="7" t="s">
        <v>80</v>
      </c>
      <c r="E35" s="7" t="s">
        <v>82</v>
      </c>
      <c r="F35" s="8">
        <v>2290.5300000000002</v>
      </c>
      <c r="G35" s="8">
        <v>2290.5300000000002</v>
      </c>
      <c r="H35" s="8">
        <v>1055</v>
      </c>
      <c r="I35" s="8">
        <v>1150</v>
      </c>
      <c r="J35" s="9">
        <v>244.9</v>
      </c>
      <c r="K35" s="19">
        <v>750</v>
      </c>
      <c r="L35" s="9">
        <v>321.38</v>
      </c>
      <c r="M35" s="19">
        <v>250</v>
      </c>
      <c r="N35" s="9">
        <v>250</v>
      </c>
      <c r="O35" s="9">
        <v>250</v>
      </c>
      <c r="P35" s="9">
        <f t="shared" si="2"/>
        <v>1066.28</v>
      </c>
      <c r="Q35" s="8">
        <f>(F35-H35)*J35</f>
        <v>302581.29700000008</v>
      </c>
      <c r="R35" s="20">
        <f t="shared" si="27"/>
        <v>926647.50000000012</v>
      </c>
      <c r="S35" s="8">
        <f t="shared" si="32"/>
        <v>397074.63140000007</v>
      </c>
      <c r="T35" s="20">
        <f t="shared" si="31"/>
        <v>308882.50000000006</v>
      </c>
      <c r="U35" s="8">
        <f t="shared" si="31"/>
        <v>285132.50000000006</v>
      </c>
      <c r="V35" s="8">
        <f>(G35-I35)*O35</f>
        <v>285132.50000000006</v>
      </c>
      <c r="W35" s="16">
        <f t="shared" si="3"/>
        <v>1269920.9284000001</v>
      </c>
      <c r="X35" s="8"/>
      <c r="Y35" s="8"/>
      <c r="Z35" s="8"/>
    </row>
    <row r="36" spans="1:26" ht="32.25" customHeight="1">
      <c r="A36" s="7" t="s">
        <v>25</v>
      </c>
      <c r="B36" s="5" t="s">
        <v>26</v>
      </c>
      <c r="C36" s="5" t="s">
        <v>26</v>
      </c>
      <c r="D36" s="5"/>
      <c r="E36" s="28"/>
      <c r="F36" s="8" t="s">
        <v>79</v>
      </c>
      <c r="G36" s="8" t="s">
        <v>79</v>
      </c>
      <c r="H36" s="8" t="s">
        <v>79</v>
      </c>
      <c r="I36" s="8" t="s">
        <v>79</v>
      </c>
      <c r="J36" s="9">
        <f>SUM(J37:J38)</f>
        <v>4565.5600000000004</v>
      </c>
      <c r="K36" s="19">
        <f>SUM(K37:K38)</f>
        <v>3500</v>
      </c>
      <c r="L36" s="9">
        <f>SUM(L37:L38)</f>
        <v>5527.91</v>
      </c>
      <c r="M36" s="19">
        <f t="shared" ref="M36:O36" si="33">SUM(M37:M38)</f>
        <v>3500</v>
      </c>
      <c r="N36" s="9">
        <f t="shared" si="33"/>
        <v>3500</v>
      </c>
      <c r="O36" s="9">
        <f t="shared" si="33"/>
        <v>3500</v>
      </c>
      <c r="P36" s="9">
        <f t="shared" si="2"/>
        <v>17093.47</v>
      </c>
      <c r="Q36" s="8">
        <f>SUM(Q37:Q38)</f>
        <v>6934035.5612000003</v>
      </c>
      <c r="R36" s="20">
        <f>SUM(R37:R38)</f>
        <v>5296445</v>
      </c>
      <c r="S36" s="8">
        <f>SUM(S37:S38)</f>
        <v>8369503.5456999987</v>
      </c>
      <c r="T36" s="20">
        <f t="shared" ref="T36:V36" si="34">SUM(T37:T38)</f>
        <v>5296445</v>
      </c>
      <c r="U36" s="8">
        <f t="shared" si="34"/>
        <v>4905445</v>
      </c>
      <c r="V36" s="8">
        <f t="shared" si="34"/>
        <v>4905445</v>
      </c>
      <c r="W36" s="16">
        <f t="shared" si="3"/>
        <v>25114429.106899999</v>
      </c>
      <c r="X36" s="8">
        <v>8016868.2300000004</v>
      </c>
      <c r="Y36" s="8">
        <f>V36/3</f>
        <v>1635148.3333333333</v>
      </c>
      <c r="Z36" s="8">
        <f t="shared" si="6"/>
        <v>31496149.003566667</v>
      </c>
    </row>
    <row r="37" spans="1:26" ht="37.5" customHeight="1">
      <c r="A37" s="6"/>
      <c r="B37" s="5" t="s">
        <v>26</v>
      </c>
      <c r="C37" s="7" t="s">
        <v>84</v>
      </c>
      <c r="D37" s="7" t="s">
        <v>80</v>
      </c>
      <c r="E37" s="7" t="s">
        <v>120</v>
      </c>
      <c r="F37" s="8">
        <v>2234.52</v>
      </c>
      <c r="G37" s="8">
        <v>2234.52</v>
      </c>
      <c r="H37" s="8">
        <v>735</v>
      </c>
      <c r="I37" s="8">
        <v>831</v>
      </c>
      <c r="J37" s="9">
        <v>0</v>
      </c>
      <c r="K37" s="19">
        <v>1000</v>
      </c>
      <c r="L37" s="9">
        <v>1356.9</v>
      </c>
      <c r="M37" s="19">
        <v>1000</v>
      </c>
      <c r="N37" s="9">
        <v>1000</v>
      </c>
      <c r="O37" s="9">
        <v>1000</v>
      </c>
      <c r="P37" s="9">
        <f t="shared" si="2"/>
        <v>3356.9</v>
      </c>
      <c r="Q37" s="8">
        <f>(F37-H37)*J37</f>
        <v>0</v>
      </c>
      <c r="R37" s="20">
        <f t="shared" si="27"/>
        <v>1499520</v>
      </c>
      <c r="S37" s="8">
        <f>(F37-H37)*L37</f>
        <v>2034698.6880000001</v>
      </c>
      <c r="T37" s="20">
        <f>(F37-H37)*M37</f>
        <v>1499520</v>
      </c>
      <c r="U37" s="8">
        <f>(G37-I37)*N37</f>
        <v>1403520</v>
      </c>
      <c r="V37" s="8">
        <f>(G37-I37)*O37</f>
        <v>1403520</v>
      </c>
      <c r="W37" s="16">
        <f t="shared" si="3"/>
        <v>4841738.6880000001</v>
      </c>
      <c r="X37" s="8"/>
      <c r="Y37" s="8"/>
      <c r="Z37" s="8"/>
    </row>
    <row r="38" spans="1:26" ht="37.5" customHeight="1">
      <c r="A38" s="6"/>
      <c r="B38" s="5" t="s">
        <v>26</v>
      </c>
      <c r="C38" s="7" t="s">
        <v>84</v>
      </c>
      <c r="D38" s="7" t="s">
        <v>80</v>
      </c>
      <c r="E38" s="7" t="s">
        <v>119</v>
      </c>
      <c r="F38" s="8">
        <v>2373.77</v>
      </c>
      <c r="G38" s="8">
        <v>2373.77</v>
      </c>
      <c r="H38" s="8">
        <v>855</v>
      </c>
      <c r="I38" s="8">
        <v>973</v>
      </c>
      <c r="J38" s="9">
        <v>4565.5600000000004</v>
      </c>
      <c r="K38" s="19">
        <v>2500</v>
      </c>
      <c r="L38" s="9">
        <v>4171.0099999999993</v>
      </c>
      <c r="M38" s="19">
        <v>2500</v>
      </c>
      <c r="N38" s="9">
        <v>2500</v>
      </c>
      <c r="O38" s="9">
        <v>2500</v>
      </c>
      <c r="P38" s="9">
        <f t="shared" si="2"/>
        <v>13736.57</v>
      </c>
      <c r="Q38" s="8">
        <f>(F38-H38)*J38</f>
        <v>6934035.5612000003</v>
      </c>
      <c r="R38" s="20">
        <f t="shared" si="27"/>
        <v>3796925</v>
      </c>
      <c r="S38" s="8">
        <f>(F38-H38)*L38</f>
        <v>6334804.8576999987</v>
      </c>
      <c r="T38" s="20">
        <f>(F38-H38)*M38</f>
        <v>3796925</v>
      </c>
      <c r="U38" s="8">
        <f>(G38-I38)*N38</f>
        <v>3501925</v>
      </c>
      <c r="V38" s="8">
        <f>(G38-I38)*O38</f>
        <v>3501925</v>
      </c>
      <c r="W38" s="16">
        <f t="shared" si="3"/>
        <v>20272690.418899998</v>
      </c>
      <c r="X38" s="8"/>
      <c r="Y38" s="8"/>
      <c r="Z38" s="8"/>
    </row>
    <row r="39" spans="1:26" ht="37.5" customHeight="1">
      <c r="A39" s="7" t="s">
        <v>13</v>
      </c>
      <c r="B39" s="5" t="s">
        <v>14</v>
      </c>
      <c r="C39" s="5" t="s">
        <v>14</v>
      </c>
      <c r="D39" s="5"/>
      <c r="E39" s="28"/>
      <c r="F39" s="8" t="s">
        <v>79</v>
      </c>
      <c r="G39" s="8" t="s">
        <v>79</v>
      </c>
      <c r="H39" s="8" t="s">
        <v>79</v>
      </c>
      <c r="I39" s="8" t="s">
        <v>79</v>
      </c>
      <c r="J39" s="9">
        <f>SUM(J40:J41)</f>
        <v>2970.7887000000001</v>
      </c>
      <c r="K39" s="19">
        <f>SUM(K40:K41)</f>
        <v>3000</v>
      </c>
      <c r="L39" s="9">
        <f>SUM(L40:L41)</f>
        <v>604.47839999999997</v>
      </c>
      <c r="M39" s="19">
        <f t="shared" ref="M39:O39" si="35">SUM(M40:M41)</f>
        <v>1200</v>
      </c>
      <c r="N39" s="9">
        <f t="shared" si="35"/>
        <v>200</v>
      </c>
      <c r="O39" s="9">
        <f t="shared" si="35"/>
        <v>600</v>
      </c>
      <c r="P39" s="9">
        <f t="shared" si="2"/>
        <v>4375.2671</v>
      </c>
      <c r="Q39" s="8">
        <f>SUM(Q40:Q41)</f>
        <v>3920044.8133110008</v>
      </c>
      <c r="R39" s="20">
        <f>SUM(R40:R41)</f>
        <v>3865830.0000000005</v>
      </c>
      <c r="S39" s="8">
        <f>SUM(S40:S41)</f>
        <v>787609.30315200007</v>
      </c>
      <c r="T39" s="20">
        <f t="shared" ref="T39:V39" si="36">SUM(T40:T41)</f>
        <v>1472124.0000000002</v>
      </c>
      <c r="U39" s="8">
        <f t="shared" si="36"/>
        <v>231854.00000000006</v>
      </c>
      <c r="V39" s="8">
        <f t="shared" si="36"/>
        <v>695562.00000000012</v>
      </c>
      <c r="W39" s="16">
        <f t="shared" si="3"/>
        <v>5635070.1164630009</v>
      </c>
      <c r="X39" s="8">
        <v>772005.2</v>
      </c>
      <c r="Y39" s="8">
        <f>V39/3</f>
        <v>231854.00000000003</v>
      </c>
      <c r="Z39" s="8">
        <f t="shared" si="6"/>
        <v>6175221.3164630011</v>
      </c>
    </row>
    <row r="40" spans="1:26" ht="37.5" customHeight="1">
      <c r="A40" s="6"/>
      <c r="B40" s="5" t="s">
        <v>14</v>
      </c>
      <c r="C40" s="7" t="s">
        <v>85</v>
      </c>
      <c r="D40" s="7" t="s">
        <v>80</v>
      </c>
      <c r="E40" s="7" t="s">
        <v>120</v>
      </c>
      <c r="F40" s="8">
        <v>2169.5300000000002</v>
      </c>
      <c r="G40" s="8">
        <v>2169.5300000000002</v>
      </c>
      <c r="H40" s="8">
        <v>850</v>
      </c>
      <c r="I40" s="8">
        <v>915</v>
      </c>
      <c r="J40" s="9">
        <v>2970.7887000000001</v>
      </c>
      <c r="K40" s="19">
        <v>2500</v>
      </c>
      <c r="L40" s="9">
        <v>550.47839999999997</v>
      </c>
      <c r="M40" s="19">
        <v>600</v>
      </c>
      <c r="N40" s="9">
        <v>100</v>
      </c>
      <c r="O40" s="9">
        <v>300</v>
      </c>
      <c r="P40" s="9">
        <f t="shared" si="2"/>
        <v>3921.2671</v>
      </c>
      <c r="Q40" s="8">
        <f>(F40-H40)*J40</f>
        <v>3920044.8133110008</v>
      </c>
      <c r="R40" s="20">
        <f t="shared" si="27"/>
        <v>3298825.0000000005</v>
      </c>
      <c r="S40" s="8">
        <f>(F40-H40)*L40</f>
        <v>726372.76315200003</v>
      </c>
      <c r="T40" s="20">
        <f>(F40-H40)*M40</f>
        <v>791718.00000000012</v>
      </c>
      <c r="U40" s="8">
        <f>(G40-I40)*N40</f>
        <v>125453.00000000001</v>
      </c>
      <c r="V40" s="8">
        <f>(G40-I40)*O40</f>
        <v>376359.00000000006</v>
      </c>
      <c r="W40" s="16">
        <f t="shared" si="3"/>
        <v>5148229.5764630008</v>
      </c>
      <c r="X40" s="8"/>
      <c r="Y40" s="8"/>
      <c r="Z40" s="8"/>
    </row>
    <row r="41" spans="1:26" ht="37.5" customHeight="1">
      <c r="A41" s="6"/>
      <c r="B41" s="5" t="s">
        <v>14</v>
      </c>
      <c r="C41" s="7" t="s">
        <v>85</v>
      </c>
      <c r="D41" s="7" t="s">
        <v>80</v>
      </c>
      <c r="E41" s="7" t="s">
        <v>82</v>
      </c>
      <c r="F41" s="8">
        <v>2254.0100000000002</v>
      </c>
      <c r="G41" s="8">
        <v>2254.0100000000002</v>
      </c>
      <c r="H41" s="8">
        <v>1120</v>
      </c>
      <c r="I41" s="8">
        <v>1190</v>
      </c>
      <c r="J41" s="9">
        <v>0</v>
      </c>
      <c r="K41" s="19">
        <v>500</v>
      </c>
      <c r="L41" s="9">
        <v>54</v>
      </c>
      <c r="M41" s="19">
        <v>600</v>
      </c>
      <c r="N41" s="9">
        <v>100</v>
      </c>
      <c r="O41" s="9">
        <v>300</v>
      </c>
      <c r="P41" s="9">
        <f t="shared" si="2"/>
        <v>454</v>
      </c>
      <c r="Q41" s="8">
        <f>(F41-H41)*J41</f>
        <v>0</v>
      </c>
      <c r="R41" s="20">
        <f t="shared" si="27"/>
        <v>567005.00000000012</v>
      </c>
      <c r="S41" s="8">
        <f>(F41-H41)*L41</f>
        <v>61236.540000000008</v>
      </c>
      <c r="T41" s="20">
        <f>(F41-H41)*M41</f>
        <v>680406.00000000012</v>
      </c>
      <c r="U41" s="8">
        <f>(G41-I41)*N41</f>
        <v>106401.00000000003</v>
      </c>
      <c r="V41" s="8">
        <f>(G41-I41)*O41</f>
        <v>319203.00000000006</v>
      </c>
      <c r="W41" s="16">
        <f t="shared" si="3"/>
        <v>486840.5400000001</v>
      </c>
      <c r="X41" s="8"/>
      <c r="Y41" s="8"/>
      <c r="Z41" s="8"/>
    </row>
    <row r="42" spans="1:26" ht="37.5" customHeight="1">
      <c r="A42" s="7" t="s">
        <v>132</v>
      </c>
      <c r="B42" s="5" t="s">
        <v>133</v>
      </c>
      <c r="C42" s="5" t="s">
        <v>133</v>
      </c>
      <c r="D42" s="5"/>
      <c r="E42" s="28"/>
      <c r="F42" s="8"/>
      <c r="G42" s="8"/>
      <c r="H42" s="8"/>
      <c r="I42" s="8"/>
      <c r="J42" s="9">
        <f>SUM(J43:J45)</f>
        <v>5216.5380000000005</v>
      </c>
      <c r="K42" s="19">
        <f>SUM(K43:K45)</f>
        <v>2500</v>
      </c>
      <c r="L42" s="9">
        <f>SUM(L43:L45)</f>
        <v>1863.203</v>
      </c>
      <c r="M42" s="19">
        <f t="shared" ref="M42:O42" si="37">SUM(M43:M45)</f>
        <v>2500</v>
      </c>
      <c r="N42" s="9">
        <f t="shared" si="37"/>
        <v>2500</v>
      </c>
      <c r="O42" s="9">
        <f t="shared" si="37"/>
        <v>2500</v>
      </c>
      <c r="P42" s="9">
        <f t="shared" si="2"/>
        <v>12079.741</v>
      </c>
      <c r="Q42" s="8">
        <f>SUM(Q43:Q45)</f>
        <v>10410083.829190001</v>
      </c>
      <c r="R42" s="20">
        <f>SUM(R43:R45)</f>
        <v>4865075</v>
      </c>
      <c r="S42" s="8">
        <f>SUM(S43:S45)</f>
        <v>3561713.2642000001</v>
      </c>
      <c r="T42" s="20">
        <f t="shared" ref="T42:V42" si="38">SUM(T43:T45)</f>
        <v>4865075</v>
      </c>
      <c r="U42" s="8">
        <f t="shared" si="38"/>
        <v>4633825</v>
      </c>
      <c r="V42" s="8">
        <f t="shared" si="38"/>
        <v>4633825</v>
      </c>
      <c r="W42" s="16">
        <f t="shared" si="3"/>
        <v>23239447.093390003</v>
      </c>
      <c r="X42" s="8">
        <v>642149.32999999996</v>
      </c>
      <c r="Y42" s="8">
        <f t="shared" ref="Y42" si="39">V42/3</f>
        <v>1544608.3333333333</v>
      </c>
      <c r="Z42" s="8">
        <f t="shared" si="6"/>
        <v>22336988.090056669</v>
      </c>
    </row>
    <row r="43" spans="1:26" ht="37.5" customHeight="1">
      <c r="A43" s="6"/>
      <c r="B43" s="5" t="s">
        <v>133</v>
      </c>
      <c r="C43" s="7" t="s">
        <v>89</v>
      </c>
      <c r="D43" s="7"/>
      <c r="E43" s="7" t="s">
        <v>120</v>
      </c>
      <c r="F43" s="8">
        <v>2560.46</v>
      </c>
      <c r="G43" s="8">
        <v>2560.46</v>
      </c>
      <c r="H43" s="8">
        <v>540</v>
      </c>
      <c r="I43" s="8">
        <v>619</v>
      </c>
      <c r="J43" s="9">
        <v>3994.8310000000001</v>
      </c>
      <c r="K43" s="19">
        <v>1000</v>
      </c>
      <c r="L43" s="9">
        <v>483.065</v>
      </c>
      <c r="M43" s="19">
        <v>1000</v>
      </c>
      <c r="N43" s="9">
        <v>1000</v>
      </c>
      <c r="O43" s="9">
        <v>1000</v>
      </c>
      <c r="P43" s="9">
        <f t="shared" si="2"/>
        <v>6477.8959999999997</v>
      </c>
      <c r="Q43" s="8">
        <f>(F43-H43)*J43</f>
        <v>8071396.2422600007</v>
      </c>
      <c r="R43" s="20">
        <f t="shared" si="27"/>
        <v>2020460</v>
      </c>
      <c r="S43" s="8">
        <f>(F43-H43)*L43</f>
        <v>976013.50990000006</v>
      </c>
      <c r="T43" s="20">
        <f t="shared" ref="T43:U45" si="40">(F43-H43)*M43</f>
        <v>2020460</v>
      </c>
      <c r="U43" s="8">
        <f t="shared" si="40"/>
        <v>1941460</v>
      </c>
      <c r="V43" s="8">
        <f>(G43-I43)*O43</f>
        <v>1941460</v>
      </c>
      <c r="W43" s="16">
        <f t="shared" si="3"/>
        <v>12930329.752160002</v>
      </c>
      <c r="X43" s="8"/>
      <c r="Y43" s="8"/>
      <c r="Z43" s="8"/>
    </row>
    <row r="44" spans="1:26" ht="37.5" customHeight="1">
      <c r="A44" s="6"/>
      <c r="B44" s="5" t="s">
        <v>133</v>
      </c>
      <c r="C44" s="7" t="s">
        <v>89</v>
      </c>
      <c r="D44" s="7"/>
      <c r="E44" s="7" t="s">
        <v>119</v>
      </c>
      <c r="F44" s="8">
        <v>2757.59</v>
      </c>
      <c r="G44" s="8">
        <v>2757.59</v>
      </c>
      <c r="H44" s="8">
        <v>635</v>
      </c>
      <c r="I44" s="8">
        <v>728</v>
      </c>
      <c r="J44" s="9">
        <v>659.11199999999997</v>
      </c>
      <c r="K44" s="19">
        <v>750</v>
      </c>
      <c r="L44" s="9">
        <v>620.19600000000003</v>
      </c>
      <c r="M44" s="19">
        <v>750</v>
      </c>
      <c r="N44" s="9">
        <v>750</v>
      </c>
      <c r="O44" s="9">
        <v>750</v>
      </c>
      <c r="P44" s="9">
        <f t="shared" si="2"/>
        <v>2779.308</v>
      </c>
      <c r="Q44" s="8">
        <f>(F44-H44)*J44</f>
        <v>1399024.5400799999</v>
      </c>
      <c r="R44" s="20">
        <f t="shared" si="27"/>
        <v>1591942.5</v>
      </c>
      <c r="S44" s="8">
        <f t="shared" ref="S44:S45" si="41">(F44-H44)*L44</f>
        <v>1316421.82764</v>
      </c>
      <c r="T44" s="20">
        <f t="shared" si="40"/>
        <v>1591942.5</v>
      </c>
      <c r="U44" s="8">
        <f t="shared" si="40"/>
        <v>1522192.5</v>
      </c>
      <c r="V44" s="8">
        <f>(G44-I44)*O44</f>
        <v>1522192.5</v>
      </c>
      <c r="W44" s="16">
        <f t="shared" si="3"/>
        <v>5759831.3677200004</v>
      </c>
      <c r="X44" s="8"/>
      <c r="Y44" s="8"/>
      <c r="Z44" s="8"/>
    </row>
    <row r="45" spans="1:26" ht="37.5" customHeight="1">
      <c r="A45" s="6"/>
      <c r="B45" s="5" t="s">
        <v>133</v>
      </c>
      <c r="C45" s="7" t="s">
        <v>89</v>
      </c>
      <c r="D45" s="7"/>
      <c r="E45" s="7" t="s">
        <v>82</v>
      </c>
      <c r="F45" s="8">
        <v>2660.23</v>
      </c>
      <c r="G45" s="8">
        <v>2660.23</v>
      </c>
      <c r="H45" s="8">
        <v>990</v>
      </c>
      <c r="I45" s="8">
        <v>1100</v>
      </c>
      <c r="J45" s="9">
        <v>562.59500000000003</v>
      </c>
      <c r="K45" s="19">
        <v>750</v>
      </c>
      <c r="L45" s="9">
        <v>759.94200000000001</v>
      </c>
      <c r="M45" s="19">
        <v>750</v>
      </c>
      <c r="N45" s="9">
        <v>750</v>
      </c>
      <c r="O45" s="9">
        <v>750</v>
      </c>
      <c r="P45" s="9">
        <f t="shared" si="2"/>
        <v>2822.5370000000003</v>
      </c>
      <c r="Q45" s="8">
        <f>(F45-H45)*J45</f>
        <v>939663.04685000004</v>
      </c>
      <c r="R45" s="20">
        <f t="shared" si="27"/>
        <v>1252672.5</v>
      </c>
      <c r="S45" s="8">
        <f t="shared" si="41"/>
        <v>1269277.9266600001</v>
      </c>
      <c r="T45" s="20">
        <f t="shared" si="40"/>
        <v>1252672.5</v>
      </c>
      <c r="U45" s="8">
        <f t="shared" si="40"/>
        <v>1170172.5</v>
      </c>
      <c r="V45" s="8">
        <f>(G45-I45)*O45</f>
        <v>1170172.5</v>
      </c>
      <c r="W45" s="16">
        <f t="shared" si="3"/>
        <v>4549285.9735099999</v>
      </c>
      <c r="X45" s="8"/>
      <c r="Y45" s="8"/>
      <c r="Z45" s="8"/>
    </row>
    <row r="46" spans="1:26" ht="37.5" customHeight="1">
      <c r="A46" s="7" t="s">
        <v>44</v>
      </c>
      <c r="B46" s="5" t="s">
        <v>45</v>
      </c>
      <c r="C46" s="5" t="s">
        <v>45</v>
      </c>
      <c r="D46" s="5"/>
      <c r="E46" s="28"/>
      <c r="F46" s="8" t="s">
        <v>79</v>
      </c>
      <c r="G46" s="8" t="s">
        <v>79</v>
      </c>
      <c r="H46" s="8" t="s">
        <v>79</v>
      </c>
      <c r="I46" s="8" t="s">
        <v>79</v>
      </c>
      <c r="J46" s="9">
        <f t="shared" ref="J46:O46" si="42">SUM(J47)</f>
        <v>925.8</v>
      </c>
      <c r="K46" s="19">
        <f t="shared" si="42"/>
        <v>600</v>
      </c>
      <c r="L46" s="9">
        <f t="shared" si="42"/>
        <v>1253</v>
      </c>
      <c r="M46" s="19">
        <f t="shared" si="42"/>
        <v>600</v>
      </c>
      <c r="N46" s="9">
        <f t="shared" si="42"/>
        <v>700</v>
      </c>
      <c r="O46" s="9">
        <f t="shared" si="42"/>
        <v>600</v>
      </c>
      <c r="P46" s="9">
        <f t="shared" si="2"/>
        <v>3478.8</v>
      </c>
      <c r="Q46" s="8">
        <f>SUM(Q47)</f>
        <v>3478804.5959999999</v>
      </c>
      <c r="R46" s="20">
        <f>SUM(R47)</f>
        <v>2254572</v>
      </c>
      <c r="S46" s="8">
        <f>SUM(S47)</f>
        <v>4708297.8599999994</v>
      </c>
      <c r="T46" s="20">
        <f t="shared" ref="T46:V46" si="43">SUM(T47)</f>
        <v>2254572</v>
      </c>
      <c r="U46" s="8">
        <f t="shared" si="43"/>
        <v>2623334</v>
      </c>
      <c r="V46" s="8">
        <f t="shared" si="43"/>
        <v>2248572</v>
      </c>
      <c r="W46" s="16">
        <f t="shared" si="3"/>
        <v>13059008.456</v>
      </c>
      <c r="X46" s="8">
        <v>2899678.91</v>
      </c>
      <c r="Y46" s="8">
        <f t="shared" si="11"/>
        <v>749524</v>
      </c>
      <c r="Z46" s="8">
        <f t="shared" si="6"/>
        <v>15209163.366</v>
      </c>
    </row>
    <row r="47" spans="1:26" ht="37.5" customHeight="1">
      <c r="A47" s="6"/>
      <c r="B47" s="5" t="s">
        <v>45</v>
      </c>
      <c r="C47" s="7" t="s">
        <v>86</v>
      </c>
      <c r="D47" s="7" t="s">
        <v>80</v>
      </c>
      <c r="E47" s="7" t="s">
        <v>82</v>
      </c>
      <c r="F47" s="8">
        <v>4937.62</v>
      </c>
      <c r="G47" s="8">
        <v>4937.62</v>
      </c>
      <c r="H47" s="8">
        <v>1180</v>
      </c>
      <c r="I47" s="8">
        <v>1190</v>
      </c>
      <c r="J47" s="9">
        <v>925.8</v>
      </c>
      <c r="K47" s="19">
        <v>600</v>
      </c>
      <c r="L47" s="9">
        <v>1253</v>
      </c>
      <c r="M47" s="19">
        <v>600</v>
      </c>
      <c r="N47" s="9">
        <v>700</v>
      </c>
      <c r="O47" s="9">
        <v>600</v>
      </c>
      <c r="P47" s="9">
        <f t="shared" si="2"/>
        <v>3478.8</v>
      </c>
      <c r="Q47" s="8">
        <f>(F47-H47)*J47</f>
        <v>3478804.5959999999</v>
      </c>
      <c r="R47" s="20">
        <f t="shared" si="27"/>
        <v>2254572</v>
      </c>
      <c r="S47" s="8">
        <f>(F47-H47)*L47</f>
        <v>4708297.8599999994</v>
      </c>
      <c r="T47" s="20">
        <f>(F47-H47)*M47</f>
        <v>2254572</v>
      </c>
      <c r="U47" s="8">
        <f>(G47-I47)*N47</f>
        <v>2623334</v>
      </c>
      <c r="V47" s="8">
        <f>(G47-I47)*O47</f>
        <v>2248572</v>
      </c>
      <c r="W47" s="16">
        <f t="shared" si="3"/>
        <v>13059008.456</v>
      </c>
      <c r="X47" s="8"/>
      <c r="Y47" s="8"/>
      <c r="Z47" s="8"/>
    </row>
    <row r="48" spans="1:26" ht="37.5" customHeight="1">
      <c r="A48" s="7" t="s">
        <v>34</v>
      </c>
      <c r="B48" s="5" t="s">
        <v>35</v>
      </c>
      <c r="C48" s="5" t="s">
        <v>35</v>
      </c>
      <c r="D48" s="5"/>
      <c r="E48" s="28"/>
      <c r="F48" s="8" t="s">
        <v>79</v>
      </c>
      <c r="G48" s="8" t="s">
        <v>79</v>
      </c>
      <c r="H48" s="8" t="s">
        <v>79</v>
      </c>
      <c r="I48" s="8" t="s">
        <v>79</v>
      </c>
      <c r="J48" s="9">
        <f>SUM(J49:J51)</f>
        <v>4619.6559999999999</v>
      </c>
      <c r="K48" s="19">
        <f>SUM(K49:K51)</f>
        <v>5250</v>
      </c>
      <c r="L48" s="9">
        <f>SUM(L49:L51)</f>
        <v>5038.0429999999997</v>
      </c>
      <c r="M48" s="19">
        <f t="shared" ref="M48:O48" si="44">SUM(M49:M51)</f>
        <v>5250</v>
      </c>
      <c r="N48" s="9">
        <f t="shared" si="44"/>
        <v>5250</v>
      </c>
      <c r="O48" s="9">
        <f t="shared" si="44"/>
        <v>5250</v>
      </c>
      <c r="P48" s="9">
        <f t="shared" si="2"/>
        <v>20157.699000000001</v>
      </c>
      <c r="Q48" s="8">
        <f>SUM(Q49:Q51)</f>
        <v>6134293.6237300001</v>
      </c>
      <c r="R48" s="20">
        <f>SUM(R49:R51)</f>
        <v>7129932.4999999991</v>
      </c>
      <c r="S48" s="8">
        <f>SUM(S49:S51)</f>
        <v>6657511.8535399996</v>
      </c>
      <c r="T48" s="20">
        <f t="shared" ref="T48:V48" si="45">SUM(T49:T51)</f>
        <v>7129932.4999999991</v>
      </c>
      <c r="U48" s="8">
        <f t="shared" si="45"/>
        <v>6682432.4999999991</v>
      </c>
      <c r="V48" s="8">
        <f t="shared" si="45"/>
        <v>6682432.4999999991</v>
      </c>
      <c r="W48" s="16">
        <f t="shared" si="3"/>
        <v>26156670.47727</v>
      </c>
      <c r="X48" s="8">
        <v>4247440.3099999996</v>
      </c>
      <c r="Y48" s="8">
        <f t="shared" si="11"/>
        <v>2227477.4999999995</v>
      </c>
      <c r="Z48" s="8">
        <f t="shared" si="6"/>
        <v>28176633.287269998</v>
      </c>
    </row>
    <row r="49" spans="1:26" ht="50.25" customHeight="1">
      <c r="A49" s="6"/>
      <c r="B49" s="5" t="s">
        <v>35</v>
      </c>
      <c r="C49" s="7" t="s">
        <v>134</v>
      </c>
      <c r="D49" s="7"/>
      <c r="E49" s="7" t="s">
        <v>120</v>
      </c>
      <c r="F49" s="8">
        <v>2081.98</v>
      </c>
      <c r="G49" s="8">
        <v>2081.98</v>
      </c>
      <c r="H49" s="8">
        <v>850</v>
      </c>
      <c r="I49" s="8">
        <v>915</v>
      </c>
      <c r="J49" s="9">
        <v>466.07</v>
      </c>
      <c r="K49" s="19">
        <v>250</v>
      </c>
      <c r="L49" s="9">
        <v>210.91200000000001</v>
      </c>
      <c r="M49" s="19">
        <v>250</v>
      </c>
      <c r="N49" s="9">
        <v>250</v>
      </c>
      <c r="O49" s="9">
        <v>250</v>
      </c>
      <c r="P49" s="9">
        <f t="shared" si="2"/>
        <v>1176.982</v>
      </c>
      <c r="Q49" s="8">
        <f>(F49-H49)*J49</f>
        <v>574188.91859999998</v>
      </c>
      <c r="R49" s="20">
        <f t="shared" si="27"/>
        <v>307995</v>
      </c>
      <c r="S49" s="8">
        <f>(F49-H49)*L49</f>
        <v>259839.36576000002</v>
      </c>
      <c r="T49" s="20">
        <f t="shared" ref="T49:U51" si="46">(F49-H49)*M49</f>
        <v>307995</v>
      </c>
      <c r="U49" s="8">
        <f t="shared" si="46"/>
        <v>291745</v>
      </c>
      <c r="V49" s="8">
        <f>(G49-I49)*O49</f>
        <v>291745</v>
      </c>
      <c r="W49" s="16">
        <f t="shared" si="3"/>
        <v>1417518.2843599999</v>
      </c>
      <c r="X49" s="8"/>
      <c r="Y49" s="8"/>
      <c r="Z49" s="8"/>
    </row>
    <row r="50" spans="1:26" ht="38.25" customHeight="1">
      <c r="A50" s="6"/>
      <c r="B50" s="5" t="s">
        <v>35</v>
      </c>
      <c r="C50" s="7" t="s">
        <v>134</v>
      </c>
      <c r="D50" s="7"/>
      <c r="E50" s="7" t="s">
        <v>119</v>
      </c>
      <c r="F50" s="8">
        <v>2442.4299999999998</v>
      </c>
      <c r="G50" s="8">
        <v>2442.4299999999998</v>
      </c>
      <c r="H50" s="8">
        <v>1025</v>
      </c>
      <c r="I50" s="8">
        <v>1120</v>
      </c>
      <c r="J50" s="9">
        <v>1993.819</v>
      </c>
      <c r="K50" s="19">
        <v>3250</v>
      </c>
      <c r="L50" s="9">
        <v>1894.45</v>
      </c>
      <c r="M50" s="19">
        <v>3250</v>
      </c>
      <c r="N50" s="9">
        <v>3250</v>
      </c>
      <c r="O50" s="9">
        <v>3250</v>
      </c>
      <c r="P50" s="9">
        <f t="shared" si="2"/>
        <v>10388.269</v>
      </c>
      <c r="Q50" s="8">
        <f>(F50-H50)*J50-0.01</f>
        <v>2826098.8551699999</v>
      </c>
      <c r="R50" s="20">
        <f t="shared" si="27"/>
        <v>4606647.4999999991</v>
      </c>
      <c r="S50" s="8">
        <f t="shared" ref="S50:S51" si="47">(F50-H50)*L50</f>
        <v>2685250.2634999999</v>
      </c>
      <c r="T50" s="20">
        <f t="shared" si="46"/>
        <v>4606647.4999999991</v>
      </c>
      <c r="U50" s="8">
        <f t="shared" si="46"/>
        <v>4297897.4999999991</v>
      </c>
      <c r="V50" s="8">
        <f>(G50-I50)*O50</f>
        <v>4297897.4999999991</v>
      </c>
      <c r="W50" s="16">
        <f t="shared" si="3"/>
        <v>14107144.118669998</v>
      </c>
      <c r="X50" s="8"/>
      <c r="Y50" s="8"/>
      <c r="Z50" s="8"/>
    </row>
    <row r="51" spans="1:26" ht="38.25" customHeight="1">
      <c r="A51" s="6"/>
      <c r="B51" s="5" t="s">
        <v>35</v>
      </c>
      <c r="C51" s="7" t="s">
        <v>134</v>
      </c>
      <c r="D51" s="7"/>
      <c r="E51" s="7" t="s">
        <v>82</v>
      </c>
      <c r="F51" s="8">
        <v>2385.88</v>
      </c>
      <c r="G51" s="8">
        <v>2385.88</v>
      </c>
      <c r="H51" s="8">
        <v>1120</v>
      </c>
      <c r="I51" s="8">
        <v>1190</v>
      </c>
      <c r="J51" s="9">
        <v>2159.7669999999998</v>
      </c>
      <c r="K51" s="19">
        <v>1750</v>
      </c>
      <c r="L51" s="9">
        <v>2932.681</v>
      </c>
      <c r="M51" s="19">
        <v>1750</v>
      </c>
      <c r="N51" s="9">
        <v>1750</v>
      </c>
      <c r="O51" s="9">
        <v>1750</v>
      </c>
      <c r="P51" s="9">
        <f t="shared" si="2"/>
        <v>8592.4480000000003</v>
      </c>
      <c r="Q51" s="8">
        <f>(F51-H51)*J51</f>
        <v>2734005.8499599998</v>
      </c>
      <c r="R51" s="20">
        <f t="shared" si="27"/>
        <v>2215290</v>
      </c>
      <c r="S51" s="8">
        <f t="shared" si="47"/>
        <v>3712422.2242800002</v>
      </c>
      <c r="T51" s="20">
        <f t="shared" si="46"/>
        <v>2215290</v>
      </c>
      <c r="U51" s="8">
        <f t="shared" si="46"/>
        <v>2092790.0000000002</v>
      </c>
      <c r="V51" s="8">
        <f>(G51-I51)*O51</f>
        <v>2092790.0000000002</v>
      </c>
      <c r="W51" s="16">
        <f t="shared" si="3"/>
        <v>10632008.074240001</v>
      </c>
      <c r="X51" s="8"/>
      <c r="Y51" s="8"/>
      <c r="Z51" s="8"/>
    </row>
    <row r="52" spans="1:26" ht="37.5" customHeight="1">
      <c r="A52" s="7" t="s">
        <v>36</v>
      </c>
      <c r="B52" s="5" t="s">
        <v>37</v>
      </c>
      <c r="C52" s="5" t="s">
        <v>37</v>
      </c>
      <c r="D52" s="5"/>
      <c r="E52" s="28"/>
      <c r="F52" s="8" t="s">
        <v>79</v>
      </c>
      <c r="G52" s="8" t="s">
        <v>79</v>
      </c>
      <c r="H52" s="8" t="s">
        <v>79</v>
      </c>
      <c r="I52" s="8" t="s">
        <v>79</v>
      </c>
      <c r="J52" s="9">
        <f>SUM(J53:J54)</f>
        <v>1133.96</v>
      </c>
      <c r="K52" s="19">
        <f>SUM(K53:K54)</f>
        <v>2650</v>
      </c>
      <c r="L52" s="9">
        <f>SUM(L53:L54)</f>
        <v>0</v>
      </c>
      <c r="M52" s="19">
        <f t="shared" ref="M52:O52" si="48">SUM(M53:M54)</f>
        <v>200</v>
      </c>
      <c r="N52" s="9">
        <f t="shared" si="48"/>
        <v>0</v>
      </c>
      <c r="O52" s="9">
        <f t="shared" si="48"/>
        <v>2650</v>
      </c>
      <c r="P52" s="9">
        <f t="shared" si="2"/>
        <v>3783.96</v>
      </c>
      <c r="Q52" s="8">
        <f>SUM(Q53:Q54)</f>
        <v>444000.55949999997</v>
      </c>
      <c r="R52" s="20">
        <f>SUM(R53:R54)</f>
        <v>1037166.5</v>
      </c>
      <c r="S52" s="8">
        <f>SUM(S53:S54)</f>
        <v>0</v>
      </c>
      <c r="T52" s="20">
        <f t="shared" ref="T52:V52" si="49">SUM(T53:T54)</f>
        <v>77804</v>
      </c>
      <c r="U52" s="8">
        <f t="shared" si="49"/>
        <v>0</v>
      </c>
      <c r="V52" s="8">
        <f t="shared" si="49"/>
        <v>864166.5</v>
      </c>
      <c r="W52" s="16">
        <f t="shared" si="3"/>
        <v>1308167.0595</v>
      </c>
      <c r="X52" s="8">
        <v>140501.28</v>
      </c>
      <c r="Y52" s="8">
        <f t="shared" si="11"/>
        <v>288055.5</v>
      </c>
      <c r="Z52" s="8">
        <f t="shared" si="6"/>
        <v>1160612.8395</v>
      </c>
    </row>
    <row r="53" spans="1:26" ht="37.5" customHeight="1">
      <c r="A53" s="6"/>
      <c r="B53" s="5" t="s">
        <v>37</v>
      </c>
      <c r="C53" s="7" t="s">
        <v>87</v>
      </c>
      <c r="D53" s="7" t="s">
        <v>80</v>
      </c>
      <c r="E53" s="7" t="s">
        <v>120</v>
      </c>
      <c r="F53" s="8">
        <v>1239.02</v>
      </c>
      <c r="G53" s="8">
        <v>1239.02</v>
      </c>
      <c r="H53" s="8">
        <v>850</v>
      </c>
      <c r="I53" s="8">
        <v>915</v>
      </c>
      <c r="J53" s="9">
        <v>1111.07</v>
      </c>
      <c r="K53" s="19">
        <v>2600</v>
      </c>
      <c r="L53" s="9">
        <v>0</v>
      </c>
      <c r="M53" s="19">
        <v>200</v>
      </c>
      <c r="N53" s="9">
        <v>0</v>
      </c>
      <c r="O53" s="9">
        <v>2600</v>
      </c>
      <c r="P53" s="9">
        <f t="shared" si="2"/>
        <v>3711.0699999999997</v>
      </c>
      <c r="Q53" s="8">
        <f>(F53-H53)*J53+0.01</f>
        <v>432228.46139999997</v>
      </c>
      <c r="R53" s="20">
        <f t="shared" si="27"/>
        <v>1011452</v>
      </c>
      <c r="S53" s="8">
        <f>(F53-H53)*L53</f>
        <v>0</v>
      </c>
      <c r="T53" s="20">
        <f>(F53-H53)*M53</f>
        <v>77804</v>
      </c>
      <c r="U53" s="8">
        <f>(G53-I53)*N53</f>
        <v>0</v>
      </c>
      <c r="V53" s="8">
        <f>(G53-I53)*O53</f>
        <v>842452</v>
      </c>
      <c r="W53" s="16">
        <f t="shared" si="3"/>
        <v>1274680.4613999999</v>
      </c>
      <c r="X53" s="8"/>
      <c r="Y53" s="8"/>
      <c r="Z53" s="8"/>
    </row>
    <row r="54" spans="1:26" ht="37.5" customHeight="1">
      <c r="A54" s="6"/>
      <c r="B54" s="5" t="s">
        <v>37</v>
      </c>
      <c r="C54" s="7" t="s">
        <v>87</v>
      </c>
      <c r="D54" s="7" t="s">
        <v>80</v>
      </c>
      <c r="E54" s="7" t="s">
        <v>119</v>
      </c>
      <c r="F54" s="8">
        <v>1449.29</v>
      </c>
      <c r="G54" s="8">
        <v>1449.29</v>
      </c>
      <c r="H54" s="8">
        <v>935</v>
      </c>
      <c r="I54" s="8">
        <v>1015</v>
      </c>
      <c r="J54" s="9">
        <v>22.89</v>
      </c>
      <c r="K54" s="19">
        <v>50</v>
      </c>
      <c r="L54" s="9">
        <v>0</v>
      </c>
      <c r="M54" s="19">
        <v>0</v>
      </c>
      <c r="N54" s="9">
        <v>0</v>
      </c>
      <c r="O54" s="9">
        <v>50</v>
      </c>
      <c r="P54" s="9">
        <f t="shared" si="2"/>
        <v>72.89</v>
      </c>
      <c r="Q54" s="8">
        <f>(F54-H54)*J54</f>
        <v>11772.098099999999</v>
      </c>
      <c r="R54" s="20">
        <f t="shared" si="27"/>
        <v>25714.5</v>
      </c>
      <c r="S54" s="8">
        <f>(F54-H54)*L54</f>
        <v>0</v>
      </c>
      <c r="T54" s="20">
        <f>(F54-H54)*M54</f>
        <v>0</v>
      </c>
      <c r="U54" s="8">
        <f>(G54-I54)*N54</f>
        <v>0</v>
      </c>
      <c r="V54" s="8">
        <f>(G54-I54)*O54</f>
        <v>21714.5</v>
      </c>
      <c r="W54" s="16">
        <f t="shared" si="3"/>
        <v>33486.598100000003</v>
      </c>
      <c r="X54" s="8"/>
      <c r="Y54" s="8"/>
      <c r="Z54" s="8"/>
    </row>
    <row r="55" spans="1:26" ht="37.5" customHeight="1">
      <c r="A55" s="7" t="s">
        <v>38</v>
      </c>
      <c r="B55" s="5" t="s">
        <v>39</v>
      </c>
      <c r="C55" s="5" t="s">
        <v>39</v>
      </c>
      <c r="D55" s="5"/>
      <c r="E55" s="28"/>
      <c r="F55" s="8" t="s">
        <v>79</v>
      </c>
      <c r="G55" s="8" t="s">
        <v>79</v>
      </c>
      <c r="H55" s="8" t="s">
        <v>79</v>
      </c>
      <c r="I55" s="8" t="s">
        <v>79</v>
      </c>
      <c r="J55" s="9">
        <f>SUM(J56)</f>
        <v>5499.9</v>
      </c>
      <c r="K55" s="19">
        <f>SUM(K56)</f>
        <v>5500</v>
      </c>
      <c r="L55" s="9">
        <f>SUM(L56)</f>
        <v>1998.9</v>
      </c>
      <c r="M55" s="19">
        <f t="shared" ref="M55:O55" si="50">SUM(M56)</f>
        <v>2000</v>
      </c>
      <c r="N55" s="9">
        <f t="shared" si="50"/>
        <v>0</v>
      </c>
      <c r="O55" s="9">
        <f t="shared" si="50"/>
        <v>2500</v>
      </c>
      <c r="P55" s="9">
        <f t="shared" si="2"/>
        <v>9998.7999999999993</v>
      </c>
      <c r="Q55" s="8">
        <f>SUM(Q56)</f>
        <v>8200570.8959999997</v>
      </c>
      <c r="R55" s="20">
        <f>SUM(R56)</f>
        <v>8200720</v>
      </c>
      <c r="S55" s="8">
        <f>SUM(S56)</f>
        <v>2980439.8560000001</v>
      </c>
      <c r="T55" s="20">
        <f t="shared" ref="T55:V55" si="51">SUM(T56)</f>
        <v>2982080</v>
      </c>
      <c r="U55" s="8">
        <f t="shared" si="51"/>
        <v>0</v>
      </c>
      <c r="V55" s="8">
        <f t="shared" si="51"/>
        <v>3507600</v>
      </c>
      <c r="W55" s="16">
        <f t="shared" si="3"/>
        <v>14688610.752</v>
      </c>
      <c r="X55" s="8">
        <v>2709524.57</v>
      </c>
      <c r="Y55" s="8">
        <f t="shared" si="11"/>
        <v>1169200</v>
      </c>
      <c r="Z55" s="8">
        <f t="shared" si="6"/>
        <v>16228935.322000001</v>
      </c>
    </row>
    <row r="56" spans="1:26" ht="37.5" customHeight="1">
      <c r="A56" s="6"/>
      <c r="B56" s="5" t="s">
        <v>39</v>
      </c>
      <c r="C56" s="7" t="s">
        <v>148</v>
      </c>
      <c r="D56" s="7"/>
      <c r="E56" s="7" t="s">
        <v>120</v>
      </c>
      <c r="F56" s="8">
        <v>2103.04</v>
      </c>
      <c r="G56" s="8">
        <v>2103.04</v>
      </c>
      <c r="H56" s="8">
        <v>612</v>
      </c>
      <c r="I56" s="8">
        <v>700</v>
      </c>
      <c r="J56" s="9">
        <v>5499.9</v>
      </c>
      <c r="K56" s="19">
        <v>5500</v>
      </c>
      <c r="L56" s="9">
        <v>1998.9</v>
      </c>
      <c r="M56" s="19">
        <v>2000</v>
      </c>
      <c r="N56" s="9">
        <v>0</v>
      </c>
      <c r="O56" s="9">
        <v>2500</v>
      </c>
      <c r="P56" s="9">
        <f t="shared" si="2"/>
        <v>9998.7999999999993</v>
      </c>
      <c r="Q56" s="8">
        <f>(F56-H56)*J56</f>
        <v>8200570.8959999997</v>
      </c>
      <c r="R56" s="20">
        <f t="shared" si="27"/>
        <v>8200720</v>
      </c>
      <c r="S56" s="8">
        <f>(F56-H56)*L56</f>
        <v>2980439.8560000001</v>
      </c>
      <c r="T56" s="20">
        <f>(F56-H56)*M56</f>
        <v>2982080</v>
      </c>
      <c r="U56" s="8">
        <f>(G56-I56)*N56</f>
        <v>0</v>
      </c>
      <c r="V56" s="8">
        <f>(G56-I56)*O56</f>
        <v>3507600</v>
      </c>
      <c r="W56" s="16">
        <f t="shared" si="3"/>
        <v>14688610.752</v>
      </c>
      <c r="X56" s="8"/>
      <c r="Y56" s="8"/>
      <c r="Z56" s="8"/>
    </row>
    <row r="57" spans="1:26" ht="37.5" customHeight="1">
      <c r="A57" s="7" t="s">
        <v>21</v>
      </c>
      <c r="B57" s="5" t="s">
        <v>22</v>
      </c>
      <c r="C57" s="5" t="s">
        <v>22</v>
      </c>
      <c r="D57" s="5"/>
      <c r="E57" s="28"/>
      <c r="F57" s="8" t="s">
        <v>79</v>
      </c>
      <c r="G57" s="8" t="s">
        <v>79</v>
      </c>
      <c r="H57" s="8" t="s">
        <v>79</v>
      </c>
      <c r="I57" s="8" t="s">
        <v>79</v>
      </c>
      <c r="J57" s="9">
        <f>SUM(J58:J59)</f>
        <v>661.81</v>
      </c>
      <c r="K57" s="19">
        <f>SUM(K58:K59)</f>
        <v>1112</v>
      </c>
      <c r="L57" s="9">
        <f>SUM(L58:L59)</f>
        <v>57</v>
      </c>
      <c r="M57" s="19">
        <f t="shared" ref="M57:O57" si="52">SUM(M58:M59)</f>
        <v>192</v>
      </c>
      <c r="N57" s="9">
        <f t="shared" si="52"/>
        <v>0</v>
      </c>
      <c r="O57" s="9">
        <f t="shared" si="52"/>
        <v>426</v>
      </c>
      <c r="P57" s="9">
        <f t="shared" si="2"/>
        <v>1144.81</v>
      </c>
      <c r="Q57" s="8">
        <f>SUM(Q58:Q59)</f>
        <v>442161.91479999997</v>
      </c>
      <c r="R57" s="20">
        <f>SUM(R58:R59)</f>
        <v>703935.96</v>
      </c>
      <c r="S57" s="8">
        <f>SUM(S58:S59)</f>
        <v>40387.380000000005</v>
      </c>
      <c r="T57" s="20">
        <f t="shared" ref="T57:V57" si="53">SUM(T58:T59)</f>
        <v>121351.31999999998</v>
      </c>
      <c r="U57" s="8">
        <f t="shared" si="53"/>
        <v>0</v>
      </c>
      <c r="V57" s="8">
        <f t="shared" si="53"/>
        <v>248547.52</v>
      </c>
      <c r="W57" s="16">
        <f t="shared" si="3"/>
        <v>731096.81479999993</v>
      </c>
      <c r="X57" s="8">
        <v>35109.54</v>
      </c>
      <c r="Y57" s="8">
        <f>V57/3</f>
        <v>82849.173333333325</v>
      </c>
      <c r="Z57" s="8">
        <f t="shared" si="6"/>
        <v>683357.18146666663</v>
      </c>
    </row>
    <row r="58" spans="1:26" ht="65.25" customHeight="1">
      <c r="A58" s="6"/>
      <c r="B58" s="5" t="s">
        <v>22</v>
      </c>
      <c r="C58" s="7" t="s">
        <v>89</v>
      </c>
      <c r="D58" s="7" t="s">
        <v>90</v>
      </c>
      <c r="E58" s="7" t="s">
        <v>120</v>
      </c>
      <c r="F58" s="8">
        <v>1136.08</v>
      </c>
      <c r="G58" s="8">
        <v>1136.08</v>
      </c>
      <c r="H58" s="8">
        <v>540</v>
      </c>
      <c r="I58" s="8">
        <v>619</v>
      </c>
      <c r="J58" s="9">
        <v>371.80999999999995</v>
      </c>
      <c r="K58" s="19">
        <v>862</v>
      </c>
      <c r="L58" s="9">
        <v>18</v>
      </c>
      <c r="M58" s="19">
        <v>150</v>
      </c>
      <c r="N58" s="9">
        <v>0</v>
      </c>
      <c r="O58" s="9">
        <v>238</v>
      </c>
      <c r="P58" s="9">
        <f t="shared" si="2"/>
        <v>627.80999999999995</v>
      </c>
      <c r="Q58" s="8">
        <f>(F58-H58)*J58+0.01</f>
        <v>221628.51479999995</v>
      </c>
      <c r="R58" s="20">
        <f t="shared" si="27"/>
        <v>513820.95999999996</v>
      </c>
      <c r="S58" s="8">
        <f>(F58-H58)*L58</f>
        <v>10729.439999999999</v>
      </c>
      <c r="T58" s="20">
        <f>(F58-H58)*M58</f>
        <v>89411.999999999985</v>
      </c>
      <c r="U58" s="8">
        <f>(G58-I58)*N58</f>
        <v>0</v>
      </c>
      <c r="V58" s="8">
        <f>(G58-I58)*O58</f>
        <v>123065.03999999998</v>
      </c>
      <c r="W58" s="16">
        <f t="shared" si="3"/>
        <v>355422.99479999993</v>
      </c>
      <c r="X58" s="8"/>
      <c r="Y58" s="8"/>
      <c r="Z58" s="8"/>
    </row>
    <row r="59" spans="1:26" ht="65.25" customHeight="1">
      <c r="A59" s="6"/>
      <c r="B59" s="5" t="s">
        <v>22</v>
      </c>
      <c r="C59" s="7" t="s">
        <v>89</v>
      </c>
      <c r="D59" s="7" t="s">
        <v>90</v>
      </c>
      <c r="E59" s="7" t="s">
        <v>119</v>
      </c>
      <c r="F59" s="8">
        <v>1395.46</v>
      </c>
      <c r="G59" s="8">
        <v>1395.46</v>
      </c>
      <c r="H59" s="8">
        <v>635</v>
      </c>
      <c r="I59" s="8">
        <v>728</v>
      </c>
      <c r="J59" s="9">
        <v>290</v>
      </c>
      <c r="K59" s="19">
        <v>250</v>
      </c>
      <c r="L59" s="9">
        <v>39</v>
      </c>
      <c r="M59" s="19">
        <v>42</v>
      </c>
      <c r="N59" s="9">
        <v>0</v>
      </c>
      <c r="O59" s="9">
        <v>188</v>
      </c>
      <c r="P59" s="9">
        <f t="shared" si="2"/>
        <v>517</v>
      </c>
      <c r="Q59" s="8">
        <f>(F59-H59)*J59</f>
        <v>220533.40000000002</v>
      </c>
      <c r="R59" s="20">
        <f t="shared" si="27"/>
        <v>190115</v>
      </c>
      <c r="S59" s="8">
        <f>(F59-H59)*L59</f>
        <v>29657.940000000002</v>
      </c>
      <c r="T59" s="20">
        <f>(F59-H59)*M59</f>
        <v>31939.32</v>
      </c>
      <c r="U59" s="8">
        <f>(G59-I59)*N59</f>
        <v>0</v>
      </c>
      <c r="V59" s="8">
        <f>(G59-I59)*O59</f>
        <v>125482.48000000001</v>
      </c>
      <c r="W59" s="16">
        <f t="shared" si="3"/>
        <v>375673.82000000007</v>
      </c>
      <c r="X59" s="8"/>
      <c r="Y59" s="8"/>
      <c r="Z59" s="8"/>
    </row>
    <row r="60" spans="1:26" ht="30.75" customHeight="1">
      <c r="A60" s="7" t="s">
        <v>1</v>
      </c>
      <c r="B60" s="5" t="s">
        <v>2</v>
      </c>
      <c r="C60" s="5" t="s">
        <v>2</v>
      </c>
      <c r="D60" s="5"/>
      <c r="E60" s="28"/>
      <c r="F60" s="8" t="s">
        <v>79</v>
      </c>
      <c r="G60" s="8" t="s">
        <v>79</v>
      </c>
      <c r="H60" s="8" t="s">
        <v>79</v>
      </c>
      <c r="I60" s="8" t="s">
        <v>79</v>
      </c>
      <c r="J60" s="9">
        <f>SUM(J61)</f>
        <v>204</v>
      </c>
      <c r="K60" s="19">
        <f>SUM(K61)</f>
        <v>332</v>
      </c>
      <c r="L60" s="9">
        <f>SUM(L61)</f>
        <v>132</v>
      </c>
      <c r="M60" s="19">
        <f t="shared" ref="M60:O60" si="54">SUM(M61)</f>
        <v>150</v>
      </c>
      <c r="N60" s="9">
        <f t="shared" si="54"/>
        <v>264</v>
      </c>
      <c r="O60" s="9">
        <f t="shared" si="54"/>
        <v>186</v>
      </c>
      <c r="P60" s="9">
        <f t="shared" si="2"/>
        <v>786</v>
      </c>
      <c r="Q60" s="8">
        <f>SUM(Q61)</f>
        <v>318747.95999999996</v>
      </c>
      <c r="R60" s="20">
        <f>SUM(R61)</f>
        <v>518746.67999999993</v>
      </c>
      <c r="S60" s="8">
        <f>SUM(S61)</f>
        <v>206248.67999999996</v>
      </c>
      <c r="T60" s="20">
        <f t="shared" ref="T60:V60" si="55">SUM(T61)</f>
        <v>234373.49999999997</v>
      </c>
      <c r="U60" s="8">
        <f t="shared" si="55"/>
        <v>412497.35999999993</v>
      </c>
      <c r="V60" s="8">
        <f t="shared" si="55"/>
        <v>290623.13999999996</v>
      </c>
      <c r="W60" s="16">
        <f t="shared" si="3"/>
        <v>1228117.1399999997</v>
      </c>
      <c r="X60" s="8">
        <v>305958.84000000003</v>
      </c>
      <c r="Y60" s="8">
        <f t="shared" si="11"/>
        <v>96874.37999999999</v>
      </c>
      <c r="Z60" s="8">
        <f t="shared" si="6"/>
        <v>1437201.5999999999</v>
      </c>
    </row>
    <row r="61" spans="1:26" ht="37.5" customHeight="1">
      <c r="A61" s="6"/>
      <c r="B61" s="5" t="s">
        <v>2</v>
      </c>
      <c r="C61" s="7" t="s">
        <v>91</v>
      </c>
      <c r="D61" s="7" t="s">
        <v>80</v>
      </c>
      <c r="E61" s="7" t="s">
        <v>120</v>
      </c>
      <c r="F61" s="8">
        <v>2337.4899999999998</v>
      </c>
      <c r="G61" s="8">
        <v>2337.4899999999998</v>
      </c>
      <c r="H61" s="8">
        <v>775</v>
      </c>
      <c r="I61" s="8">
        <v>775</v>
      </c>
      <c r="J61" s="9">
        <v>204</v>
      </c>
      <c r="K61" s="19">
        <v>332</v>
      </c>
      <c r="L61" s="9">
        <v>132</v>
      </c>
      <c r="M61" s="19">
        <v>150</v>
      </c>
      <c r="N61" s="9">
        <v>264</v>
      </c>
      <c r="O61" s="9">
        <v>186</v>
      </c>
      <c r="P61" s="9">
        <f t="shared" si="2"/>
        <v>786</v>
      </c>
      <c r="Q61" s="8">
        <f>(F61-H61)*J61</f>
        <v>318747.95999999996</v>
      </c>
      <c r="R61" s="20">
        <f t="shared" si="27"/>
        <v>518746.67999999993</v>
      </c>
      <c r="S61" s="8">
        <f>(F61-H61)*L61</f>
        <v>206248.67999999996</v>
      </c>
      <c r="T61" s="20">
        <f>(F61-H61)*M61</f>
        <v>234373.49999999997</v>
      </c>
      <c r="U61" s="8">
        <f>(G61-I61)*N61</f>
        <v>412497.35999999993</v>
      </c>
      <c r="V61" s="8">
        <f>(G61-I61)*O61</f>
        <v>290623.13999999996</v>
      </c>
      <c r="W61" s="16">
        <f t="shared" si="3"/>
        <v>1228117.1399999997</v>
      </c>
      <c r="X61" s="8"/>
      <c r="Y61" s="8"/>
      <c r="Z61" s="8"/>
    </row>
    <row r="62" spans="1:26" ht="30" customHeight="1">
      <c r="A62" s="7" t="s">
        <v>50</v>
      </c>
      <c r="B62" s="5" t="s">
        <v>51</v>
      </c>
      <c r="C62" s="5" t="s">
        <v>51</v>
      </c>
      <c r="D62" s="5"/>
      <c r="E62" s="28"/>
      <c r="F62" s="8" t="s">
        <v>79</v>
      </c>
      <c r="G62" s="8" t="s">
        <v>79</v>
      </c>
      <c r="H62" s="8" t="s">
        <v>79</v>
      </c>
      <c r="I62" s="8" t="s">
        <v>79</v>
      </c>
      <c r="J62" s="9">
        <f>J63</f>
        <v>1109.4100000000001</v>
      </c>
      <c r="K62" s="19">
        <f>K63</f>
        <v>1500</v>
      </c>
      <c r="L62" s="9">
        <f>L63</f>
        <v>483.22</v>
      </c>
      <c r="M62" s="19">
        <f t="shared" ref="M62:O62" si="56">M63</f>
        <v>1500</v>
      </c>
      <c r="N62" s="9">
        <f t="shared" si="56"/>
        <v>1500</v>
      </c>
      <c r="O62" s="9">
        <f t="shared" si="56"/>
        <v>1500</v>
      </c>
      <c r="P62" s="9">
        <f t="shared" si="2"/>
        <v>4592.63</v>
      </c>
      <c r="Q62" s="8">
        <f>SUM(Q63)</f>
        <v>1946115.9279000002</v>
      </c>
      <c r="R62" s="20">
        <f>SUM(R63)</f>
        <v>2631285</v>
      </c>
      <c r="S62" s="8">
        <f>SUM(S63)</f>
        <v>847659.69180000003</v>
      </c>
      <c r="T62" s="20">
        <f t="shared" ref="T62:V62" si="57">SUM(T63)</f>
        <v>2631285</v>
      </c>
      <c r="U62" s="8">
        <f t="shared" si="57"/>
        <v>2458785</v>
      </c>
      <c r="V62" s="8">
        <f t="shared" si="57"/>
        <v>2458785</v>
      </c>
      <c r="W62" s="16">
        <f t="shared" si="3"/>
        <v>7711345.6196999997</v>
      </c>
      <c r="X62" s="8">
        <v>2274986</v>
      </c>
      <c r="Y62" s="8">
        <f>V62/3</f>
        <v>819595</v>
      </c>
      <c r="Z62" s="8">
        <f t="shared" si="6"/>
        <v>9166736.6196999997</v>
      </c>
    </row>
    <row r="63" spans="1:26" ht="37.5" customHeight="1">
      <c r="A63" s="6"/>
      <c r="B63" s="5" t="s">
        <v>51</v>
      </c>
      <c r="C63" s="7" t="s">
        <v>81</v>
      </c>
      <c r="D63" s="7" t="s">
        <v>80</v>
      </c>
      <c r="E63" s="7" t="s">
        <v>82</v>
      </c>
      <c r="F63" s="8">
        <v>2829.19</v>
      </c>
      <c r="G63" s="8">
        <v>2829.19</v>
      </c>
      <c r="H63" s="8">
        <v>1075</v>
      </c>
      <c r="I63" s="8">
        <v>1190</v>
      </c>
      <c r="J63" s="9">
        <v>1109.4100000000001</v>
      </c>
      <c r="K63" s="19">
        <v>1500</v>
      </c>
      <c r="L63" s="9">
        <v>483.22</v>
      </c>
      <c r="M63" s="19">
        <v>1500</v>
      </c>
      <c r="N63" s="9">
        <v>1500</v>
      </c>
      <c r="O63" s="9">
        <v>1500</v>
      </c>
      <c r="P63" s="9">
        <f t="shared" si="2"/>
        <v>4592.63</v>
      </c>
      <c r="Q63" s="8">
        <f>(F63-H63)*J63</f>
        <v>1946115.9279000002</v>
      </c>
      <c r="R63" s="20">
        <f t="shared" si="27"/>
        <v>2631285</v>
      </c>
      <c r="S63" s="8">
        <f>(F63-H63)*L63</f>
        <v>847659.69180000003</v>
      </c>
      <c r="T63" s="20">
        <f>(F63-H63)*M63</f>
        <v>2631285</v>
      </c>
      <c r="U63" s="8">
        <f>(G63-I63)*N63</f>
        <v>2458785</v>
      </c>
      <c r="V63" s="8">
        <f>(G63-I63)*O63</f>
        <v>2458785</v>
      </c>
      <c r="W63" s="16">
        <f t="shared" si="3"/>
        <v>7711345.6196999997</v>
      </c>
      <c r="X63" s="8"/>
      <c r="Y63" s="8"/>
      <c r="Z63" s="8"/>
    </row>
    <row r="64" spans="1:26" ht="29.25" customHeight="1">
      <c r="A64" s="7" t="s">
        <v>3</v>
      </c>
      <c r="B64" s="5" t="s">
        <v>4</v>
      </c>
      <c r="C64" s="5" t="s">
        <v>4</v>
      </c>
      <c r="D64" s="5"/>
      <c r="E64" s="28"/>
      <c r="F64" s="8" t="s">
        <v>79</v>
      </c>
      <c r="G64" s="8" t="s">
        <v>79</v>
      </c>
      <c r="H64" s="8" t="s">
        <v>79</v>
      </c>
      <c r="I64" s="8" t="s">
        <v>79</v>
      </c>
      <c r="J64" s="9">
        <f>SUM(J65:J69)</f>
        <v>4014.5769999999993</v>
      </c>
      <c r="K64" s="19">
        <f>SUM(K65:K69)</f>
        <v>5360</v>
      </c>
      <c r="L64" s="9">
        <f>SUM(L65:L69)</f>
        <v>3942.2910000000002</v>
      </c>
      <c r="M64" s="19">
        <f t="shared" ref="M64:O64" si="58">SUM(M65:M69)</f>
        <v>5882.65</v>
      </c>
      <c r="N64" s="9">
        <f t="shared" si="58"/>
        <v>7104</v>
      </c>
      <c r="O64" s="9">
        <f t="shared" si="58"/>
        <v>4788.3500000000004</v>
      </c>
      <c r="P64" s="9">
        <f t="shared" si="2"/>
        <v>19849.218000000001</v>
      </c>
      <c r="Q64" s="8">
        <f>SUM(Q65:Q69)</f>
        <v>13230892.83746</v>
      </c>
      <c r="R64" s="20">
        <f>SUM(R65:R69)</f>
        <v>17502133.609999999</v>
      </c>
      <c r="S64" s="8">
        <f>SUM(S65:S69)</f>
        <v>12716001.159080001</v>
      </c>
      <c r="T64" s="20">
        <f t="shared" ref="T64:V64" si="59">SUM(T65:T69)</f>
        <v>18855063.055500001</v>
      </c>
      <c r="U64" s="8">
        <f t="shared" si="59"/>
        <v>22705504.799999997</v>
      </c>
      <c r="V64" s="8">
        <f t="shared" si="59"/>
        <v>15229606.9245</v>
      </c>
      <c r="W64" s="16">
        <f t="shared" si="3"/>
        <v>63882005.721039996</v>
      </c>
      <c r="X64" s="8">
        <v>12108895.119999999</v>
      </c>
      <c r="Y64" s="8">
        <f t="shared" si="11"/>
        <v>5076535.6414999999</v>
      </c>
      <c r="Z64" s="8">
        <f t="shared" si="6"/>
        <v>70914365.199540004</v>
      </c>
    </row>
    <row r="65" spans="1:26" ht="65.25" customHeight="1">
      <c r="A65" s="6"/>
      <c r="B65" s="5" t="s">
        <v>4</v>
      </c>
      <c r="C65" s="7" t="s">
        <v>81</v>
      </c>
      <c r="D65" s="7" t="s">
        <v>92</v>
      </c>
      <c r="E65" s="7" t="s">
        <v>82</v>
      </c>
      <c r="F65" s="8">
        <v>4237.38</v>
      </c>
      <c r="G65" s="8">
        <v>4237.38</v>
      </c>
      <c r="H65" s="8">
        <v>1075</v>
      </c>
      <c r="I65" s="8">
        <v>1190</v>
      </c>
      <c r="J65" s="9">
        <v>2232.2169999999996</v>
      </c>
      <c r="K65" s="19">
        <v>3487</v>
      </c>
      <c r="L65" s="9">
        <v>3084.5410000000002</v>
      </c>
      <c r="M65" s="19">
        <v>4925</v>
      </c>
      <c r="N65" s="9">
        <v>3858</v>
      </c>
      <c r="O65" s="9">
        <v>2710</v>
      </c>
      <c r="P65" s="9">
        <f t="shared" si="2"/>
        <v>11884.758</v>
      </c>
      <c r="Q65" s="8">
        <f>(F65-H65)*J65+0.01</f>
        <v>7059118.4064599993</v>
      </c>
      <c r="R65" s="20">
        <f t="shared" si="27"/>
        <v>11027219.060000001</v>
      </c>
      <c r="S65" s="8">
        <f>(F65-H65)*L65</f>
        <v>9754490.7675800007</v>
      </c>
      <c r="T65" s="20">
        <f t="shared" ref="T65:U69" si="60">(F65-H65)*M65</f>
        <v>15574721.5</v>
      </c>
      <c r="U65" s="8">
        <f t="shared" si="60"/>
        <v>11756792.040000001</v>
      </c>
      <c r="V65" s="8">
        <f>(G65-I65)*O65</f>
        <v>8258399.8000000007</v>
      </c>
      <c r="W65" s="16">
        <f t="shared" si="3"/>
        <v>36828801.014040008</v>
      </c>
      <c r="X65" s="8"/>
      <c r="Y65" s="8"/>
      <c r="Z65" s="8"/>
    </row>
    <row r="66" spans="1:26" ht="37.5" customHeight="1">
      <c r="A66" s="6"/>
      <c r="B66" s="5" t="s">
        <v>4</v>
      </c>
      <c r="C66" s="7" t="s">
        <v>81</v>
      </c>
      <c r="D66" s="7" t="s">
        <v>93</v>
      </c>
      <c r="E66" s="7" t="s">
        <v>82</v>
      </c>
      <c r="F66" s="8">
        <v>4580.6499999999996</v>
      </c>
      <c r="G66" s="8">
        <v>4580.6499999999996</v>
      </c>
      <c r="H66" s="8">
        <v>1075</v>
      </c>
      <c r="I66" s="8">
        <v>1190</v>
      </c>
      <c r="J66" s="9">
        <v>771.31</v>
      </c>
      <c r="K66" s="19">
        <v>898</v>
      </c>
      <c r="L66" s="9">
        <v>740.95</v>
      </c>
      <c r="M66" s="19">
        <v>757</v>
      </c>
      <c r="N66" s="9">
        <v>2535</v>
      </c>
      <c r="O66" s="9">
        <v>1836</v>
      </c>
      <c r="P66" s="9">
        <f t="shared" si="2"/>
        <v>5883.26</v>
      </c>
      <c r="Q66" s="8">
        <f>(F66-H66)*J66</f>
        <v>2703942.9014999997</v>
      </c>
      <c r="R66" s="20">
        <f t="shared" si="27"/>
        <v>3148073.6999999997</v>
      </c>
      <c r="S66" s="8">
        <f t="shared" ref="S66:S69" si="61">(F66-H66)*L66</f>
        <v>2597511.3674999997</v>
      </c>
      <c r="T66" s="20">
        <f t="shared" si="60"/>
        <v>2653777.0499999998</v>
      </c>
      <c r="U66" s="8">
        <f t="shared" si="60"/>
        <v>8595297.75</v>
      </c>
      <c r="V66" s="8">
        <f>(G66-I66)*O66</f>
        <v>6225233.3999999994</v>
      </c>
      <c r="W66" s="16">
        <f t="shared" si="3"/>
        <v>20121985.419</v>
      </c>
      <c r="X66" s="8"/>
      <c r="Y66" s="8"/>
      <c r="Z66" s="8"/>
    </row>
    <row r="67" spans="1:26" ht="37.5" customHeight="1">
      <c r="A67" s="6"/>
      <c r="B67" s="5" t="s">
        <v>4</v>
      </c>
      <c r="C67" s="7" t="s">
        <v>91</v>
      </c>
      <c r="D67" s="7" t="s">
        <v>80</v>
      </c>
      <c r="E67" s="7" t="s">
        <v>82</v>
      </c>
      <c r="F67" s="8">
        <v>4149.8999999999996</v>
      </c>
      <c r="G67" s="8">
        <v>4149.8999999999996</v>
      </c>
      <c r="H67" s="8">
        <v>1075</v>
      </c>
      <c r="I67" s="8">
        <v>1190</v>
      </c>
      <c r="J67" s="9">
        <v>0</v>
      </c>
      <c r="K67" s="19">
        <v>0</v>
      </c>
      <c r="L67" s="9">
        <v>0</v>
      </c>
      <c r="M67" s="19">
        <v>0</v>
      </c>
      <c r="N67" s="9">
        <v>8</v>
      </c>
      <c r="O67" s="9">
        <v>0</v>
      </c>
      <c r="P67" s="9">
        <f t="shared" si="2"/>
        <v>8</v>
      </c>
      <c r="Q67" s="8">
        <f>(F67-H67)*J67</f>
        <v>0</v>
      </c>
      <c r="R67" s="20">
        <f t="shared" si="27"/>
        <v>0</v>
      </c>
      <c r="S67" s="8">
        <f t="shared" si="61"/>
        <v>0</v>
      </c>
      <c r="T67" s="20">
        <f t="shared" si="60"/>
        <v>0</v>
      </c>
      <c r="U67" s="8">
        <f t="shared" si="60"/>
        <v>23679.199999999997</v>
      </c>
      <c r="V67" s="8">
        <f>(G67-I67)*O67</f>
        <v>0</v>
      </c>
      <c r="W67" s="16">
        <f t="shared" si="3"/>
        <v>23679.199999999997</v>
      </c>
      <c r="X67" s="8"/>
      <c r="Y67" s="8"/>
      <c r="Z67" s="8"/>
    </row>
    <row r="68" spans="1:26" ht="36.75" customHeight="1">
      <c r="A68" s="6"/>
      <c r="B68" s="5" t="s">
        <v>4</v>
      </c>
      <c r="C68" s="7" t="s">
        <v>140</v>
      </c>
      <c r="D68" s="7" t="s">
        <v>141</v>
      </c>
      <c r="E68" s="7" t="s">
        <v>82</v>
      </c>
      <c r="F68" s="8">
        <v>4236.43</v>
      </c>
      <c r="G68" s="8">
        <v>4236.43</v>
      </c>
      <c r="H68" s="8">
        <v>1120</v>
      </c>
      <c r="I68" s="8">
        <v>1190</v>
      </c>
      <c r="J68" s="9">
        <v>87.6</v>
      </c>
      <c r="K68" s="19">
        <v>135</v>
      </c>
      <c r="L68" s="9">
        <v>116.8</v>
      </c>
      <c r="M68" s="19">
        <v>197</v>
      </c>
      <c r="N68" s="9">
        <v>155</v>
      </c>
      <c r="O68" s="9">
        <v>220</v>
      </c>
      <c r="P68" s="9">
        <f t="shared" si="2"/>
        <v>579.4</v>
      </c>
      <c r="Q68" s="8">
        <f>(F68-H68)*J68</f>
        <v>272999.26799999998</v>
      </c>
      <c r="R68" s="20">
        <f t="shared" si="27"/>
        <v>420718.05000000005</v>
      </c>
      <c r="S68" s="8">
        <f t="shared" si="61"/>
        <v>363999.02400000003</v>
      </c>
      <c r="T68" s="20">
        <f t="shared" si="60"/>
        <v>613936.71000000008</v>
      </c>
      <c r="U68" s="8">
        <f t="shared" si="60"/>
        <v>472196.65</v>
      </c>
      <c r="V68" s="8">
        <f>(G68-I68)*O68</f>
        <v>670214.60000000009</v>
      </c>
      <c r="W68" s="16">
        <f t="shared" si="3"/>
        <v>1779409.5420000001</v>
      </c>
      <c r="X68" s="8"/>
      <c r="Y68" s="8"/>
      <c r="Z68" s="8"/>
    </row>
    <row r="69" spans="1:26" ht="37.5" customHeight="1">
      <c r="A69" s="6"/>
      <c r="B69" s="5" t="s">
        <v>4</v>
      </c>
      <c r="C69" s="7" t="s">
        <v>140</v>
      </c>
      <c r="D69" s="7" t="s">
        <v>142</v>
      </c>
      <c r="E69" s="7" t="s">
        <v>82</v>
      </c>
      <c r="F69" s="8">
        <v>4579.67</v>
      </c>
      <c r="G69" s="8">
        <v>4579.67</v>
      </c>
      <c r="H69" s="8">
        <v>1120</v>
      </c>
      <c r="I69" s="8">
        <v>1190</v>
      </c>
      <c r="J69" s="9">
        <v>923.45</v>
      </c>
      <c r="K69" s="19">
        <v>840</v>
      </c>
      <c r="L69" s="9">
        <v>0</v>
      </c>
      <c r="M69" s="19">
        <v>3.65</v>
      </c>
      <c r="N69" s="9">
        <v>548</v>
      </c>
      <c r="O69" s="9">
        <v>22.35</v>
      </c>
      <c r="P69" s="9">
        <f t="shared" si="2"/>
        <v>1493.8</v>
      </c>
      <c r="Q69" s="8">
        <f>(F69-H69)*J69</f>
        <v>3194832.2615</v>
      </c>
      <c r="R69" s="20">
        <f t="shared" si="27"/>
        <v>2906122.8000000003</v>
      </c>
      <c r="S69" s="8">
        <f t="shared" si="61"/>
        <v>0</v>
      </c>
      <c r="T69" s="20">
        <f t="shared" si="60"/>
        <v>12627.7955</v>
      </c>
      <c r="U69" s="8">
        <f t="shared" si="60"/>
        <v>1857539.1600000001</v>
      </c>
      <c r="V69" s="8">
        <f>(G69-I69)*O69</f>
        <v>75759.124500000005</v>
      </c>
      <c r="W69" s="16">
        <f t="shared" si="3"/>
        <v>5128130.5460000001</v>
      </c>
      <c r="X69" s="8"/>
      <c r="Y69" s="8"/>
      <c r="Z69" s="8"/>
    </row>
    <row r="70" spans="1:26" ht="29.25" customHeight="1">
      <c r="A70" s="7" t="s">
        <v>52</v>
      </c>
      <c r="B70" s="5" t="s">
        <v>53</v>
      </c>
      <c r="C70" s="5" t="s">
        <v>53</v>
      </c>
      <c r="D70" s="5"/>
      <c r="E70" s="28"/>
      <c r="F70" s="8" t="s">
        <v>79</v>
      </c>
      <c r="G70" s="8" t="s">
        <v>79</v>
      </c>
      <c r="H70" s="8" t="s">
        <v>79</v>
      </c>
      <c r="I70" s="8" t="s">
        <v>79</v>
      </c>
      <c r="J70" s="9">
        <f>SUM(J71:J76)</f>
        <v>19682.257000000001</v>
      </c>
      <c r="K70" s="19">
        <f>SUM(K71:K76)</f>
        <v>12500</v>
      </c>
      <c r="L70" s="9">
        <f>SUM(L71:L76)</f>
        <v>9395</v>
      </c>
      <c r="M70" s="19">
        <f t="shared" ref="M70:O70" si="62">SUM(M71:M76)</f>
        <v>4600</v>
      </c>
      <c r="N70" s="9">
        <f t="shared" si="62"/>
        <v>2500</v>
      </c>
      <c r="O70" s="9">
        <f t="shared" si="62"/>
        <v>8700</v>
      </c>
      <c r="P70" s="9">
        <f t="shared" si="2"/>
        <v>40277.256999999998</v>
      </c>
      <c r="Q70" s="8">
        <f>SUM(Q71:Q76)</f>
        <v>45833739.779549994</v>
      </c>
      <c r="R70" s="20">
        <f>SUM(R71:R76)</f>
        <v>29019775</v>
      </c>
      <c r="S70" s="8">
        <f>SUM(S71:S76)</f>
        <v>21657157.050000001</v>
      </c>
      <c r="T70" s="20">
        <f t="shared" ref="T70:V70" si="63">SUM(T71:T76)</f>
        <v>10651810</v>
      </c>
      <c r="U70" s="8">
        <f t="shared" si="63"/>
        <v>5608515</v>
      </c>
      <c r="V70" s="8">
        <f t="shared" si="63"/>
        <v>19589645</v>
      </c>
      <c r="W70" s="16">
        <f t="shared" si="3"/>
        <v>92689056.829549998</v>
      </c>
      <c r="X70" s="8">
        <v>20142556.760000002</v>
      </c>
      <c r="Y70" s="8">
        <f t="shared" si="11"/>
        <v>6529881.666666667</v>
      </c>
      <c r="Z70" s="8">
        <f t="shared" ref="Z70:Z128" si="64">W70+X70-Y70</f>
        <v>106301731.92288333</v>
      </c>
    </row>
    <row r="71" spans="1:26" ht="37.5" customHeight="1">
      <c r="A71" s="6"/>
      <c r="B71" s="5" t="s">
        <v>53</v>
      </c>
      <c r="C71" s="7" t="s">
        <v>94</v>
      </c>
      <c r="D71" s="7" t="s">
        <v>80</v>
      </c>
      <c r="E71" s="7" t="s">
        <v>120</v>
      </c>
      <c r="F71" s="8">
        <v>2937.35</v>
      </c>
      <c r="G71" s="8">
        <v>2937.35</v>
      </c>
      <c r="H71" s="8">
        <v>560</v>
      </c>
      <c r="I71" s="8">
        <v>640</v>
      </c>
      <c r="J71" s="9">
        <v>11684.5</v>
      </c>
      <c r="K71" s="19">
        <v>7000</v>
      </c>
      <c r="L71" s="9">
        <v>4507.5</v>
      </c>
      <c r="M71" s="19">
        <v>2500</v>
      </c>
      <c r="N71" s="9">
        <v>1500</v>
      </c>
      <c r="O71" s="9">
        <v>6000</v>
      </c>
      <c r="P71" s="9">
        <f t="shared" ref="P71:P134" si="65">J71+L71+N71+O71</f>
        <v>23692</v>
      </c>
      <c r="Q71" s="8">
        <f>(F71-H71)*J71+0.01</f>
        <v>27778146.085000001</v>
      </c>
      <c r="R71" s="20">
        <f t="shared" si="27"/>
        <v>16641450</v>
      </c>
      <c r="S71" s="8">
        <f>(F71-H71)*L71</f>
        <v>10715905.125</v>
      </c>
      <c r="T71" s="20">
        <f t="shared" ref="T71:U76" si="66">(F71-H71)*M71</f>
        <v>5943375</v>
      </c>
      <c r="U71" s="8">
        <f t="shared" si="66"/>
        <v>3446025</v>
      </c>
      <c r="V71" s="8">
        <f t="shared" ref="V71:V76" si="67">(G71-I71)*O71</f>
        <v>13784100</v>
      </c>
      <c r="W71" s="16">
        <f t="shared" ref="W71:W134" si="68">Q71+S71+U71+V71</f>
        <v>55724176.210000001</v>
      </c>
      <c r="X71" s="8"/>
      <c r="Y71" s="8"/>
      <c r="Z71" s="8"/>
    </row>
    <row r="72" spans="1:26" ht="37.5" customHeight="1">
      <c r="A72" s="6"/>
      <c r="B72" s="5" t="s">
        <v>53</v>
      </c>
      <c r="C72" s="7" t="s">
        <v>94</v>
      </c>
      <c r="D72" s="7" t="s">
        <v>80</v>
      </c>
      <c r="E72" s="7" t="s">
        <v>119</v>
      </c>
      <c r="F72" s="8">
        <v>3018.15</v>
      </c>
      <c r="G72" s="8">
        <v>3018.15</v>
      </c>
      <c r="H72" s="8">
        <v>710</v>
      </c>
      <c r="I72" s="8">
        <v>814</v>
      </c>
      <c r="J72" s="9">
        <v>2957.5</v>
      </c>
      <c r="K72" s="19">
        <v>1000</v>
      </c>
      <c r="L72" s="9">
        <v>845</v>
      </c>
      <c r="M72" s="19">
        <v>500</v>
      </c>
      <c r="N72" s="9">
        <v>500</v>
      </c>
      <c r="O72" s="9">
        <v>1000</v>
      </c>
      <c r="P72" s="9">
        <f t="shared" si="65"/>
        <v>5302.5</v>
      </c>
      <c r="Q72" s="8">
        <f>(F72-H72)*J72+0.01</f>
        <v>6826353.6349999998</v>
      </c>
      <c r="R72" s="20">
        <f t="shared" si="27"/>
        <v>2308150</v>
      </c>
      <c r="S72" s="8">
        <f t="shared" ref="S72:S76" si="69">(F72-H72)*L72</f>
        <v>1950386.75</v>
      </c>
      <c r="T72" s="20">
        <f t="shared" si="66"/>
        <v>1154075</v>
      </c>
      <c r="U72" s="8">
        <f t="shared" si="66"/>
        <v>1102075</v>
      </c>
      <c r="V72" s="8">
        <f t="shared" si="67"/>
        <v>2204150</v>
      </c>
      <c r="W72" s="16">
        <f t="shared" si="68"/>
        <v>12082965.385</v>
      </c>
      <c r="X72" s="8"/>
      <c r="Y72" s="8"/>
      <c r="Z72" s="8"/>
    </row>
    <row r="73" spans="1:26" ht="37.5" customHeight="1">
      <c r="A73" s="6"/>
      <c r="B73" s="5" t="s">
        <v>53</v>
      </c>
      <c r="C73" s="7" t="s">
        <v>84</v>
      </c>
      <c r="D73" s="7" t="s">
        <v>80</v>
      </c>
      <c r="E73" s="7" t="s">
        <v>120</v>
      </c>
      <c r="F73" s="8">
        <v>2937.35</v>
      </c>
      <c r="G73" s="8">
        <v>2937.35</v>
      </c>
      <c r="H73" s="8">
        <v>735</v>
      </c>
      <c r="I73" s="8">
        <v>831</v>
      </c>
      <c r="J73" s="9">
        <v>1243</v>
      </c>
      <c r="K73" s="19">
        <v>1500</v>
      </c>
      <c r="L73" s="9">
        <v>1019.5</v>
      </c>
      <c r="M73" s="19">
        <v>500</v>
      </c>
      <c r="N73" s="9">
        <v>100</v>
      </c>
      <c r="O73" s="9">
        <v>1000</v>
      </c>
      <c r="P73" s="9">
        <f t="shared" si="65"/>
        <v>3362.5</v>
      </c>
      <c r="Q73" s="8">
        <f t="shared" ref="Q73" si="70">(F73-H73)*J73</f>
        <v>2737521.05</v>
      </c>
      <c r="R73" s="20">
        <f t="shared" si="27"/>
        <v>3303525</v>
      </c>
      <c r="S73" s="8">
        <f t="shared" si="69"/>
        <v>2245295.8249999997</v>
      </c>
      <c r="T73" s="20">
        <f t="shared" si="66"/>
        <v>1101175</v>
      </c>
      <c r="U73" s="8">
        <f t="shared" si="66"/>
        <v>210635</v>
      </c>
      <c r="V73" s="8">
        <f t="shared" si="67"/>
        <v>2106350</v>
      </c>
      <c r="W73" s="16">
        <f t="shared" si="68"/>
        <v>7299801.875</v>
      </c>
      <c r="X73" s="8"/>
      <c r="Y73" s="8"/>
      <c r="Z73" s="8"/>
    </row>
    <row r="74" spans="1:26" ht="37.5" customHeight="1">
      <c r="A74" s="6"/>
      <c r="B74" s="5" t="s">
        <v>53</v>
      </c>
      <c r="C74" s="7" t="s">
        <v>84</v>
      </c>
      <c r="D74" s="7" t="s">
        <v>80</v>
      </c>
      <c r="E74" s="7" t="s">
        <v>119</v>
      </c>
      <c r="F74" s="8">
        <v>3018.15</v>
      </c>
      <c r="G74" s="8">
        <v>3018.15</v>
      </c>
      <c r="H74" s="8">
        <v>855</v>
      </c>
      <c r="I74" s="8">
        <v>973</v>
      </c>
      <c r="J74" s="9">
        <v>1977.7570000000001</v>
      </c>
      <c r="K74" s="19">
        <v>1000</v>
      </c>
      <c r="L74" s="9">
        <v>1629.5</v>
      </c>
      <c r="M74" s="19">
        <v>500</v>
      </c>
      <c r="N74" s="9">
        <v>200</v>
      </c>
      <c r="O74" s="9">
        <v>300</v>
      </c>
      <c r="P74" s="9">
        <f t="shared" si="65"/>
        <v>4107.2569999999996</v>
      </c>
      <c r="Q74" s="8">
        <f>(F74-H74)*J74+0.01</f>
        <v>4278185.0645500002</v>
      </c>
      <c r="R74" s="20">
        <f t="shared" si="27"/>
        <v>2163150</v>
      </c>
      <c r="S74" s="8">
        <f t="shared" si="69"/>
        <v>3524852.9250000003</v>
      </c>
      <c r="T74" s="20">
        <f t="shared" si="66"/>
        <v>1081575</v>
      </c>
      <c r="U74" s="8">
        <f t="shared" si="66"/>
        <v>409030</v>
      </c>
      <c r="V74" s="8">
        <f t="shared" si="67"/>
        <v>613545</v>
      </c>
      <c r="W74" s="16">
        <f t="shared" si="68"/>
        <v>8825612.9895500001</v>
      </c>
      <c r="X74" s="8"/>
      <c r="Y74" s="8"/>
      <c r="Z74" s="8"/>
    </row>
    <row r="75" spans="1:26" ht="37.5" customHeight="1">
      <c r="A75" s="6"/>
      <c r="B75" s="5" t="s">
        <v>53</v>
      </c>
      <c r="C75" s="7" t="s">
        <v>148</v>
      </c>
      <c r="D75" s="7"/>
      <c r="E75" s="7" t="s">
        <v>120</v>
      </c>
      <c r="F75" s="8">
        <v>2937.35</v>
      </c>
      <c r="G75" s="8">
        <v>2937.35</v>
      </c>
      <c r="H75" s="8">
        <v>612</v>
      </c>
      <c r="I75" s="8">
        <v>700</v>
      </c>
      <c r="J75" s="9">
        <v>1450</v>
      </c>
      <c r="K75" s="19">
        <v>1000</v>
      </c>
      <c r="L75" s="9">
        <v>977</v>
      </c>
      <c r="M75" s="19">
        <v>100</v>
      </c>
      <c r="N75" s="9">
        <v>100</v>
      </c>
      <c r="O75" s="9">
        <v>200</v>
      </c>
      <c r="P75" s="9">
        <f t="shared" si="65"/>
        <v>2727</v>
      </c>
      <c r="Q75" s="8">
        <f>(F75-H75)*J75+0.01</f>
        <v>3371757.51</v>
      </c>
      <c r="R75" s="20">
        <f t="shared" si="27"/>
        <v>2325350</v>
      </c>
      <c r="S75" s="8">
        <f t="shared" si="69"/>
        <v>2271866.9499999997</v>
      </c>
      <c r="T75" s="20">
        <f t="shared" si="66"/>
        <v>232535</v>
      </c>
      <c r="U75" s="8">
        <f t="shared" si="66"/>
        <v>223735</v>
      </c>
      <c r="V75" s="8">
        <f t="shared" si="67"/>
        <v>447470</v>
      </c>
      <c r="W75" s="16">
        <f t="shared" si="68"/>
        <v>6314829.459999999</v>
      </c>
      <c r="X75" s="8"/>
      <c r="Y75" s="8"/>
      <c r="Z75" s="8"/>
    </row>
    <row r="76" spans="1:26" ht="37.5" customHeight="1">
      <c r="A76" s="6"/>
      <c r="B76" s="5" t="s">
        <v>53</v>
      </c>
      <c r="C76" s="7" t="s">
        <v>148</v>
      </c>
      <c r="D76" s="7"/>
      <c r="E76" s="7" t="s">
        <v>119</v>
      </c>
      <c r="F76" s="8">
        <v>3018.15</v>
      </c>
      <c r="G76" s="8">
        <v>3018.15</v>
      </c>
      <c r="H76" s="8">
        <v>740</v>
      </c>
      <c r="I76" s="8">
        <v>848</v>
      </c>
      <c r="J76" s="9">
        <v>369.5</v>
      </c>
      <c r="K76" s="19">
        <v>1000</v>
      </c>
      <c r="L76" s="9">
        <v>416.5</v>
      </c>
      <c r="M76" s="19">
        <v>500</v>
      </c>
      <c r="N76" s="9">
        <v>100</v>
      </c>
      <c r="O76" s="9">
        <v>200</v>
      </c>
      <c r="P76" s="9">
        <f t="shared" si="65"/>
        <v>1086</v>
      </c>
      <c r="Q76" s="8">
        <f>(F76-H76)*J76+0.01</f>
        <v>841776.43500000006</v>
      </c>
      <c r="R76" s="20">
        <f t="shared" si="27"/>
        <v>2278150</v>
      </c>
      <c r="S76" s="8">
        <f t="shared" si="69"/>
        <v>948849.47500000009</v>
      </c>
      <c r="T76" s="20">
        <f t="shared" si="66"/>
        <v>1139075</v>
      </c>
      <c r="U76" s="8">
        <f t="shared" si="66"/>
        <v>217015</v>
      </c>
      <c r="V76" s="8">
        <f t="shared" si="67"/>
        <v>434030</v>
      </c>
      <c r="W76" s="16">
        <f t="shared" si="68"/>
        <v>2441670.91</v>
      </c>
      <c r="X76" s="8"/>
      <c r="Y76" s="8"/>
      <c r="Z76" s="8"/>
    </row>
    <row r="77" spans="1:26" ht="30" customHeight="1">
      <c r="A77" s="7" t="s">
        <v>54</v>
      </c>
      <c r="B77" s="5" t="s">
        <v>55</v>
      </c>
      <c r="C77" s="5" t="s">
        <v>55</v>
      </c>
      <c r="D77" s="5"/>
      <c r="E77" s="28"/>
      <c r="F77" s="8" t="s">
        <v>79</v>
      </c>
      <c r="G77" s="8" t="s">
        <v>79</v>
      </c>
      <c r="H77" s="8" t="s">
        <v>79</v>
      </c>
      <c r="I77" s="8" t="s">
        <v>79</v>
      </c>
      <c r="J77" s="9">
        <f>SUM(J78)</f>
        <v>1225.1100000000001</v>
      </c>
      <c r="K77" s="19">
        <f>SUM(K78)</f>
        <v>1500</v>
      </c>
      <c r="L77" s="9">
        <f>SUM(L78)</f>
        <v>510.03999999999996</v>
      </c>
      <c r="M77" s="19">
        <f t="shared" ref="M77:O77" si="71">SUM(M78)</f>
        <v>1500</v>
      </c>
      <c r="N77" s="9">
        <f t="shared" si="71"/>
        <v>1500</v>
      </c>
      <c r="O77" s="9">
        <f t="shared" si="71"/>
        <v>1500</v>
      </c>
      <c r="P77" s="9">
        <f t="shared" si="65"/>
        <v>4735.1499999999996</v>
      </c>
      <c r="Q77" s="8">
        <f>SUM(Q78)</f>
        <v>2171164.4541999996</v>
      </c>
      <c r="R77" s="20">
        <f>SUM(R78)</f>
        <v>2658329.9999999995</v>
      </c>
      <c r="S77" s="8">
        <f>SUM(S78)</f>
        <v>903903.08879999979</v>
      </c>
      <c r="T77" s="20">
        <f t="shared" ref="T77:V77" si="72">SUM(T78)</f>
        <v>2658329.9999999995</v>
      </c>
      <c r="U77" s="8">
        <f t="shared" si="72"/>
        <v>2485829.9999999995</v>
      </c>
      <c r="V77" s="8">
        <f t="shared" si="72"/>
        <v>2485829.9999999995</v>
      </c>
      <c r="W77" s="16">
        <f t="shared" si="68"/>
        <v>8046727.5429999996</v>
      </c>
      <c r="X77" s="8">
        <v>2111675.5299999998</v>
      </c>
      <c r="Y77" s="8">
        <f>V77/3</f>
        <v>828609.99999999988</v>
      </c>
      <c r="Z77" s="8">
        <f t="shared" si="64"/>
        <v>9329793.0729999989</v>
      </c>
    </row>
    <row r="78" spans="1:26" ht="37.5" customHeight="1">
      <c r="A78" s="6"/>
      <c r="B78" s="5" t="s">
        <v>55</v>
      </c>
      <c r="C78" s="7" t="s">
        <v>81</v>
      </c>
      <c r="D78" s="7" t="s">
        <v>80</v>
      </c>
      <c r="E78" s="7" t="s">
        <v>82</v>
      </c>
      <c r="F78" s="8">
        <v>2847.22</v>
      </c>
      <c r="G78" s="8">
        <v>2847.22</v>
      </c>
      <c r="H78" s="8">
        <v>1075</v>
      </c>
      <c r="I78" s="8">
        <v>1190</v>
      </c>
      <c r="J78" s="9">
        <v>1225.1100000000001</v>
      </c>
      <c r="K78" s="19">
        <v>1500</v>
      </c>
      <c r="L78" s="9">
        <v>510.03999999999996</v>
      </c>
      <c r="M78" s="19">
        <v>1500</v>
      </c>
      <c r="N78" s="9">
        <v>1500</v>
      </c>
      <c r="O78" s="9">
        <v>1500</v>
      </c>
      <c r="P78" s="9">
        <f t="shared" si="65"/>
        <v>4735.1499999999996</v>
      </c>
      <c r="Q78" s="8">
        <f>(F78-H78)*J78+0.01</f>
        <v>2171164.4541999996</v>
      </c>
      <c r="R78" s="20">
        <f t="shared" si="27"/>
        <v>2658329.9999999995</v>
      </c>
      <c r="S78" s="8">
        <f>(F78-H78)*L78</f>
        <v>903903.08879999979</v>
      </c>
      <c r="T78" s="20">
        <f>(F78-H78)*M78</f>
        <v>2658329.9999999995</v>
      </c>
      <c r="U78" s="8">
        <f>(G78-I78)*N78</f>
        <v>2485829.9999999995</v>
      </c>
      <c r="V78" s="8">
        <f>(G78-I78)*O78</f>
        <v>2485829.9999999995</v>
      </c>
      <c r="W78" s="16">
        <f t="shared" si="68"/>
        <v>8046727.5429999996</v>
      </c>
      <c r="X78" s="8"/>
      <c r="Y78" s="8"/>
      <c r="Z78" s="8"/>
    </row>
    <row r="79" spans="1:26" ht="29.25" customHeight="1">
      <c r="A79" s="7" t="s">
        <v>56</v>
      </c>
      <c r="B79" s="5" t="s">
        <v>57</v>
      </c>
      <c r="C79" s="5" t="s">
        <v>57</v>
      </c>
      <c r="D79" s="5"/>
      <c r="E79" s="28"/>
      <c r="F79" s="8" t="s">
        <v>79</v>
      </c>
      <c r="G79" s="8" t="s">
        <v>79</v>
      </c>
      <c r="H79" s="8" t="s">
        <v>79</v>
      </c>
      <c r="I79" s="8" t="s">
        <v>79</v>
      </c>
      <c r="J79" s="9">
        <f t="shared" ref="J79:V79" si="73">SUM(J80)</f>
        <v>0</v>
      </c>
      <c r="K79" s="19">
        <f t="shared" si="73"/>
        <v>1293.79</v>
      </c>
      <c r="L79" s="9">
        <f t="shared" si="73"/>
        <v>0</v>
      </c>
      <c r="M79" s="19">
        <f t="shared" si="73"/>
        <v>3000</v>
      </c>
      <c r="N79" s="9">
        <f t="shared" si="73"/>
        <v>3000</v>
      </c>
      <c r="O79" s="9">
        <f t="shared" si="73"/>
        <v>3000</v>
      </c>
      <c r="P79" s="9">
        <f t="shared" si="65"/>
        <v>6000</v>
      </c>
      <c r="Q79" s="8">
        <f>SUM(Q80)</f>
        <v>0</v>
      </c>
      <c r="R79" s="20">
        <f>SUM(R80)</f>
        <v>1954748.6654926997</v>
      </c>
      <c r="S79" s="8">
        <f>SUM(S80)</f>
        <v>0</v>
      </c>
      <c r="T79" s="20">
        <f t="shared" si="73"/>
        <v>4532610.3899999997</v>
      </c>
      <c r="U79" s="8">
        <f t="shared" si="73"/>
        <v>4187610.3899999992</v>
      </c>
      <c r="V79" s="8">
        <f t="shared" si="73"/>
        <v>4187610.3899999992</v>
      </c>
      <c r="W79" s="16">
        <f t="shared" si="68"/>
        <v>8375220.7799999984</v>
      </c>
      <c r="X79" s="8">
        <v>2316829.88</v>
      </c>
      <c r="Y79" s="8">
        <f t="shared" si="11"/>
        <v>1395870.1299999997</v>
      </c>
      <c r="Z79" s="8">
        <f t="shared" si="64"/>
        <v>9296180.5299999993</v>
      </c>
    </row>
    <row r="80" spans="1:26" ht="37.5" customHeight="1">
      <c r="A80" s="6"/>
      <c r="B80" s="5" t="s">
        <v>57</v>
      </c>
      <c r="C80" s="7" t="s">
        <v>81</v>
      </c>
      <c r="D80" s="7" t="s">
        <v>80</v>
      </c>
      <c r="E80" s="7" t="s">
        <v>82</v>
      </c>
      <c r="F80" s="14">
        <v>2585.8701299999998</v>
      </c>
      <c r="G80" s="14">
        <v>2585.8701299999998</v>
      </c>
      <c r="H80" s="14">
        <v>1075</v>
      </c>
      <c r="I80" s="14">
        <v>1190</v>
      </c>
      <c r="J80" s="13">
        <v>0</v>
      </c>
      <c r="K80" s="19">
        <v>1293.79</v>
      </c>
      <c r="L80" s="9">
        <v>0</v>
      </c>
      <c r="M80" s="19">
        <v>3000</v>
      </c>
      <c r="N80" s="13">
        <v>3000</v>
      </c>
      <c r="O80" s="13">
        <v>3000</v>
      </c>
      <c r="P80" s="9">
        <f t="shared" si="65"/>
        <v>6000</v>
      </c>
      <c r="Q80" s="8">
        <f>(F80-H80)*J80</f>
        <v>0</v>
      </c>
      <c r="R80" s="20">
        <f t="shared" si="27"/>
        <v>1954748.6654926997</v>
      </c>
      <c r="S80" s="8">
        <f>(F80-H80)*L80</f>
        <v>0</v>
      </c>
      <c r="T80" s="20">
        <f>(F80-H80)*M80</f>
        <v>4532610.3899999997</v>
      </c>
      <c r="U80" s="8">
        <f>(G80-I80)*N80</f>
        <v>4187610.3899999992</v>
      </c>
      <c r="V80" s="8">
        <f>(G80-I80)*O80</f>
        <v>4187610.3899999992</v>
      </c>
      <c r="W80" s="16">
        <f t="shared" si="68"/>
        <v>8375220.7799999984</v>
      </c>
      <c r="X80" s="8"/>
      <c r="Y80" s="8"/>
      <c r="Z80" s="8"/>
    </row>
    <row r="81" spans="1:26" ht="30" customHeight="1">
      <c r="A81" s="7">
        <v>2901316500</v>
      </c>
      <c r="B81" s="5" t="s">
        <v>170</v>
      </c>
      <c r="C81" s="5" t="s">
        <v>170</v>
      </c>
      <c r="D81" s="5"/>
      <c r="E81" s="28"/>
      <c r="F81" s="8"/>
      <c r="G81" s="8"/>
      <c r="H81" s="8"/>
      <c r="I81" s="8"/>
      <c r="J81" s="9">
        <f>J82</f>
        <v>0</v>
      </c>
      <c r="K81" s="9">
        <f t="shared" ref="K81:O81" si="74">K82</f>
        <v>0</v>
      </c>
      <c r="L81" s="9">
        <f>L82</f>
        <v>200</v>
      </c>
      <c r="M81" s="9">
        <f t="shared" si="74"/>
        <v>1000</v>
      </c>
      <c r="N81" s="9">
        <f t="shared" si="74"/>
        <v>1500</v>
      </c>
      <c r="O81" s="9">
        <f t="shared" si="74"/>
        <v>1500</v>
      </c>
      <c r="P81" s="9">
        <f t="shared" si="65"/>
        <v>3200</v>
      </c>
      <c r="Q81" s="8">
        <f>Q82</f>
        <v>0</v>
      </c>
      <c r="R81" s="8">
        <f t="shared" ref="R81:V81" si="75">R82</f>
        <v>0</v>
      </c>
      <c r="S81" s="8">
        <f>S82</f>
        <v>297289.99999999994</v>
      </c>
      <c r="T81" s="20">
        <f t="shared" si="75"/>
        <v>1486449.9999999998</v>
      </c>
      <c r="U81" s="8">
        <f t="shared" si="75"/>
        <v>2057174.9999999998</v>
      </c>
      <c r="V81" s="8">
        <f t="shared" si="75"/>
        <v>2057174.9999999998</v>
      </c>
      <c r="W81" s="16">
        <f t="shared" si="68"/>
        <v>4411639.9999999991</v>
      </c>
      <c r="X81" s="8">
        <v>0</v>
      </c>
      <c r="Y81" s="8">
        <f>V81/3</f>
        <v>685724.99999999988</v>
      </c>
      <c r="Z81" s="8">
        <f t="shared" ref="Z81" si="76">W81+X81-Y81</f>
        <v>3725914.9999999991</v>
      </c>
    </row>
    <row r="82" spans="1:26" ht="37.5" customHeight="1">
      <c r="A82" s="6"/>
      <c r="B82" s="5" t="s">
        <v>170</v>
      </c>
      <c r="C82" s="7" t="s">
        <v>81</v>
      </c>
      <c r="D82" s="7"/>
      <c r="E82" s="7" t="s">
        <v>82</v>
      </c>
      <c r="F82" s="14">
        <v>2561.4499999999998</v>
      </c>
      <c r="G82" s="14">
        <v>2561.4499999999998</v>
      </c>
      <c r="H82" s="14">
        <v>1075</v>
      </c>
      <c r="I82" s="14">
        <v>1190</v>
      </c>
      <c r="J82" s="13">
        <v>0</v>
      </c>
      <c r="K82" s="19">
        <v>0</v>
      </c>
      <c r="L82" s="9">
        <v>200</v>
      </c>
      <c r="M82" s="19">
        <v>1000</v>
      </c>
      <c r="N82" s="13">
        <v>1500</v>
      </c>
      <c r="O82" s="13">
        <v>1500</v>
      </c>
      <c r="P82" s="9">
        <f t="shared" si="65"/>
        <v>3200</v>
      </c>
      <c r="Q82" s="8">
        <f>(F82-H82)*J82</f>
        <v>0</v>
      </c>
      <c r="R82" s="20">
        <f t="shared" ref="R82" si="77">(F82-H82)*K82</f>
        <v>0</v>
      </c>
      <c r="S82" s="8">
        <f>(F82-H82)*L82</f>
        <v>297289.99999999994</v>
      </c>
      <c r="T82" s="20">
        <f>(F82-H82)*M82</f>
        <v>1486449.9999999998</v>
      </c>
      <c r="U82" s="8">
        <f>(G82-I82)*N82</f>
        <v>2057174.9999999998</v>
      </c>
      <c r="V82" s="8">
        <f>(G82-I82)*O82</f>
        <v>2057174.9999999998</v>
      </c>
      <c r="W82" s="16">
        <f t="shared" si="68"/>
        <v>4411639.9999999991</v>
      </c>
      <c r="X82" s="8"/>
      <c r="Y82" s="8"/>
      <c r="Z82" s="8"/>
    </row>
    <row r="83" spans="1:26" ht="30" customHeight="1">
      <c r="A83" s="7" t="s">
        <v>58</v>
      </c>
      <c r="B83" s="5" t="s">
        <v>59</v>
      </c>
      <c r="C83" s="5" t="s">
        <v>59</v>
      </c>
      <c r="D83" s="5"/>
      <c r="E83" s="28"/>
      <c r="F83" s="14" t="s">
        <v>79</v>
      </c>
      <c r="G83" s="14" t="s">
        <v>79</v>
      </c>
      <c r="H83" s="14" t="s">
        <v>79</v>
      </c>
      <c r="I83" s="14" t="s">
        <v>79</v>
      </c>
      <c r="J83" s="13">
        <f t="shared" ref="J83:V83" si="78">SUM(J84)</f>
        <v>0</v>
      </c>
      <c r="K83" s="19">
        <f t="shared" si="78"/>
        <v>313</v>
      </c>
      <c r="L83" s="9">
        <f t="shared" si="78"/>
        <v>0</v>
      </c>
      <c r="M83" s="19">
        <f t="shared" si="78"/>
        <v>10</v>
      </c>
      <c r="N83" s="13">
        <f t="shared" si="78"/>
        <v>10</v>
      </c>
      <c r="O83" s="13">
        <f t="shared" si="78"/>
        <v>275</v>
      </c>
      <c r="P83" s="9">
        <f t="shared" si="65"/>
        <v>285</v>
      </c>
      <c r="Q83" s="8">
        <f t="shared" si="78"/>
        <v>0</v>
      </c>
      <c r="R83" s="20">
        <f t="shared" si="78"/>
        <v>136417.91999999998</v>
      </c>
      <c r="S83" s="8">
        <f t="shared" si="78"/>
        <v>0</v>
      </c>
      <c r="T83" s="20">
        <f t="shared" si="78"/>
        <v>4358.3999999999996</v>
      </c>
      <c r="U83" s="8">
        <f t="shared" si="78"/>
        <v>3398.3999999999992</v>
      </c>
      <c r="V83" s="8">
        <f t="shared" si="78"/>
        <v>93455.999999999971</v>
      </c>
      <c r="W83" s="16">
        <f t="shared" si="68"/>
        <v>96854.399999999965</v>
      </c>
      <c r="X83" s="8">
        <v>86189.67</v>
      </c>
      <c r="Y83" s="8">
        <f t="shared" si="11"/>
        <v>31151.999999999989</v>
      </c>
      <c r="Z83" s="8">
        <f t="shared" si="64"/>
        <v>151892.06999999995</v>
      </c>
    </row>
    <row r="84" spans="1:26" ht="37.5" customHeight="1">
      <c r="A84" s="6"/>
      <c r="B84" s="5" t="s">
        <v>59</v>
      </c>
      <c r="C84" s="7" t="s">
        <v>95</v>
      </c>
      <c r="D84" s="7" t="s">
        <v>80</v>
      </c>
      <c r="E84" s="7" t="s">
        <v>120</v>
      </c>
      <c r="F84" s="14">
        <v>1170.8399999999999</v>
      </c>
      <c r="G84" s="14">
        <v>1170.8399999999999</v>
      </c>
      <c r="H84" s="14">
        <v>735</v>
      </c>
      <c r="I84" s="14">
        <v>831</v>
      </c>
      <c r="J84" s="13">
        <v>0</v>
      </c>
      <c r="K84" s="19">
        <v>313</v>
      </c>
      <c r="L84" s="9">
        <v>0</v>
      </c>
      <c r="M84" s="19">
        <v>10</v>
      </c>
      <c r="N84" s="13">
        <v>10</v>
      </c>
      <c r="O84" s="13">
        <v>275</v>
      </c>
      <c r="P84" s="9">
        <f t="shared" si="65"/>
        <v>285</v>
      </c>
      <c r="Q84" s="8">
        <f>(F84-H84)*J84</f>
        <v>0</v>
      </c>
      <c r="R84" s="20">
        <f t="shared" si="27"/>
        <v>136417.91999999998</v>
      </c>
      <c r="S84" s="8">
        <f>(F84-H84)*L84</f>
        <v>0</v>
      </c>
      <c r="T84" s="20">
        <f>(F84-H84)*M84</f>
        <v>4358.3999999999996</v>
      </c>
      <c r="U84" s="8">
        <f>(G84-I84)*N84</f>
        <v>3398.3999999999992</v>
      </c>
      <c r="V84" s="8">
        <f>(G84-I84)*O84</f>
        <v>93455.999999999971</v>
      </c>
      <c r="W84" s="16">
        <f t="shared" si="68"/>
        <v>96854.399999999965</v>
      </c>
      <c r="X84" s="8"/>
      <c r="Y84" s="8"/>
      <c r="Z84" s="8"/>
    </row>
    <row r="85" spans="1:26" ht="27" customHeight="1">
      <c r="A85" s="7" t="s">
        <v>60</v>
      </c>
      <c r="B85" s="5" t="s">
        <v>61</v>
      </c>
      <c r="C85" s="5" t="s">
        <v>61</v>
      </c>
      <c r="D85" s="5"/>
      <c r="E85" s="28"/>
      <c r="F85" s="8" t="s">
        <v>79</v>
      </c>
      <c r="G85" s="8" t="s">
        <v>79</v>
      </c>
      <c r="H85" s="8" t="s">
        <v>79</v>
      </c>
      <c r="I85" s="8" t="s">
        <v>79</v>
      </c>
      <c r="J85" s="9">
        <f>SUM(J86:J87)</f>
        <v>190</v>
      </c>
      <c r="K85" s="19">
        <f>SUM(K86:K87)</f>
        <v>600</v>
      </c>
      <c r="L85" s="9">
        <f>SUM(L86:L87)</f>
        <v>144.59</v>
      </c>
      <c r="M85" s="19">
        <f t="shared" ref="M85:O85" si="79">SUM(M86:M87)</f>
        <v>1260</v>
      </c>
      <c r="N85" s="9">
        <f t="shared" si="79"/>
        <v>1300</v>
      </c>
      <c r="O85" s="9">
        <f t="shared" si="79"/>
        <v>587.9</v>
      </c>
      <c r="P85" s="9">
        <f t="shared" si="65"/>
        <v>2222.4900000000002</v>
      </c>
      <c r="Q85" s="8">
        <f>SUM(Q86:Q87)</f>
        <v>271917.2</v>
      </c>
      <c r="R85" s="20">
        <f>SUM(R86:R87)</f>
        <v>857028</v>
      </c>
      <c r="S85" s="8">
        <f>SUM(S86:S87)</f>
        <v>207613.88920000003</v>
      </c>
      <c r="T85" s="20">
        <f t="shared" ref="T85:V85" si="80">SUM(T86:T87)</f>
        <v>1797508.8</v>
      </c>
      <c r="U85" s="8">
        <f t="shared" si="80"/>
        <v>1717144</v>
      </c>
      <c r="V85" s="8">
        <f t="shared" si="80"/>
        <v>776545.35199999996</v>
      </c>
      <c r="W85" s="16">
        <f t="shared" si="68"/>
        <v>2973220.4412000002</v>
      </c>
      <c r="X85" s="8">
        <v>536318.17000000004</v>
      </c>
      <c r="Y85" s="8">
        <f t="shared" si="11"/>
        <v>258848.45066666664</v>
      </c>
      <c r="Z85" s="8">
        <f t="shared" si="64"/>
        <v>3250690.1605333337</v>
      </c>
    </row>
    <row r="86" spans="1:26" ht="37.5" customHeight="1">
      <c r="A86" s="6"/>
      <c r="B86" s="5" t="s">
        <v>61</v>
      </c>
      <c r="C86" s="7" t="s">
        <v>81</v>
      </c>
      <c r="D86" s="7" t="s">
        <v>80</v>
      </c>
      <c r="E86" s="7" t="s">
        <v>82</v>
      </c>
      <c r="F86" s="8">
        <v>2510.88</v>
      </c>
      <c r="G86" s="8">
        <v>2510.88</v>
      </c>
      <c r="H86" s="8">
        <v>1075</v>
      </c>
      <c r="I86" s="8">
        <v>1190</v>
      </c>
      <c r="J86" s="9">
        <v>170</v>
      </c>
      <c r="K86" s="19">
        <v>500</v>
      </c>
      <c r="L86" s="9">
        <v>144.59</v>
      </c>
      <c r="M86" s="19">
        <v>1000</v>
      </c>
      <c r="N86" s="9">
        <v>1000</v>
      </c>
      <c r="O86" s="9">
        <v>337.9</v>
      </c>
      <c r="P86" s="9">
        <f t="shared" si="65"/>
        <v>1652.4900000000002</v>
      </c>
      <c r="Q86" s="8">
        <f>(F86-H86)*J86</f>
        <v>244099.6</v>
      </c>
      <c r="R86" s="20">
        <f t="shared" si="27"/>
        <v>717940</v>
      </c>
      <c r="S86" s="8">
        <f>(F86-H86)*L86</f>
        <v>207613.88920000003</v>
      </c>
      <c r="T86" s="20">
        <f>(F86-H86)*M86</f>
        <v>1435880</v>
      </c>
      <c r="U86" s="8">
        <f>(G86-I86)*N86</f>
        <v>1320880</v>
      </c>
      <c r="V86" s="8">
        <f>(G86-I86)*O86</f>
        <v>446325.35200000001</v>
      </c>
      <c r="W86" s="16">
        <f t="shared" si="68"/>
        <v>2218918.8412000001</v>
      </c>
      <c r="X86" s="8"/>
      <c r="Y86" s="8"/>
      <c r="Z86" s="8"/>
    </row>
    <row r="87" spans="1:26" ht="63.75" customHeight="1">
      <c r="A87" s="6"/>
      <c r="B87" s="5" t="s">
        <v>61</v>
      </c>
      <c r="C87" s="7" t="s">
        <v>137</v>
      </c>
      <c r="D87" s="7" t="s">
        <v>150</v>
      </c>
      <c r="E87" s="7" t="s">
        <v>82</v>
      </c>
      <c r="F87" s="8">
        <v>2510.88</v>
      </c>
      <c r="G87" s="8">
        <v>2510.88</v>
      </c>
      <c r="H87" s="8">
        <v>1120</v>
      </c>
      <c r="I87" s="8">
        <v>1190</v>
      </c>
      <c r="J87" s="9">
        <v>20</v>
      </c>
      <c r="K87" s="19">
        <v>100</v>
      </c>
      <c r="L87" s="9">
        <v>0</v>
      </c>
      <c r="M87" s="19">
        <v>260</v>
      </c>
      <c r="N87" s="9">
        <v>300</v>
      </c>
      <c r="O87" s="9">
        <v>250</v>
      </c>
      <c r="P87" s="9">
        <f t="shared" si="65"/>
        <v>570</v>
      </c>
      <c r="Q87" s="8">
        <f>(F87-H87)*J87</f>
        <v>27817.600000000002</v>
      </c>
      <c r="R87" s="20">
        <f t="shared" si="27"/>
        <v>139088</v>
      </c>
      <c r="S87" s="8">
        <f>(F87-H87)*L87</f>
        <v>0</v>
      </c>
      <c r="T87" s="20">
        <f>(F87-H87)*M87</f>
        <v>361628.80000000005</v>
      </c>
      <c r="U87" s="8">
        <f>(G87-I87)*N87</f>
        <v>396264.00000000006</v>
      </c>
      <c r="V87" s="8">
        <f>(G87-I87)*O87</f>
        <v>330220</v>
      </c>
      <c r="W87" s="16">
        <f t="shared" si="68"/>
        <v>754301.60000000009</v>
      </c>
      <c r="X87" s="8"/>
      <c r="Y87" s="8"/>
      <c r="Z87" s="8"/>
    </row>
    <row r="88" spans="1:26" ht="25.5" customHeight="1">
      <c r="A88" s="7" t="s">
        <v>62</v>
      </c>
      <c r="B88" s="5" t="s">
        <v>63</v>
      </c>
      <c r="C88" s="5" t="s">
        <v>63</v>
      </c>
      <c r="D88" s="5"/>
      <c r="E88" s="28"/>
      <c r="F88" s="8" t="s">
        <v>79</v>
      </c>
      <c r="G88" s="8" t="s">
        <v>79</v>
      </c>
      <c r="H88" s="8" t="s">
        <v>79</v>
      </c>
      <c r="I88" s="8" t="s">
        <v>79</v>
      </c>
      <c r="J88" s="9">
        <f>SUM(J89:J91)</f>
        <v>9893.7000000000007</v>
      </c>
      <c r="K88" s="19">
        <f>SUM(K89:K91)</f>
        <v>7900</v>
      </c>
      <c r="L88" s="9">
        <f>SUM(L89:L91)</f>
        <v>2930</v>
      </c>
      <c r="M88" s="19">
        <f t="shared" ref="M88:O88" si="81">SUM(M89:M91)</f>
        <v>4200</v>
      </c>
      <c r="N88" s="9">
        <f t="shared" si="81"/>
        <v>2200</v>
      </c>
      <c r="O88" s="9">
        <f t="shared" si="81"/>
        <v>4700</v>
      </c>
      <c r="P88" s="9">
        <f t="shared" si="65"/>
        <v>19723.7</v>
      </c>
      <c r="Q88" s="8">
        <f>SUM(Q89:Q91)</f>
        <v>24999395.258000001</v>
      </c>
      <c r="R88" s="20">
        <f>SUM(R89:R91)</f>
        <v>19737276</v>
      </c>
      <c r="S88" s="8">
        <f>SUM(S89:S91)</f>
        <v>8358210.3300000001</v>
      </c>
      <c r="T88" s="20">
        <f t="shared" ref="T88:V88" si="82">SUM(T89:T91)</f>
        <v>11043028</v>
      </c>
      <c r="U88" s="8">
        <f t="shared" si="82"/>
        <v>5994048</v>
      </c>
      <c r="V88" s="8">
        <f t="shared" si="82"/>
        <v>11856908</v>
      </c>
      <c r="W88" s="16">
        <f t="shared" si="68"/>
        <v>51208561.588</v>
      </c>
      <c r="X88" s="8">
        <v>10967108.880000001</v>
      </c>
      <c r="Y88" s="8">
        <f>V88/3</f>
        <v>3952302.6666666665</v>
      </c>
      <c r="Z88" s="8">
        <f t="shared" si="64"/>
        <v>58223367.801333338</v>
      </c>
    </row>
    <row r="89" spans="1:26" ht="37.5" customHeight="1">
      <c r="A89" s="6"/>
      <c r="B89" s="5" t="s">
        <v>63</v>
      </c>
      <c r="C89" s="7" t="s">
        <v>94</v>
      </c>
      <c r="D89" s="7" t="s">
        <v>80</v>
      </c>
      <c r="E89" s="7" t="s">
        <v>120</v>
      </c>
      <c r="F89" s="8">
        <v>2908.84</v>
      </c>
      <c r="G89" s="8">
        <v>2908.84</v>
      </c>
      <c r="H89" s="8">
        <v>560</v>
      </c>
      <c r="I89" s="8">
        <v>640</v>
      </c>
      <c r="J89" s="9">
        <v>6285.7</v>
      </c>
      <c r="K89" s="19">
        <v>5250</v>
      </c>
      <c r="L89" s="9">
        <v>696</v>
      </c>
      <c r="M89" s="19">
        <v>2000</v>
      </c>
      <c r="N89" s="9">
        <v>100</v>
      </c>
      <c r="O89" s="9">
        <v>1650</v>
      </c>
      <c r="P89" s="9">
        <f t="shared" si="65"/>
        <v>8731.7000000000007</v>
      </c>
      <c r="Q89" s="8">
        <f>(F89-H89)*J89</f>
        <v>14764103.588000001</v>
      </c>
      <c r="R89" s="20">
        <f t="shared" si="27"/>
        <v>12331410</v>
      </c>
      <c r="S89" s="8">
        <f>(F89-H89)*L89</f>
        <v>1634792.6400000001</v>
      </c>
      <c r="T89" s="20">
        <f t="shared" ref="T89:U91" si="83">(F89-H89)*M89</f>
        <v>4697680</v>
      </c>
      <c r="U89" s="8">
        <f t="shared" si="83"/>
        <v>226884</v>
      </c>
      <c r="V89" s="8">
        <f>(G89-I89)*O89</f>
        <v>3743586.0000000005</v>
      </c>
      <c r="W89" s="16">
        <f t="shared" si="68"/>
        <v>20369366.228000004</v>
      </c>
      <c r="X89" s="8"/>
      <c r="Y89" s="8"/>
      <c r="Z89" s="8"/>
    </row>
    <row r="90" spans="1:26" ht="37.5" customHeight="1">
      <c r="A90" s="6"/>
      <c r="B90" s="5" t="s">
        <v>63</v>
      </c>
      <c r="C90" s="7" t="s">
        <v>94</v>
      </c>
      <c r="D90" s="7" t="s">
        <v>80</v>
      </c>
      <c r="E90" s="7" t="s">
        <v>119</v>
      </c>
      <c r="F90" s="8">
        <v>3283.64</v>
      </c>
      <c r="G90" s="8">
        <v>3283.64</v>
      </c>
      <c r="H90" s="8">
        <v>710</v>
      </c>
      <c r="I90" s="8">
        <v>814</v>
      </c>
      <c r="J90" s="9">
        <v>1662.5</v>
      </c>
      <c r="K90" s="19">
        <v>1450</v>
      </c>
      <c r="L90" s="9">
        <v>238.7</v>
      </c>
      <c r="M90" s="19">
        <v>800</v>
      </c>
      <c r="N90" s="9">
        <v>900</v>
      </c>
      <c r="O90" s="9">
        <v>1850</v>
      </c>
      <c r="P90" s="9">
        <f t="shared" si="65"/>
        <v>4651.2</v>
      </c>
      <c r="Q90" s="8">
        <f>(F90-H90)*J90</f>
        <v>4278676.5</v>
      </c>
      <c r="R90" s="20">
        <f t="shared" si="27"/>
        <v>3731778</v>
      </c>
      <c r="S90" s="8">
        <f t="shared" ref="S90:S91" si="84">(F90-H90)*L90</f>
        <v>614327.8679999999</v>
      </c>
      <c r="T90" s="20">
        <f t="shared" si="83"/>
        <v>2058912</v>
      </c>
      <c r="U90" s="8">
        <f t="shared" si="83"/>
        <v>2222676</v>
      </c>
      <c r="V90" s="8">
        <f>(G90-I90)*O90</f>
        <v>4568834</v>
      </c>
      <c r="W90" s="16">
        <f t="shared" si="68"/>
        <v>11684514.368000001</v>
      </c>
      <c r="X90" s="8"/>
      <c r="Y90" s="8"/>
      <c r="Z90" s="8"/>
    </row>
    <row r="91" spans="1:26" ht="37.5" customHeight="1">
      <c r="A91" s="6"/>
      <c r="B91" s="5" t="s">
        <v>63</v>
      </c>
      <c r="C91" s="7" t="s">
        <v>94</v>
      </c>
      <c r="D91" s="7" t="s">
        <v>80</v>
      </c>
      <c r="E91" s="7" t="s">
        <v>82</v>
      </c>
      <c r="F91" s="8">
        <v>3796.74</v>
      </c>
      <c r="G91" s="8">
        <v>3796.74</v>
      </c>
      <c r="H91" s="8">
        <v>735</v>
      </c>
      <c r="I91" s="8">
        <v>843</v>
      </c>
      <c r="J91" s="9">
        <v>1945.5</v>
      </c>
      <c r="K91" s="19">
        <v>1200</v>
      </c>
      <c r="L91" s="9">
        <v>1995.3</v>
      </c>
      <c r="M91" s="19">
        <v>1400</v>
      </c>
      <c r="N91" s="9">
        <v>1200</v>
      </c>
      <c r="O91" s="9">
        <v>1200</v>
      </c>
      <c r="P91" s="9">
        <f t="shared" si="65"/>
        <v>6340.8</v>
      </c>
      <c r="Q91" s="8">
        <f>(F91-H91)*J91</f>
        <v>5956615.1699999999</v>
      </c>
      <c r="R91" s="20">
        <f t="shared" si="27"/>
        <v>3674087.9999999995</v>
      </c>
      <c r="S91" s="8">
        <f t="shared" si="84"/>
        <v>6109089.8219999997</v>
      </c>
      <c r="T91" s="20">
        <f t="shared" si="83"/>
        <v>4286436</v>
      </c>
      <c r="U91" s="8">
        <f t="shared" si="83"/>
        <v>3544487.9999999995</v>
      </c>
      <c r="V91" s="8">
        <f>(G91-I91)*O91</f>
        <v>3544487.9999999995</v>
      </c>
      <c r="W91" s="16">
        <f t="shared" si="68"/>
        <v>19154680.991999999</v>
      </c>
      <c r="X91" s="8"/>
      <c r="Y91" s="8"/>
      <c r="Z91" s="8"/>
    </row>
    <row r="92" spans="1:26" ht="29.25" customHeight="1">
      <c r="A92" s="7" t="s">
        <v>64</v>
      </c>
      <c r="B92" s="5" t="s">
        <v>65</v>
      </c>
      <c r="C92" s="5" t="s">
        <v>65</v>
      </c>
      <c r="D92" s="5"/>
      <c r="E92" s="28"/>
      <c r="F92" s="8" t="s">
        <v>79</v>
      </c>
      <c r="G92" s="8" t="s">
        <v>79</v>
      </c>
      <c r="H92" s="8" t="s">
        <v>79</v>
      </c>
      <c r="I92" s="8" t="s">
        <v>79</v>
      </c>
      <c r="J92" s="9">
        <f>SUM(J93:J94)</f>
        <v>761.4</v>
      </c>
      <c r="K92" s="19">
        <f>SUM(K93:K94)</f>
        <v>1200</v>
      </c>
      <c r="L92" s="9">
        <f>SUM(L93:L94)</f>
        <v>731.09999999999991</v>
      </c>
      <c r="M92" s="19">
        <f t="shared" ref="M92:O92" si="85">SUM(M93:M94)</f>
        <v>650</v>
      </c>
      <c r="N92" s="9">
        <f t="shared" si="85"/>
        <v>250</v>
      </c>
      <c r="O92" s="9">
        <f t="shared" si="85"/>
        <v>400</v>
      </c>
      <c r="P92" s="9">
        <f t="shared" si="65"/>
        <v>2142.5</v>
      </c>
      <c r="Q92" s="8">
        <f>SUM(Q93:Q94)</f>
        <v>1939462.1689999998</v>
      </c>
      <c r="R92" s="20">
        <f>SUM(R93:R94)</f>
        <v>3160868</v>
      </c>
      <c r="S92" s="8">
        <f>SUM(S93:S94)</f>
        <v>1850790.8359999997</v>
      </c>
      <c r="T92" s="20">
        <f t="shared" ref="T92:V92" si="86">SUM(T93:T94)</f>
        <v>1631888.5</v>
      </c>
      <c r="U92" s="8">
        <f t="shared" si="86"/>
        <v>641964.5</v>
      </c>
      <c r="V92" s="8">
        <f t="shared" si="86"/>
        <v>1083722</v>
      </c>
      <c r="W92" s="16">
        <f t="shared" si="68"/>
        <v>5515939.504999999</v>
      </c>
      <c r="X92" s="8">
        <v>430516.07</v>
      </c>
      <c r="Y92" s="8">
        <f>V92/3</f>
        <v>361240.66666666669</v>
      </c>
      <c r="Z92" s="8">
        <f t="shared" si="64"/>
        <v>5585214.9083333323</v>
      </c>
    </row>
    <row r="93" spans="1:26" ht="37.5" customHeight="1">
      <c r="A93" s="6"/>
      <c r="B93" s="5" t="s">
        <v>65</v>
      </c>
      <c r="C93" s="7" t="s">
        <v>86</v>
      </c>
      <c r="D93" s="7" t="s">
        <v>80</v>
      </c>
      <c r="E93" s="7" t="s">
        <v>119</v>
      </c>
      <c r="F93" s="8">
        <v>3623.56</v>
      </c>
      <c r="G93" s="8">
        <v>3623.56</v>
      </c>
      <c r="H93" s="8">
        <v>1150</v>
      </c>
      <c r="I93" s="8">
        <v>1150</v>
      </c>
      <c r="J93" s="9">
        <v>644.9</v>
      </c>
      <c r="K93" s="19">
        <v>800</v>
      </c>
      <c r="L93" s="9">
        <v>643.09999999999991</v>
      </c>
      <c r="M93" s="19">
        <v>600</v>
      </c>
      <c r="N93" s="9">
        <v>200</v>
      </c>
      <c r="O93" s="9">
        <v>200</v>
      </c>
      <c r="P93" s="9">
        <f t="shared" si="65"/>
        <v>1688</v>
      </c>
      <c r="Q93" s="8">
        <f>(F93-H93)*J93</f>
        <v>1595198.8439999998</v>
      </c>
      <c r="R93" s="20">
        <f t="shared" si="27"/>
        <v>1978848</v>
      </c>
      <c r="S93" s="8">
        <f>(F93-H93)*L93</f>
        <v>1590746.4359999998</v>
      </c>
      <c r="T93" s="20">
        <f>(F93-H93)*M93</f>
        <v>1484136</v>
      </c>
      <c r="U93" s="8">
        <f>(G93-I93)*N93</f>
        <v>494712</v>
      </c>
      <c r="V93" s="8">
        <f>(G93-I93)*O93</f>
        <v>494712</v>
      </c>
      <c r="W93" s="16">
        <f t="shared" si="68"/>
        <v>4175369.2799999993</v>
      </c>
      <c r="X93" s="8"/>
      <c r="Y93" s="8"/>
      <c r="Z93" s="8"/>
    </row>
    <row r="94" spans="1:26" ht="37.5" customHeight="1">
      <c r="A94" s="6"/>
      <c r="B94" s="5" t="s">
        <v>65</v>
      </c>
      <c r="C94" s="7" t="s">
        <v>86</v>
      </c>
      <c r="D94" s="7" t="s">
        <v>80</v>
      </c>
      <c r="E94" s="7" t="s">
        <v>82</v>
      </c>
      <c r="F94" s="8">
        <v>4135.05</v>
      </c>
      <c r="G94" s="8">
        <v>4135.05</v>
      </c>
      <c r="H94" s="8">
        <v>1180</v>
      </c>
      <c r="I94" s="8">
        <v>1190</v>
      </c>
      <c r="J94" s="9">
        <v>116.5</v>
      </c>
      <c r="K94" s="19">
        <v>400</v>
      </c>
      <c r="L94" s="9">
        <v>88</v>
      </c>
      <c r="M94" s="19">
        <v>50</v>
      </c>
      <c r="N94" s="9">
        <v>50</v>
      </c>
      <c r="O94" s="9">
        <v>200</v>
      </c>
      <c r="P94" s="9">
        <f t="shared" si="65"/>
        <v>454.5</v>
      </c>
      <c r="Q94" s="8">
        <f>(F94-H94)*J94</f>
        <v>344263.32500000001</v>
      </c>
      <c r="R94" s="20">
        <f t="shared" si="27"/>
        <v>1182020</v>
      </c>
      <c r="S94" s="8">
        <f>(F94-H94)*L94</f>
        <v>260044.40000000002</v>
      </c>
      <c r="T94" s="20">
        <f>(F94-H94)*M94</f>
        <v>147752.5</v>
      </c>
      <c r="U94" s="8">
        <f>(G94-I94)*N94</f>
        <v>147252.5</v>
      </c>
      <c r="V94" s="8">
        <f>(G94-I94)*O94</f>
        <v>589010</v>
      </c>
      <c r="W94" s="16">
        <f t="shared" si="68"/>
        <v>1340570.2250000001</v>
      </c>
      <c r="X94" s="8"/>
      <c r="Y94" s="8"/>
      <c r="Z94" s="8"/>
    </row>
    <row r="95" spans="1:26" ht="37.5" customHeight="1">
      <c r="A95" s="7" t="s">
        <v>48</v>
      </c>
      <c r="B95" s="5" t="s">
        <v>49</v>
      </c>
      <c r="C95" s="5" t="s">
        <v>49</v>
      </c>
      <c r="D95" s="5"/>
      <c r="E95" s="28"/>
      <c r="F95" s="8" t="s">
        <v>79</v>
      </c>
      <c r="G95" s="8" t="s">
        <v>79</v>
      </c>
      <c r="H95" s="8" t="s">
        <v>79</v>
      </c>
      <c r="I95" s="8" t="s">
        <v>79</v>
      </c>
      <c r="J95" s="9">
        <f>SUM(J96:J97)</f>
        <v>3607.08</v>
      </c>
      <c r="K95" s="19">
        <f>SUM(K96:K97)</f>
        <v>7500</v>
      </c>
      <c r="L95" s="9">
        <f>SUM(L96:L97)</f>
        <v>2624.45</v>
      </c>
      <c r="M95" s="19">
        <f t="shared" ref="M95:O95" si="87">SUM(M96:M97)</f>
        <v>2250</v>
      </c>
      <c r="N95" s="9">
        <f t="shared" si="87"/>
        <v>2250</v>
      </c>
      <c r="O95" s="9">
        <f t="shared" si="87"/>
        <v>4500</v>
      </c>
      <c r="P95" s="9">
        <f t="shared" si="65"/>
        <v>12981.529999999999</v>
      </c>
      <c r="Q95" s="8">
        <f>SUM(Q96:Q97)</f>
        <v>6099139.4304</v>
      </c>
      <c r="R95" s="20">
        <f>SUM(R96:R97)</f>
        <v>12641130</v>
      </c>
      <c r="S95" s="8">
        <f>SUM(S96:S97)</f>
        <v>4437630.0159999998</v>
      </c>
      <c r="T95" s="20">
        <f t="shared" ref="T95:V95" si="88">SUM(T96:T97)</f>
        <v>3784245</v>
      </c>
      <c r="U95" s="8">
        <f t="shared" si="88"/>
        <v>3656115</v>
      </c>
      <c r="V95" s="8">
        <f t="shared" si="88"/>
        <v>7312230</v>
      </c>
      <c r="W95" s="16">
        <f t="shared" si="68"/>
        <v>21505114.446400002</v>
      </c>
      <c r="X95" s="8">
        <v>2530688.66</v>
      </c>
      <c r="Y95" s="8">
        <f t="shared" ref="Y95:Y143" si="89">V95/3</f>
        <v>2437410</v>
      </c>
      <c r="Z95" s="8">
        <f t="shared" si="64"/>
        <v>21598393.106400002</v>
      </c>
    </row>
    <row r="96" spans="1:26" ht="37.5" customHeight="1">
      <c r="A96" s="6"/>
      <c r="B96" s="5" t="s">
        <v>49</v>
      </c>
      <c r="C96" s="7" t="s">
        <v>83</v>
      </c>
      <c r="D96" s="7"/>
      <c r="E96" s="7" t="s">
        <v>120</v>
      </c>
      <c r="F96" s="8">
        <v>2399.21</v>
      </c>
      <c r="G96" s="8">
        <v>2399.21</v>
      </c>
      <c r="H96" s="8">
        <v>708.33</v>
      </c>
      <c r="I96" s="8">
        <v>762.5</v>
      </c>
      <c r="J96" s="9">
        <v>3607.08</v>
      </c>
      <c r="K96" s="19">
        <v>7000</v>
      </c>
      <c r="L96" s="9">
        <v>2624.45</v>
      </c>
      <c r="M96" s="19">
        <v>2000</v>
      </c>
      <c r="N96" s="9">
        <v>2000</v>
      </c>
      <c r="O96" s="9">
        <v>4000</v>
      </c>
      <c r="P96" s="9">
        <f t="shared" si="65"/>
        <v>12231.529999999999</v>
      </c>
      <c r="Q96" s="8">
        <f>(F96-H96)*J96</f>
        <v>6099139.4304</v>
      </c>
      <c r="R96" s="20">
        <f t="shared" si="27"/>
        <v>11836160</v>
      </c>
      <c r="S96" s="8">
        <f>(F96-H96)*L96</f>
        <v>4437630.0159999998</v>
      </c>
      <c r="T96" s="20">
        <f>(F96-H96)*M96</f>
        <v>3381760</v>
      </c>
      <c r="U96" s="8">
        <f>(G96-I96)*N96</f>
        <v>3273420</v>
      </c>
      <c r="V96" s="8">
        <f>(G96-I96)*O96</f>
        <v>6546840</v>
      </c>
      <c r="W96" s="16">
        <f t="shared" si="68"/>
        <v>20357029.446400002</v>
      </c>
      <c r="X96" s="8"/>
      <c r="Y96" s="8"/>
      <c r="Z96" s="8"/>
    </row>
    <row r="97" spans="1:26" ht="37.5" customHeight="1">
      <c r="A97" s="6"/>
      <c r="B97" s="5" t="s">
        <v>49</v>
      </c>
      <c r="C97" s="7" t="s">
        <v>83</v>
      </c>
      <c r="D97" s="7"/>
      <c r="E97" s="7" t="s">
        <v>82</v>
      </c>
      <c r="F97" s="8">
        <v>2489.11</v>
      </c>
      <c r="G97" s="8">
        <v>2489.11</v>
      </c>
      <c r="H97" s="8">
        <v>879.17</v>
      </c>
      <c r="I97" s="8">
        <v>958.33</v>
      </c>
      <c r="J97" s="9">
        <v>0</v>
      </c>
      <c r="K97" s="19">
        <v>500</v>
      </c>
      <c r="L97" s="9">
        <v>0</v>
      </c>
      <c r="M97" s="19">
        <v>250</v>
      </c>
      <c r="N97" s="9">
        <v>250</v>
      </c>
      <c r="O97" s="9">
        <v>500</v>
      </c>
      <c r="P97" s="9">
        <f t="shared" si="65"/>
        <v>750</v>
      </c>
      <c r="Q97" s="8">
        <f>(F97-H97)*J97</f>
        <v>0</v>
      </c>
      <c r="R97" s="20">
        <f t="shared" si="27"/>
        <v>804970</v>
      </c>
      <c r="S97" s="8">
        <f>(F97-H97)*L97</f>
        <v>0</v>
      </c>
      <c r="T97" s="20">
        <f>(F97-H97)*M97</f>
        <v>402485</v>
      </c>
      <c r="U97" s="8">
        <f>(G97-I97)*N97</f>
        <v>382695.00000000006</v>
      </c>
      <c r="V97" s="8">
        <f>(G97-I97)*O97</f>
        <v>765390.00000000012</v>
      </c>
      <c r="W97" s="16">
        <f t="shared" si="68"/>
        <v>1148085.0000000002</v>
      </c>
      <c r="X97" s="8"/>
      <c r="Y97" s="8"/>
      <c r="Z97" s="8"/>
    </row>
    <row r="98" spans="1:26" ht="30.75" customHeight="1">
      <c r="A98" s="7" t="s">
        <v>23</v>
      </c>
      <c r="B98" s="5" t="s">
        <v>24</v>
      </c>
      <c r="C98" s="5" t="s">
        <v>24</v>
      </c>
      <c r="D98" s="5"/>
      <c r="E98" s="28"/>
      <c r="F98" s="8" t="s">
        <v>79</v>
      </c>
      <c r="G98" s="8"/>
      <c r="H98" s="8" t="s">
        <v>79</v>
      </c>
      <c r="I98" s="8"/>
      <c r="J98" s="8">
        <f t="shared" ref="J98:V98" si="90">SUM(J99)</f>
        <v>0</v>
      </c>
      <c r="K98" s="20">
        <f t="shared" si="90"/>
        <v>343</v>
      </c>
      <c r="L98" s="8">
        <f t="shared" si="90"/>
        <v>0</v>
      </c>
      <c r="M98" s="20">
        <f t="shared" si="90"/>
        <v>100</v>
      </c>
      <c r="N98" s="8">
        <f t="shared" si="90"/>
        <v>100</v>
      </c>
      <c r="O98" s="8">
        <f t="shared" si="90"/>
        <v>300</v>
      </c>
      <c r="P98" s="9">
        <f t="shared" si="65"/>
        <v>400</v>
      </c>
      <c r="Q98" s="8">
        <f t="shared" si="90"/>
        <v>0</v>
      </c>
      <c r="R98" s="20">
        <f t="shared" si="90"/>
        <v>80155.670000000013</v>
      </c>
      <c r="S98" s="8">
        <f t="shared" si="90"/>
        <v>0</v>
      </c>
      <c r="T98" s="20">
        <f t="shared" si="90"/>
        <v>23369.000000000007</v>
      </c>
      <c r="U98" s="8">
        <f t="shared" si="90"/>
        <v>13769.000000000005</v>
      </c>
      <c r="V98" s="8">
        <f t="shared" si="90"/>
        <v>41307.000000000015</v>
      </c>
      <c r="W98" s="16">
        <f t="shared" si="68"/>
        <v>55076.000000000022</v>
      </c>
      <c r="X98" s="8">
        <v>57792.15</v>
      </c>
      <c r="Y98" s="8">
        <f t="shared" si="89"/>
        <v>13769.000000000005</v>
      </c>
      <c r="Z98" s="8">
        <f t="shared" si="64"/>
        <v>99099.150000000023</v>
      </c>
    </row>
    <row r="99" spans="1:26" ht="30.75" customHeight="1">
      <c r="A99" s="6"/>
      <c r="B99" s="5" t="s">
        <v>24</v>
      </c>
      <c r="C99" s="7" t="s">
        <v>95</v>
      </c>
      <c r="D99" s="7" t="s">
        <v>80</v>
      </c>
      <c r="E99" s="7" t="s">
        <v>120</v>
      </c>
      <c r="F99" s="8">
        <v>968.69</v>
      </c>
      <c r="G99" s="8">
        <v>968.69</v>
      </c>
      <c r="H99" s="8">
        <v>735</v>
      </c>
      <c r="I99" s="8">
        <v>831</v>
      </c>
      <c r="J99" s="13">
        <v>0</v>
      </c>
      <c r="K99" s="19">
        <v>343</v>
      </c>
      <c r="L99" s="9">
        <v>0</v>
      </c>
      <c r="M99" s="19">
        <v>100</v>
      </c>
      <c r="N99" s="13">
        <v>100</v>
      </c>
      <c r="O99" s="13">
        <v>300</v>
      </c>
      <c r="P99" s="9">
        <f t="shared" si="65"/>
        <v>400</v>
      </c>
      <c r="Q99" s="8">
        <f>(F99-H99)*J99</f>
        <v>0</v>
      </c>
      <c r="R99" s="20">
        <f t="shared" si="27"/>
        <v>80155.670000000013</v>
      </c>
      <c r="S99" s="8">
        <f>(F99-H99)*L99</f>
        <v>0</v>
      </c>
      <c r="T99" s="20">
        <f>(F99-H99)*M99</f>
        <v>23369.000000000007</v>
      </c>
      <c r="U99" s="8">
        <f>(G99-I99)*N99</f>
        <v>13769.000000000005</v>
      </c>
      <c r="V99" s="8">
        <f>(G99-I99)*O99</f>
        <v>41307.000000000015</v>
      </c>
      <c r="W99" s="16">
        <f t="shared" si="68"/>
        <v>55076.000000000022</v>
      </c>
      <c r="X99" s="8"/>
      <c r="Y99" s="8"/>
      <c r="Z99" s="8"/>
    </row>
    <row r="100" spans="1:26" ht="30.75" customHeight="1">
      <c r="A100" s="7" t="s">
        <v>15</v>
      </c>
      <c r="B100" s="5" t="s">
        <v>16</v>
      </c>
      <c r="C100" s="5" t="s">
        <v>16</v>
      </c>
      <c r="D100" s="5"/>
      <c r="E100" s="28"/>
      <c r="F100" s="8" t="s">
        <v>79</v>
      </c>
      <c r="G100" s="8" t="s">
        <v>79</v>
      </c>
      <c r="H100" s="8" t="s">
        <v>79</v>
      </c>
      <c r="I100" s="8" t="s">
        <v>79</v>
      </c>
      <c r="J100" s="9">
        <f>SUM(J101:J110)</f>
        <v>1509.1100000000001</v>
      </c>
      <c r="K100" s="19">
        <f>SUM(K101:K110)</f>
        <v>2597.5</v>
      </c>
      <c r="L100" s="9">
        <f>SUM(L101:L110)</f>
        <v>1760.44</v>
      </c>
      <c r="M100" s="19">
        <f t="shared" ref="M100:O100" si="91">SUM(M101:M110)</f>
        <v>2737.5</v>
      </c>
      <c r="N100" s="9">
        <f t="shared" si="91"/>
        <v>3967.5</v>
      </c>
      <c r="O100" s="9">
        <f t="shared" si="91"/>
        <v>2937.5</v>
      </c>
      <c r="P100" s="9">
        <f t="shared" si="65"/>
        <v>10174.549999999999</v>
      </c>
      <c r="Q100" s="8">
        <f>SUM(Q101:Q110)</f>
        <v>2678254.9918999998</v>
      </c>
      <c r="R100" s="20">
        <f>SUM(R101:R110)</f>
        <v>4527923.0249999994</v>
      </c>
      <c r="S100" s="8">
        <f>SUM(S101:S110)</f>
        <v>3734726.5748000001</v>
      </c>
      <c r="T100" s="20">
        <f t="shared" ref="T100:V100" si="92">SUM(T101:T110)</f>
        <v>7563729.125</v>
      </c>
      <c r="U100" s="8">
        <f t="shared" si="92"/>
        <v>10447409.074999999</v>
      </c>
      <c r="V100" s="8">
        <f t="shared" si="92"/>
        <v>5897669.875</v>
      </c>
      <c r="W100" s="16">
        <f t="shared" si="68"/>
        <v>22758060.5167</v>
      </c>
      <c r="X100" s="8">
        <v>6778785.1500000004</v>
      </c>
      <c r="Y100" s="8">
        <f>V100/3</f>
        <v>1965889.9583333333</v>
      </c>
      <c r="Z100" s="8">
        <f t="shared" si="64"/>
        <v>27570955.708366666</v>
      </c>
    </row>
    <row r="101" spans="1:26" ht="51" customHeight="1">
      <c r="A101" s="6"/>
      <c r="B101" s="5" t="s">
        <v>16</v>
      </c>
      <c r="C101" s="7" t="s">
        <v>140</v>
      </c>
      <c r="D101" s="7" t="s">
        <v>143</v>
      </c>
      <c r="E101" s="7" t="s">
        <v>119</v>
      </c>
      <c r="F101" s="8">
        <v>2692.49</v>
      </c>
      <c r="G101" s="8">
        <v>2692.49</v>
      </c>
      <c r="H101" s="8">
        <v>1025</v>
      </c>
      <c r="I101" s="8">
        <v>1120</v>
      </c>
      <c r="J101" s="9">
        <v>574.23</v>
      </c>
      <c r="K101" s="19">
        <v>700</v>
      </c>
      <c r="L101" s="9">
        <v>297.8</v>
      </c>
      <c r="M101" s="19">
        <v>200</v>
      </c>
      <c r="N101" s="9">
        <v>100</v>
      </c>
      <c r="O101" s="9">
        <v>100</v>
      </c>
      <c r="P101" s="9">
        <f t="shared" si="65"/>
        <v>1072.03</v>
      </c>
      <c r="Q101" s="8">
        <f>(F101-H101)*J101+0.01</f>
        <v>957522.79269999987</v>
      </c>
      <c r="R101" s="20">
        <f t="shared" si="27"/>
        <v>1167242.9999999998</v>
      </c>
      <c r="S101" s="8">
        <f>(F101-H101)*L101</f>
        <v>496578.52199999994</v>
      </c>
      <c r="T101" s="20">
        <f t="shared" ref="T101:T110" si="93">(F101-H101)*M101</f>
        <v>333497.99999999994</v>
      </c>
      <c r="U101" s="8">
        <f t="shared" ref="U101:U110" si="94">(G101-I101)*N101</f>
        <v>157248.99999999997</v>
      </c>
      <c r="V101" s="8">
        <f t="shared" ref="V101:V110" si="95">(G101-I101)*O101</f>
        <v>157248.99999999997</v>
      </c>
      <c r="W101" s="16">
        <f t="shared" si="68"/>
        <v>1768599.3146999998</v>
      </c>
      <c r="X101" s="8"/>
      <c r="Y101" s="8"/>
      <c r="Z101" s="8"/>
    </row>
    <row r="102" spans="1:26" ht="51" customHeight="1">
      <c r="A102" s="6"/>
      <c r="B102" s="5" t="s">
        <v>16</v>
      </c>
      <c r="C102" s="7" t="s">
        <v>140</v>
      </c>
      <c r="D102" s="7" t="s">
        <v>156</v>
      </c>
      <c r="E102" s="7" t="s">
        <v>82</v>
      </c>
      <c r="F102" s="8">
        <v>2692.49</v>
      </c>
      <c r="G102" s="8">
        <v>2692.49</v>
      </c>
      <c r="H102" s="8">
        <v>1120</v>
      </c>
      <c r="I102" s="8">
        <v>1190</v>
      </c>
      <c r="J102" s="9">
        <v>634.98</v>
      </c>
      <c r="K102" s="19">
        <v>650</v>
      </c>
      <c r="L102" s="9">
        <v>830.46</v>
      </c>
      <c r="M102" s="19">
        <v>800</v>
      </c>
      <c r="N102" s="9">
        <v>850</v>
      </c>
      <c r="O102" s="9">
        <v>700</v>
      </c>
      <c r="P102" s="9">
        <f t="shared" si="65"/>
        <v>3015.44</v>
      </c>
      <c r="Q102" s="8">
        <f t="shared" ref="Q102:Q110" si="96">(F102-H102)*J102</f>
        <v>998499.70019999985</v>
      </c>
      <c r="R102" s="20">
        <f t="shared" si="27"/>
        <v>1022118.4999999999</v>
      </c>
      <c r="S102" s="8">
        <f t="shared" ref="S102:S110" si="97">(F102-H102)*L102</f>
        <v>1305890.0453999999</v>
      </c>
      <c r="T102" s="20">
        <f t="shared" si="93"/>
        <v>1257991.9999999998</v>
      </c>
      <c r="U102" s="8">
        <f t="shared" si="94"/>
        <v>1277116.4999999998</v>
      </c>
      <c r="V102" s="8">
        <f t="shared" si="95"/>
        <v>1051742.9999999998</v>
      </c>
      <c r="W102" s="16">
        <f t="shared" si="68"/>
        <v>4633249.2456</v>
      </c>
      <c r="X102" s="8"/>
      <c r="Y102" s="8"/>
      <c r="Z102" s="8"/>
    </row>
    <row r="103" spans="1:26" ht="51" customHeight="1">
      <c r="A103" s="6"/>
      <c r="B103" s="5" t="s">
        <v>16</v>
      </c>
      <c r="C103" s="7" t="s">
        <v>140</v>
      </c>
      <c r="D103" s="7" t="s">
        <v>144</v>
      </c>
      <c r="E103" s="7" t="s">
        <v>119</v>
      </c>
      <c r="F103" s="8">
        <v>3781.01</v>
      </c>
      <c r="G103" s="8">
        <v>3781.01</v>
      </c>
      <c r="H103" s="8">
        <v>1025</v>
      </c>
      <c r="I103" s="8">
        <v>1120</v>
      </c>
      <c r="J103" s="9">
        <v>169.9</v>
      </c>
      <c r="K103" s="19">
        <v>200</v>
      </c>
      <c r="L103" s="9">
        <v>0</v>
      </c>
      <c r="M103" s="19">
        <v>0</v>
      </c>
      <c r="N103" s="9">
        <v>1000</v>
      </c>
      <c r="O103" s="9">
        <v>1000</v>
      </c>
      <c r="P103" s="9">
        <f t="shared" si="65"/>
        <v>2169.9</v>
      </c>
      <c r="Q103" s="8">
        <f t="shared" si="96"/>
        <v>468246.09900000005</v>
      </c>
      <c r="R103" s="20">
        <f t="shared" ref="R103:R147" si="98">(F103-H103)*K103</f>
        <v>551202</v>
      </c>
      <c r="S103" s="8">
        <f t="shared" si="97"/>
        <v>0</v>
      </c>
      <c r="T103" s="20">
        <f t="shared" si="93"/>
        <v>0</v>
      </c>
      <c r="U103" s="8">
        <f t="shared" si="94"/>
        <v>2661010</v>
      </c>
      <c r="V103" s="8">
        <f t="shared" si="95"/>
        <v>2661010</v>
      </c>
      <c r="W103" s="16">
        <f t="shared" si="68"/>
        <v>5790266.0989999995</v>
      </c>
      <c r="X103" s="8"/>
      <c r="Y103" s="8"/>
      <c r="Z103" s="8"/>
    </row>
    <row r="104" spans="1:26" ht="51" customHeight="1">
      <c r="A104" s="6"/>
      <c r="B104" s="5" t="s">
        <v>16</v>
      </c>
      <c r="C104" s="7" t="s">
        <v>140</v>
      </c>
      <c r="D104" s="7" t="s">
        <v>157</v>
      </c>
      <c r="E104" s="7" t="s">
        <v>82</v>
      </c>
      <c r="F104" s="8">
        <v>4137.78</v>
      </c>
      <c r="G104" s="8">
        <v>4137.78</v>
      </c>
      <c r="H104" s="8">
        <v>1120</v>
      </c>
      <c r="I104" s="8">
        <v>1190</v>
      </c>
      <c r="J104" s="9">
        <v>30</v>
      </c>
      <c r="K104" s="19">
        <v>50</v>
      </c>
      <c r="L104" s="9">
        <v>0</v>
      </c>
      <c r="M104" s="19">
        <v>0</v>
      </c>
      <c r="N104" s="9">
        <v>150</v>
      </c>
      <c r="O104" s="9">
        <v>200</v>
      </c>
      <c r="P104" s="9">
        <f t="shared" si="65"/>
        <v>380</v>
      </c>
      <c r="Q104" s="8">
        <f t="shared" si="96"/>
        <v>90533.4</v>
      </c>
      <c r="R104" s="20">
        <f t="shared" si="98"/>
        <v>150889</v>
      </c>
      <c r="S104" s="8">
        <f t="shared" si="97"/>
        <v>0</v>
      </c>
      <c r="T104" s="20">
        <f t="shared" si="93"/>
        <v>0</v>
      </c>
      <c r="U104" s="8">
        <f t="shared" si="94"/>
        <v>442166.99999999994</v>
      </c>
      <c r="V104" s="8">
        <f t="shared" si="95"/>
        <v>589556</v>
      </c>
      <c r="W104" s="16">
        <f t="shared" si="68"/>
        <v>1122256.3999999999</v>
      </c>
      <c r="X104" s="8"/>
      <c r="Y104" s="8"/>
      <c r="Z104" s="8"/>
    </row>
    <row r="105" spans="1:26" ht="51" customHeight="1">
      <c r="A105" s="6"/>
      <c r="B105" s="5" t="s">
        <v>16</v>
      </c>
      <c r="C105" s="7" t="s">
        <v>140</v>
      </c>
      <c r="D105" s="7" t="s">
        <v>145</v>
      </c>
      <c r="E105" s="7" t="s">
        <v>119</v>
      </c>
      <c r="F105" s="8">
        <v>2713.79</v>
      </c>
      <c r="G105" s="8">
        <v>2713.79</v>
      </c>
      <c r="H105" s="8">
        <v>1025</v>
      </c>
      <c r="I105" s="8">
        <v>1120</v>
      </c>
      <c r="J105" s="9">
        <v>0</v>
      </c>
      <c r="K105" s="19">
        <v>60</v>
      </c>
      <c r="L105" s="9">
        <v>0</v>
      </c>
      <c r="M105" s="19">
        <v>0</v>
      </c>
      <c r="N105" s="9">
        <v>30</v>
      </c>
      <c r="O105" s="9">
        <v>0</v>
      </c>
      <c r="P105" s="9">
        <f t="shared" si="65"/>
        <v>30</v>
      </c>
      <c r="Q105" s="8">
        <f t="shared" si="96"/>
        <v>0</v>
      </c>
      <c r="R105" s="20">
        <f t="shared" si="98"/>
        <v>101327.4</v>
      </c>
      <c r="S105" s="8">
        <f t="shared" si="97"/>
        <v>0</v>
      </c>
      <c r="T105" s="20">
        <f t="shared" si="93"/>
        <v>0</v>
      </c>
      <c r="U105" s="8">
        <f t="shared" si="94"/>
        <v>47813.7</v>
      </c>
      <c r="V105" s="8">
        <f t="shared" si="95"/>
        <v>0</v>
      </c>
      <c r="W105" s="16">
        <f t="shared" si="68"/>
        <v>47813.7</v>
      </c>
      <c r="X105" s="8"/>
      <c r="Y105" s="8"/>
      <c r="Z105" s="8"/>
    </row>
    <row r="106" spans="1:26" ht="33.75" customHeight="1">
      <c r="A106" s="6"/>
      <c r="B106" s="5" t="s">
        <v>16</v>
      </c>
      <c r="C106" s="7" t="s">
        <v>140</v>
      </c>
      <c r="D106" s="7" t="s">
        <v>146</v>
      </c>
      <c r="E106" s="7" t="s">
        <v>119</v>
      </c>
      <c r="F106" s="8">
        <v>6035.49</v>
      </c>
      <c r="G106" s="8">
        <v>6035.49</v>
      </c>
      <c r="H106" s="8">
        <v>1025</v>
      </c>
      <c r="I106" s="8">
        <v>1120</v>
      </c>
      <c r="J106" s="9">
        <v>0</v>
      </c>
      <c r="K106" s="19">
        <v>0</v>
      </c>
      <c r="L106" s="9">
        <v>0</v>
      </c>
      <c r="M106" s="19">
        <v>0</v>
      </c>
      <c r="N106" s="9">
        <v>900</v>
      </c>
      <c r="O106" s="9">
        <v>0</v>
      </c>
      <c r="P106" s="9">
        <f t="shared" si="65"/>
        <v>900</v>
      </c>
      <c r="Q106" s="8">
        <f t="shared" si="96"/>
        <v>0</v>
      </c>
      <c r="R106" s="20">
        <f t="shared" si="98"/>
        <v>0</v>
      </c>
      <c r="S106" s="8">
        <f t="shared" si="97"/>
        <v>0</v>
      </c>
      <c r="T106" s="20">
        <f t="shared" si="93"/>
        <v>0</v>
      </c>
      <c r="U106" s="8">
        <f t="shared" si="94"/>
        <v>4423941</v>
      </c>
      <c r="V106" s="8">
        <f t="shared" si="95"/>
        <v>0</v>
      </c>
      <c r="W106" s="16">
        <f t="shared" si="68"/>
        <v>4423941</v>
      </c>
      <c r="X106" s="8"/>
      <c r="Y106" s="8"/>
      <c r="Z106" s="8"/>
    </row>
    <row r="107" spans="1:26" ht="33.75" customHeight="1">
      <c r="A107" s="6"/>
      <c r="B107" s="5" t="s">
        <v>16</v>
      </c>
      <c r="C107" s="7" t="s">
        <v>140</v>
      </c>
      <c r="D107" s="7" t="s">
        <v>147</v>
      </c>
      <c r="E107" s="7" t="s">
        <v>119</v>
      </c>
      <c r="F107" s="8">
        <v>6571.37</v>
      </c>
      <c r="G107" s="8">
        <v>6571.37</v>
      </c>
      <c r="H107" s="8">
        <v>1025</v>
      </c>
      <c r="I107" s="8">
        <v>1120</v>
      </c>
      <c r="J107" s="9">
        <v>0</v>
      </c>
      <c r="K107" s="19">
        <v>0</v>
      </c>
      <c r="L107" s="9">
        <v>229.8</v>
      </c>
      <c r="M107" s="19">
        <v>800</v>
      </c>
      <c r="N107" s="9">
        <v>0</v>
      </c>
      <c r="O107" s="9">
        <v>0</v>
      </c>
      <c r="P107" s="9">
        <f t="shared" si="65"/>
        <v>229.8</v>
      </c>
      <c r="Q107" s="8">
        <f t="shared" si="96"/>
        <v>0</v>
      </c>
      <c r="R107" s="20">
        <f t="shared" si="98"/>
        <v>0</v>
      </c>
      <c r="S107" s="8">
        <f t="shared" si="97"/>
        <v>1274555.8260000001</v>
      </c>
      <c r="T107" s="20">
        <f t="shared" si="93"/>
        <v>4437096</v>
      </c>
      <c r="U107" s="8">
        <f t="shared" si="94"/>
        <v>0</v>
      </c>
      <c r="V107" s="8">
        <f t="shared" si="95"/>
        <v>0</v>
      </c>
      <c r="W107" s="16">
        <f t="shared" si="68"/>
        <v>1274555.8260000001</v>
      </c>
      <c r="X107" s="8"/>
      <c r="Y107" s="8"/>
      <c r="Z107" s="8"/>
    </row>
    <row r="108" spans="1:26" ht="33.75" customHeight="1">
      <c r="A108" s="6"/>
      <c r="B108" s="5" t="s">
        <v>16</v>
      </c>
      <c r="C108" s="7" t="s">
        <v>91</v>
      </c>
      <c r="D108" s="7" t="s">
        <v>80</v>
      </c>
      <c r="E108" s="7" t="s">
        <v>120</v>
      </c>
      <c r="F108" s="8">
        <v>2651.81</v>
      </c>
      <c r="G108" s="8">
        <v>2651.81</v>
      </c>
      <c r="H108" s="8">
        <v>930</v>
      </c>
      <c r="I108" s="8">
        <v>930</v>
      </c>
      <c r="J108" s="9">
        <v>0</v>
      </c>
      <c r="K108" s="19">
        <v>93.75</v>
      </c>
      <c r="L108" s="9">
        <v>0</v>
      </c>
      <c r="M108" s="19">
        <v>93.75</v>
      </c>
      <c r="N108" s="9">
        <v>93.75</v>
      </c>
      <c r="O108" s="9">
        <v>93.75</v>
      </c>
      <c r="P108" s="9">
        <f t="shared" si="65"/>
        <v>187.5</v>
      </c>
      <c r="Q108" s="8">
        <f t="shared" si="96"/>
        <v>0</v>
      </c>
      <c r="R108" s="20">
        <f t="shared" si="98"/>
        <v>161419.6875</v>
      </c>
      <c r="S108" s="8">
        <f t="shared" si="97"/>
        <v>0</v>
      </c>
      <c r="T108" s="20">
        <f t="shared" si="93"/>
        <v>161419.6875</v>
      </c>
      <c r="U108" s="8">
        <f t="shared" si="94"/>
        <v>161419.6875</v>
      </c>
      <c r="V108" s="8">
        <f t="shared" si="95"/>
        <v>161419.6875</v>
      </c>
      <c r="W108" s="16">
        <f t="shared" si="68"/>
        <v>322839.375</v>
      </c>
      <c r="X108" s="8"/>
      <c r="Y108" s="8"/>
      <c r="Z108" s="8"/>
    </row>
    <row r="109" spans="1:26" ht="33.75" customHeight="1">
      <c r="A109" s="6"/>
      <c r="B109" s="5" t="s">
        <v>16</v>
      </c>
      <c r="C109" s="7" t="s">
        <v>91</v>
      </c>
      <c r="D109" s="7" t="s">
        <v>80</v>
      </c>
      <c r="E109" s="7" t="s">
        <v>82</v>
      </c>
      <c r="F109" s="8">
        <v>2651.81</v>
      </c>
      <c r="G109" s="8">
        <v>2651.81</v>
      </c>
      <c r="H109" s="8">
        <v>1075</v>
      </c>
      <c r="I109" s="8">
        <v>1190</v>
      </c>
      <c r="J109" s="9">
        <v>0</v>
      </c>
      <c r="K109" s="19">
        <v>93.75</v>
      </c>
      <c r="L109" s="9">
        <v>0</v>
      </c>
      <c r="M109" s="19">
        <v>93.75</v>
      </c>
      <c r="N109" s="9">
        <v>93.75</v>
      </c>
      <c r="O109" s="9">
        <v>93.75</v>
      </c>
      <c r="P109" s="9">
        <f t="shared" si="65"/>
        <v>187.5</v>
      </c>
      <c r="Q109" s="8">
        <f t="shared" si="96"/>
        <v>0</v>
      </c>
      <c r="R109" s="20">
        <f t="shared" si="98"/>
        <v>147825.9375</v>
      </c>
      <c r="S109" s="8">
        <f t="shared" si="97"/>
        <v>0</v>
      </c>
      <c r="T109" s="20">
        <f t="shared" si="93"/>
        <v>147825.9375</v>
      </c>
      <c r="U109" s="8">
        <f t="shared" si="94"/>
        <v>137044.6875</v>
      </c>
      <c r="V109" s="8">
        <f t="shared" si="95"/>
        <v>137044.6875</v>
      </c>
      <c r="W109" s="16">
        <f t="shared" si="68"/>
        <v>274089.375</v>
      </c>
      <c r="X109" s="8"/>
      <c r="Y109" s="8"/>
      <c r="Z109" s="8"/>
    </row>
    <row r="110" spans="1:26" ht="33.75" customHeight="1">
      <c r="A110" s="6"/>
      <c r="B110" s="5" t="s">
        <v>16</v>
      </c>
      <c r="C110" s="7" t="s">
        <v>81</v>
      </c>
      <c r="D110" s="7" t="s">
        <v>80</v>
      </c>
      <c r="E110" s="7" t="s">
        <v>82</v>
      </c>
      <c r="F110" s="8">
        <v>2709.53</v>
      </c>
      <c r="G110" s="8">
        <v>2709.53</v>
      </c>
      <c r="H110" s="8">
        <v>1075</v>
      </c>
      <c r="I110" s="8">
        <v>1190</v>
      </c>
      <c r="J110" s="9">
        <v>100</v>
      </c>
      <c r="K110" s="19">
        <v>750</v>
      </c>
      <c r="L110" s="9">
        <v>402.38</v>
      </c>
      <c r="M110" s="19">
        <v>750</v>
      </c>
      <c r="N110" s="9">
        <v>750</v>
      </c>
      <c r="O110" s="9">
        <v>750</v>
      </c>
      <c r="P110" s="9">
        <f t="shared" si="65"/>
        <v>2002.38</v>
      </c>
      <c r="Q110" s="8">
        <f t="shared" si="96"/>
        <v>163453.00000000003</v>
      </c>
      <c r="R110" s="20">
        <f t="shared" si="98"/>
        <v>1225897.5000000002</v>
      </c>
      <c r="S110" s="8">
        <f t="shared" si="97"/>
        <v>657702.18140000012</v>
      </c>
      <c r="T110" s="20">
        <f t="shared" si="93"/>
        <v>1225897.5000000002</v>
      </c>
      <c r="U110" s="8">
        <f t="shared" si="94"/>
        <v>1139647.5000000002</v>
      </c>
      <c r="V110" s="8">
        <f t="shared" si="95"/>
        <v>1139647.5000000002</v>
      </c>
      <c r="W110" s="16">
        <f t="shared" si="68"/>
        <v>3100450.1814000006</v>
      </c>
      <c r="X110" s="8"/>
      <c r="Y110" s="8"/>
      <c r="Z110" s="8"/>
    </row>
    <row r="111" spans="1:26" ht="30.75" customHeight="1">
      <c r="A111" s="7" t="s">
        <v>68</v>
      </c>
      <c r="B111" s="5" t="s">
        <v>69</v>
      </c>
      <c r="C111" s="5" t="s">
        <v>69</v>
      </c>
      <c r="D111" s="5"/>
      <c r="E111" s="28"/>
      <c r="F111" s="8" t="s">
        <v>79</v>
      </c>
      <c r="G111" s="8"/>
      <c r="H111" s="8" t="s">
        <v>79</v>
      </c>
      <c r="I111" s="8"/>
      <c r="J111" s="8">
        <f t="shared" ref="J111:V111" si="99">SUM(J112)</f>
        <v>1102.5</v>
      </c>
      <c r="K111" s="20">
        <f t="shared" si="99"/>
        <v>1500</v>
      </c>
      <c r="L111" s="8">
        <f t="shared" si="99"/>
        <v>1652.2</v>
      </c>
      <c r="M111" s="20">
        <f t="shared" si="99"/>
        <v>1500</v>
      </c>
      <c r="N111" s="8">
        <f t="shared" si="99"/>
        <v>2000</v>
      </c>
      <c r="O111" s="8">
        <f t="shared" si="99"/>
        <v>2000</v>
      </c>
      <c r="P111" s="9">
        <f t="shared" si="65"/>
        <v>6754.7</v>
      </c>
      <c r="Q111" s="8">
        <f>SUM(Q112)</f>
        <v>1471594.9500000002</v>
      </c>
      <c r="R111" s="20">
        <f>SUM(R112)</f>
        <v>2002170.0000000002</v>
      </c>
      <c r="S111" s="8">
        <f>SUM(S112)</f>
        <v>2205323.5160000003</v>
      </c>
      <c r="T111" s="20">
        <f t="shared" si="99"/>
        <v>2002170.0000000002</v>
      </c>
      <c r="U111" s="8">
        <f t="shared" si="99"/>
        <v>2529560.0000000005</v>
      </c>
      <c r="V111" s="8">
        <f t="shared" si="99"/>
        <v>2529560.0000000005</v>
      </c>
      <c r="W111" s="16">
        <f t="shared" si="68"/>
        <v>8736038.4660000019</v>
      </c>
      <c r="X111" s="8">
        <v>2760645.38</v>
      </c>
      <c r="Y111" s="8">
        <f t="shared" si="89"/>
        <v>843186.66666666686</v>
      </c>
      <c r="Z111" s="8">
        <f t="shared" si="64"/>
        <v>10653497.179333335</v>
      </c>
    </row>
    <row r="112" spans="1:26" ht="46.5" customHeight="1">
      <c r="A112" s="6"/>
      <c r="B112" s="5" t="s">
        <v>69</v>
      </c>
      <c r="C112" s="7" t="s">
        <v>134</v>
      </c>
      <c r="D112" s="7"/>
      <c r="E112" s="7" t="s">
        <v>82</v>
      </c>
      <c r="F112" s="8">
        <v>2454.7800000000002</v>
      </c>
      <c r="G112" s="8">
        <v>2454.7800000000002</v>
      </c>
      <c r="H112" s="8">
        <v>1120</v>
      </c>
      <c r="I112" s="8">
        <v>1190</v>
      </c>
      <c r="J112" s="9">
        <v>1102.5</v>
      </c>
      <c r="K112" s="19">
        <v>1500</v>
      </c>
      <c r="L112" s="9">
        <v>1652.2</v>
      </c>
      <c r="M112" s="19">
        <v>1500</v>
      </c>
      <c r="N112" s="9">
        <v>2000</v>
      </c>
      <c r="O112" s="9">
        <v>2000</v>
      </c>
      <c r="P112" s="9">
        <f t="shared" si="65"/>
        <v>6754.7</v>
      </c>
      <c r="Q112" s="8">
        <f>(F112-H112)*J112</f>
        <v>1471594.9500000002</v>
      </c>
      <c r="R112" s="20">
        <f t="shared" si="98"/>
        <v>2002170.0000000002</v>
      </c>
      <c r="S112" s="8">
        <f>(F112-H112)*L112</f>
        <v>2205323.5160000003</v>
      </c>
      <c r="T112" s="20">
        <f>(F112-H112)*M112</f>
        <v>2002170.0000000002</v>
      </c>
      <c r="U112" s="8">
        <f>(G112-I112)*N112</f>
        <v>2529560.0000000005</v>
      </c>
      <c r="V112" s="8">
        <f>(G112-I112)*O112</f>
        <v>2529560.0000000005</v>
      </c>
      <c r="W112" s="16">
        <f t="shared" si="68"/>
        <v>8736038.4660000019</v>
      </c>
      <c r="X112" s="8"/>
      <c r="Y112" s="8"/>
      <c r="Z112" s="8"/>
    </row>
    <row r="113" spans="1:26" ht="30.75" customHeight="1">
      <c r="A113" s="7" t="s">
        <v>46</v>
      </c>
      <c r="B113" s="5" t="s">
        <v>47</v>
      </c>
      <c r="C113" s="5" t="s">
        <v>47</v>
      </c>
      <c r="D113" s="5"/>
      <c r="E113" s="28"/>
      <c r="F113" s="8" t="s">
        <v>79</v>
      </c>
      <c r="G113" s="8" t="s">
        <v>79</v>
      </c>
      <c r="H113" s="8" t="s">
        <v>79</v>
      </c>
      <c r="I113" s="8" t="s">
        <v>79</v>
      </c>
      <c r="J113" s="8">
        <f>SUM(J114:J121)</f>
        <v>5535</v>
      </c>
      <c r="K113" s="20">
        <f>SUM(K114:K121)</f>
        <v>6581</v>
      </c>
      <c r="L113" s="8">
        <f>SUM(L114:L121)</f>
        <v>5232</v>
      </c>
      <c r="M113" s="20">
        <f t="shared" ref="M113:O113" si="100">SUM(M114:M121)</f>
        <v>6091</v>
      </c>
      <c r="N113" s="8">
        <f t="shared" si="100"/>
        <v>5250</v>
      </c>
      <c r="O113" s="8">
        <f t="shared" si="100"/>
        <v>4899</v>
      </c>
      <c r="P113" s="9">
        <f t="shared" si="65"/>
        <v>20916</v>
      </c>
      <c r="Q113" s="8">
        <f>SUM(Q114:Q121)</f>
        <v>25407505.920000002</v>
      </c>
      <c r="R113" s="20">
        <f>SUM(R114:R121)</f>
        <v>27419858.77</v>
      </c>
      <c r="S113" s="8">
        <f>SUM(S114:S121)</f>
        <v>20886846.890000001</v>
      </c>
      <c r="T113" s="20">
        <f t="shared" ref="T113:V113" si="101">SUM(T114:T121)</f>
        <v>29305304.130000003</v>
      </c>
      <c r="U113" s="8">
        <f t="shared" si="101"/>
        <v>24407289.5</v>
      </c>
      <c r="V113" s="8">
        <f t="shared" si="101"/>
        <v>19541611.490000002</v>
      </c>
      <c r="W113" s="16">
        <f t="shared" si="68"/>
        <v>90243253.800000012</v>
      </c>
      <c r="X113" s="8">
        <v>11318130.49</v>
      </c>
      <c r="Y113" s="8">
        <f>V113/3</f>
        <v>6513870.4966666671</v>
      </c>
      <c r="Z113" s="8">
        <f t="shared" si="64"/>
        <v>95047513.793333337</v>
      </c>
    </row>
    <row r="114" spans="1:26" ht="51.75" customHeight="1">
      <c r="A114" s="6"/>
      <c r="B114" s="5" t="s">
        <v>47</v>
      </c>
      <c r="C114" s="7" t="s">
        <v>88</v>
      </c>
      <c r="D114" s="7" t="s">
        <v>124</v>
      </c>
      <c r="E114" s="7" t="s">
        <v>119</v>
      </c>
      <c r="F114" s="8">
        <v>4410.7</v>
      </c>
      <c r="G114" s="8">
        <v>4410.7</v>
      </c>
      <c r="H114" s="8">
        <v>1150</v>
      </c>
      <c r="I114" s="8">
        <v>1150</v>
      </c>
      <c r="J114" s="9">
        <v>139</v>
      </c>
      <c r="K114" s="19">
        <v>300</v>
      </c>
      <c r="L114" s="9">
        <v>0</v>
      </c>
      <c r="M114" s="19">
        <v>300</v>
      </c>
      <c r="N114" s="9">
        <v>400</v>
      </c>
      <c r="O114" s="9">
        <v>160</v>
      </c>
      <c r="P114" s="9">
        <f t="shared" si="65"/>
        <v>699</v>
      </c>
      <c r="Q114" s="8">
        <f t="shared" ref="Q114:Q121" si="102">(F114-H114)*J114</f>
        <v>453237.3</v>
      </c>
      <c r="R114" s="20">
        <f t="shared" si="98"/>
        <v>978210</v>
      </c>
      <c r="S114" s="8">
        <f>(F114-H114)*L114</f>
        <v>0</v>
      </c>
      <c r="T114" s="20">
        <f t="shared" ref="T114:U121" si="103">(F114-H114)*M114</f>
        <v>978210</v>
      </c>
      <c r="U114" s="8">
        <f t="shared" si="103"/>
        <v>1304280</v>
      </c>
      <c r="V114" s="8">
        <f t="shared" ref="V114:V121" si="104">(G114-I114)*O114</f>
        <v>521712</v>
      </c>
      <c r="W114" s="16">
        <f t="shared" si="68"/>
        <v>2279229.2999999998</v>
      </c>
      <c r="X114" s="8"/>
      <c r="Y114" s="8"/>
      <c r="Z114" s="8"/>
    </row>
    <row r="115" spans="1:26" ht="51.75" customHeight="1">
      <c r="A115" s="6"/>
      <c r="B115" s="5" t="s">
        <v>47</v>
      </c>
      <c r="C115" s="7" t="s">
        <v>86</v>
      </c>
      <c r="D115" s="7" t="s">
        <v>151</v>
      </c>
      <c r="E115" s="7" t="s">
        <v>119</v>
      </c>
      <c r="F115" s="8">
        <v>4693.17</v>
      </c>
      <c r="G115" s="8">
        <v>4693.17</v>
      </c>
      <c r="H115" s="8">
        <v>1150</v>
      </c>
      <c r="I115" s="8">
        <v>1150</v>
      </c>
      <c r="J115" s="9">
        <v>869</v>
      </c>
      <c r="K115" s="19">
        <v>421</v>
      </c>
      <c r="L115" s="9">
        <v>663</v>
      </c>
      <c r="M115" s="19">
        <v>400</v>
      </c>
      <c r="N115" s="9">
        <v>400</v>
      </c>
      <c r="O115" s="9">
        <v>400</v>
      </c>
      <c r="P115" s="9">
        <f t="shared" si="65"/>
        <v>2332</v>
      </c>
      <c r="Q115" s="8">
        <f t="shared" si="102"/>
        <v>3079014.73</v>
      </c>
      <c r="R115" s="20">
        <f t="shared" si="98"/>
        <v>1491674.57</v>
      </c>
      <c r="S115" s="8">
        <f t="shared" ref="S115:S121" si="105">(F115-H115)*L115</f>
        <v>2349121.71</v>
      </c>
      <c r="T115" s="20">
        <f t="shared" si="103"/>
        <v>1417268</v>
      </c>
      <c r="U115" s="8">
        <f t="shared" si="103"/>
        <v>1417268</v>
      </c>
      <c r="V115" s="8">
        <f t="shared" si="104"/>
        <v>1417268</v>
      </c>
      <c r="W115" s="16">
        <f t="shared" si="68"/>
        <v>8262672.4399999995</v>
      </c>
      <c r="X115" s="8"/>
      <c r="Y115" s="8"/>
      <c r="Z115" s="8"/>
    </row>
    <row r="116" spans="1:26" ht="35.25" customHeight="1">
      <c r="A116" s="6"/>
      <c r="B116" s="5" t="s">
        <v>47</v>
      </c>
      <c r="C116" s="7" t="s">
        <v>86</v>
      </c>
      <c r="D116" s="7" t="s">
        <v>152</v>
      </c>
      <c r="E116" s="7" t="s">
        <v>119</v>
      </c>
      <c r="F116" s="8">
        <v>11066.91</v>
      </c>
      <c r="G116" s="8">
        <v>11066.91</v>
      </c>
      <c r="H116" s="8">
        <v>1150</v>
      </c>
      <c r="I116" s="8">
        <v>1150</v>
      </c>
      <c r="J116" s="9">
        <v>454</v>
      </c>
      <c r="K116" s="19">
        <v>200</v>
      </c>
      <c r="L116" s="9">
        <v>0</v>
      </c>
      <c r="M116" s="19">
        <v>245</v>
      </c>
      <c r="N116" s="9">
        <v>0</v>
      </c>
      <c r="O116" s="9">
        <v>0</v>
      </c>
      <c r="P116" s="9">
        <f t="shared" si="65"/>
        <v>454</v>
      </c>
      <c r="Q116" s="8">
        <f t="shared" si="102"/>
        <v>4502277.1399999997</v>
      </c>
      <c r="R116" s="20">
        <f t="shared" si="98"/>
        <v>1983382</v>
      </c>
      <c r="S116" s="8">
        <f t="shared" si="105"/>
        <v>0</v>
      </c>
      <c r="T116" s="20">
        <f t="shared" si="103"/>
        <v>2429642.9500000002</v>
      </c>
      <c r="U116" s="8">
        <f t="shared" si="103"/>
        <v>0</v>
      </c>
      <c r="V116" s="8">
        <f t="shared" si="104"/>
        <v>0</v>
      </c>
      <c r="W116" s="16">
        <f t="shared" si="68"/>
        <v>4502277.1399999997</v>
      </c>
      <c r="X116" s="8"/>
      <c r="Y116" s="8"/>
      <c r="Z116" s="8"/>
    </row>
    <row r="117" spans="1:26" ht="30.75" customHeight="1">
      <c r="A117" s="6"/>
      <c r="B117" s="5" t="s">
        <v>47</v>
      </c>
      <c r="C117" s="7" t="s">
        <v>86</v>
      </c>
      <c r="D117" s="7" t="s">
        <v>123</v>
      </c>
      <c r="E117" s="7" t="s">
        <v>119</v>
      </c>
      <c r="F117" s="8">
        <v>9652.77</v>
      </c>
      <c r="G117" s="8">
        <v>9652.77</v>
      </c>
      <c r="H117" s="8">
        <v>1150</v>
      </c>
      <c r="I117" s="8">
        <v>1150</v>
      </c>
      <c r="J117" s="9">
        <v>0</v>
      </c>
      <c r="K117" s="19">
        <v>0</v>
      </c>
      <c r="L117" s="9">
        <v>0</v>
      </c>
      <c r="M117" s="19">
        <v>800</v>
      </c>
      <c r="N117" s="9">
        <v>800</v>
      </c>
      <c r="O117" s="9">
        <v>0</v>
      </c>
      <c r="P117" s="9">
        <f t="shared" si="65"/>
        <v>800</v>
      </c>
      <c r="Q117" s="8">
        <f t="shared" si="102"/>
        <v>0</v>
      </c>
      <c r="R117" s="20">
        <f t="shared" si="98"/>
        <v>0</v>
      </c>
      <c r="S117" s="8">
        <f t="shared" si="105"/>
        <v>0</v>
      </c>
      <c r="T117" s="20">
        <f t="shared" si="103"/>
        <v>6802216</v>
      </c>
      <c r="U117" s="8">
        <f t="shared" si="103"/>
        <v>6802216</v>
      </c>
      <c r="V117" s="8">
        <f t="shared" si="104"/>
        <v>0</v>
      </c>
      <c r="W117" s="16">
        <f t="shared" si="68"/>
        <v>6802216</v>
      </c>
      <c r="X117" s="8"/>
      <c r="Y117" s="8"/>
      <c r="Z117" s="8"/>
    </row>
    <row r="118" spans="1:26" ht="30.75" customHeight="1">
      <c r="A118" s="6"/>
      <c r="B118" s="5" t="s">
        <v>47</v>
      </c>
      <c r="C118" s="7" t="s">
        <v>86</v>
      </c>
      <c r="D118" s="7" t="s">
        <v>153</v>
      </c>
      <c r="E118" s="7" t="s">
        <v>119</v>
      </c>
      <c r="F118" s="8">
        <v>5198.22</v>
      </c>
      <c r="G118" s="8">
        <v>5198.22</v>
      </c>
      <c r="H118" s="8">
        <v>1150</v>
      </c>
      <c r="I118" s="8">
        <v>1150</v>
      </c>
      <c r="J118" s="9">
        <v>558</v>
      </c>
      <c r="K118" s="19">
        <v>500</v>
      </c>
      <c r="L118" s="9">
        <v>0</v>
      </c>
      <c r="M118" s="19">
        <v>0</v>
      </c>
      <c r="N118" s="9">
        <v>0</v>
      </c>
      <c r="O118" s="9">
        <v>0</v>
      </c>
      <c r="P118" s="9">
        <f t="shared" si="65"/>
        <v>558</v>
      </c>
      <c r="Q118" s="8">
        <f t="shared" si="102"/>
        <v>2258906.7600000002</v>
      </c>
      <c r="R118" s="20">
        <f t="shared" si="98"/>
        <v>2024110.0000000002</v>
      </c>
      <c r="S118" s="8">
        <f t="shared" si="105"/>
        <v>0</v>
      </c>
      <c r="T118" s="20">
        <f t="shared" si="103"/>
        <v>0</v>
      </c>
      <c r="U118" s="8">
        <f t="shared" si="103"/>
        <v>0</v>
      </c>
      <c r="V118" s="8">
        <f t="shared" si="104"/>
        <v>0</v>
      </c>
      <c r="W118" s="16">
        <f t="shared" si="68"/>
        <v>2258906.7600000002</v>
      </c>
      <c r="X118" s="8"/>
      <c r="Y118" s="8"/>
      <c r="Z118" s="8"/>
    </row>
    <row r="119" spans="1:26" ht="141.75" customHeight="1">
      <c r="A119" s="6"/>
      <c r="B119" s="5" t="s">
        <v>47</v>
      </c>
      <c r="C119" s="7" t="s">
        <v>86</v>
      </c>
      <c r="D119" s="7" t="s">
        <v>154</v>
      </c>
      <c r="E119" s="7" t="s">
        <v>82</v>
      </c>
      <c r="F119" s="8">
        <v>5127.51</v>
      </c>
      <c r="G119" s="8">
        <v>5127.51</v>
      </c>
      <c r="H119" s="8">
        <v>1180</v>
      </c>
      <c r="I119" s="8">
        <v>1190</v>
      </c>
      <c r="J119" s="9">
        <v>1336</v>
      </c>
      <c r="K119" s="19">
        <v>3000</v>
      </c>
      <c r="L119" s="9">
        <v>1505</v>
      </c>
      <c r="M119" s="19">
        <v>2679</v>
      </c>
      <c r="N119" s="9">
        <v>2000</v>
      </c>
      <c r="O119" s="9">
        <v>2679</v>
      </c>
      <c r="P119" s="9">
        <f t="shared" si="65"/>
        <v>7520</v>
      </c>
      <c r="Q119" s="8">
        <f t="shared" si="102"/>
        <v>5273873.3600000003</v>
      </c>
      <c r="R119" s="20">
        <f t="shared" si="98"/>
        <v>11842530</v>
      </c>
      <c r="S119" s="8">
        <f t="shared" si="105"/>
        <v>5941002.5500000007</v>
      </c>
      <c r="T119" s="20">
        <f t="shared" si="103"/>
        <v>10575379.290000001</v>
      </c>
      <c r="U119" s="8">
        <f t="shared" si="103"/>
        <v>7875020</v>
      </c>
      <c r="V119" s="8">
        <f t="shared" si="104"/>
        <v>10548589.290000001</v>
      </c>
      <c r="W119" s="16">
        <f t="shared" si="68"/>
        <v>29638485.200000003</v>
      </c>
      <c r="X119" s="8"/>
      <c r="Y119" s="8"/>
      <c r="Z119" s="8"/>
    </row>
    <row r="120" spans="1:26" ht="34.5" customHeight="1">
      <c r="A120" s="6"/>
      <c r="B120" s="5" t="s">
        <v>47</v>
      </c>
      <c r="C120" s="7" t="s">
        <v>86</v>
      </c>
      <c r="D120" s="7" t="s">
        <v>155</v>
      </c>
      <c r="E120" s="7" t="s">
        <v>82</v>
      </c>
      <c r="F120" s="8">
        <v>5238.62</v>
      </c>
      <c r="G120" s="8">
        <v>5238.62</v>
      </c>
      <c r="H120" s="8">
        <v>1180</v>
      </c>
      <c r="I120" s="8">
        <v>1190</v>
      </c>
      <c r="J120" s="9">
        <v>206</v>
      </c>
      <c r="K120" s="19">
        <v>1500</v>
      </c>
      <c r="L120" s="9">
        <v>2745</v>
      </c>
      <c r="M120" s="19">
        <v>1000</v>
      </c>
      <c r="N120" s="9">
        <v>1000</v>
      </c>
      <c r="O120" s="9">
        <v>1000</v>
      </c>
      <c r="P120" s="9">
        <f t="shared" si="65"/>
        <v>4951</v>
      </c>
      <c r="Q120" s="8">
        <f t="shared" si="102"/>
        <v>836075.72</v>
      </c>
      <c r="R120" s="20">
        <f t="shared" si="98"/>
        <v>6087930</v>
      </c>
      <c r="S120" s="8">
        <f t="shared" si="105"/>
        <v>11140911.9</v>
      </c>
      <c r="T120" s="20">
        <f t="shared" si="103"/>
        <v>4058620</v>
      </c>
      <c r="U120" s="8">
        <f t="shared" si="103"/>
        <v>4048620</v>
      </c>
      <c r="V120" s="8">
        <f t="shared" si="104"/>
        <v>4048620</v>
      </c>
      <c r="W120" s="16">
        <f t="shared" si="68"/>
        <v>20074227.620000001</v>
      </c>
      <c r="X120" s="8"/>
      <c r="Y120" s="8"/>
      <c r="Z120" s="8"/>
    </row>
    <row r="121" spans="1:26" ht="34.5" customHeight="1">
      <c r="A121" s="6"/>
      <c r="B121" s="5" t="s">
        <v>47</v>
      </c>
      <c r="C121" s="7" t="s">
        <v>86</v>
      </c>
      <c r="D121" s="7" t="s">
        <v>153</v>
      </c>
      <c r="E121" s="7" t="s">
        <v>82</v>
      </c>
      <c r="F121" s="8">
        <v>5743.67</v>
      </c>
      <c r="G121" s="8">
        <v>5743.67</v>
      </c>
      <c r="H121" s="8">
        <v>1180</v>
      </c>
      <c r="I121" s="8">
        <v>1190</v>
      </c>
      <c r="J121" s="9">
        <v>1973</v>
      </c>
      <c r="K121" s="19">
        <v>660</v>
      </c>
      <c r="L121" s="9">
        <v>319</v>
      </c>
      <c r="M121" s="19">
        <v>667</v>
      </c>
      <c r="N121" s="9">
        <v>650</v>
      </c>
      <c r="O121" s="9">
        <v>660</v>
      </c>
      <c r="P121" s="9">
        <f t="shared" si="65"/>
        <v>3602</v>
      </c>
      <c r="Q121" s="8">
        <f t="shared" si="102"/>
        <v>9004120.9100000001</v>
      </c>
      <c r="R121" s="20">
        <f t="shared" si="98"/>
        <v>3012022.2</v>
      </c>
      <c r="S121" s="8">
        <f t="shared" si="105"/>
        <v>1455810.73</v>
      </c>
      <c r="T121" s="20">
        <f t="shared" si="103"/>
        <v>3043967.89</v>
      </c>
      <c r="U121" s="8">
        <f t="shared" si="103"/>
        <v>2959885.5</v>
      </c>
      <c r="V121" s="8">
        <f t="shared" si="104"/>
        <v>3005422.2</v>
      </c>
      <c r="W121" s="16">
        <f t="shared" si="68"/>
        <v>16425239.34</v>
      </c>
      <c r="X121" s="8"/>
      <c r="Y121" s="8"/>
      <c r="Z121" s="8"/>
    </row>
    <row r="122" spans="1:26" ht="29.25" customHeight="1">
      <c r="A122" s="7" t="s">
        <v>42</v>
      </c>
      <c r="B122" s="5" t="s">
        <v>43</v>
      </c>
      <c r="C122" s="5" t="s">
        <v>43</v>
      </c>
      <c r="D122" s="5"/>
      <c r="E122" s="28"/>
      <c r="F122" s="8" t="s">
        <v>79</v>
      </c>
      <c r="G122" s="8" t="s">
        <v>79</v>
      </c>
      <c r="H122" s="8" t="s">
        <v>79</v>
      </c>
      <c r="I122" s="8" t="s">
        <v>79</v>
      </c>
      <c r="J122" s="9">
        <f>SUM(J123)</f>
        <v>1799.78</v>
      </c>
      <c r="K122" s="19">
        <f>SUM(K123)</f>
        <v>1500</v>
      </c>
      <c r="L122" s="9">
        <f>SUM(L123)</f>
        <v>445.99</v>
      </c>
      <c r="M122" s="19">
        <f t="shared" ref="M122:O122" si="106">SUM(M123)</f>
        <v>500</v>
      </c>
      <c r="N122" s="9">
        <f t="shared" si="106"/>
        <v>0</v>
      </c>
      <c r="O122" s="9">
        <f t="shared" si="106"/>
        <v>500</v>
      </c>
      <c r="P122" s="9">
        <f t="shared" si="65"/>
        <v>2745.77</v>
      </c>
      <c r="Q122" s="8">
        <f>SUM(Q123)</f>
        <v>1374635.9783999999</v>
      </c>
      <c r="R122" s="20">
        <f>SUM(R123)</f>
        <v>1145670</v>
      </c>
      <c r="S122" s="8">
        <f>SUM(S123)</f>
        <v>340638.24219999998</v>
      </c>
      <c r="T122" s="20">
        <f t="shared" ref="T122:V122" si="107">SUM(T123)</f>
        <v>381890</v>
      </c>
      <c r="U122" s="8">
        <f t="shared" si="107"/>
        <v>0</v>
      </c>
      <c r="V122" s="8">
        <f t="shared" si="107"/>
        <v>381890</v>
      </c>
      <c r="W122" s="16">
        <f t="shared" si="68"/>
        <v>2097164.2205999997</v>
      </c>
      <c r="X122" s="8">
        <v>793756.71</v>
      </c>
      <c r="Y122" s="8">
        <f t="shared" si="89"/>
        <v>127296.66666666667</v>
      </c>
      <c r="Z122" s="8">
        <f t="shared" si="64"/>
        <v>2763624.2639333331</v>
      </c>
    </row>
    <row r="123" spans="1:26" ht="37.5" customHeight="1">
      <c r="A123" s="6"/>
      <c r="B123" s="5" t="s">
        <v>43</v>
      </c>
      <c r="C123" s="7" t="s">
        <v>88</v>
      </c>
      <c r="D123" s="7" t="s">
        <v>80</v>
      </c>
      <c r="E123" s="7" t="s">
        <v>119</v>
      </c>
      <c r="F123" s="8">
        <v>1913.78</v>
      </c>
      <c r="G123" s="8">
        <v>1913.78</v>
      </c>
      <c r="H123" s="8">
        <v>1150</v>
      </c>
      <c r="I123" s="8">
        <v>1150</v>
      </c>
      <c r="J123" s="9">
        <v>1799.78</v>
      </c>
      <c r="K123" s="19">
        <v>1500</v>
      </c>
      <c r="L123" s="9">
        <v>445.99</v>
      </c>
      <c r="M123" s="19">
        <v>500</v>
      </c>
      <c r="N123" s="9">
        <v>0</v>
      </c>
      <c r="O123" s="9">
        <v>500</v>
      </c>
      <c r="P123" s="9">
        <f t="shared" si="65"/>
        <v>2745.77</v>
      </c>
      <c r="Q123" s="8">
        <f>(F123-H123)*J123+0.01</f>
        <v>1374635.9783999999</v>
      </c>
      <c r="R123" s="20">
        <f t="shared" si="98"/>
        <v>1145670</v>
      </c>
      <c r="S123" s="8">
        <f>(F123-H123)*L123</f>
        <v>340638.24219999998</v>
      </c>
      <c r="T123" s="20">
        <f>(F123-H123)*M123</f>
        <v>381890</v>
      </c>
      <c r="U123" s="8">
        <f>(G123-I123)*N123</f>
        <v>0</v>
      </c>
      <c r="V123" s="8">
        <f>(G123-I123)*O123</f>
        <v>381890</v>
      </c>
      <c r="W123" s="16">
        <f t="shared" si="68"/>
        <v>2097164.2205999997</v>
      </c>
      <c r="X123" s="8"/>
      <c r="Y123" s="8"/>
      <c r="Z123" s="8"/>
    </row>
    <row r="124" spans="1:26" ht="32.25" customHeight="1">
      <c r="A124" s="7" t="s">
        <v>17</v>
      </c>
      <c r="B124" s="5" t="s">
        <v>18</v>
      </c>
      <c r="C124" s="5" t="s">
        <v>18</v>
      </c>
      <c r="D124" s="5"/>
      <c r="E124" s="28"/>
      <c r="F124" s="8" t="s">
        <v>79</v>
      </c>
      <c r="G124" s="8" t="s">
        <v>79</v>
      </c>
      <c r="H124" s="8" t="s">
        <v>79</v>
      </c>
      <c r="I124" s="8" t="s">
        <v>79</v>
      </c>
      <c r="J124" s="9">
        <f t="shared" ref="J124:O124" si="108">SUM(J125:J127)</f>
        <v>2213.8819999999996</v>
      </c>
      <c r="K124" s="19">
        <f t="shared" ref="K124" si="109">SUM(K125:K127)</f>
        <v>2400</v>
      </c>
      <c r="L124" s="9">
        <f>SUM(L125:L127)</f>
        <v>2244.518</v>
      </c>
      <c r="M124" s="19">
        <f t="shared" si="108"/>
        <v>1500</v>
      </c>
      <c r="N124" s="9">
        <f t="shared" si="108"/>
        <v>1100</v>
      </c>
      <c r="O124" s="9">
        <f t="shared" si="108"/>
        <v>2400</v>
      </c>
      <c r="P124" s="9">
        <f t="shared" si="65"/>
        <v>7958.4</v>
      </c>
      <c r="Q124" s="8">
        <f>SUM(Q125:Q127)</f>
        <v>4634060.0092200004</v>
      </c>
      <c r="R124" s="20">
        <f>SUM(R125:R127)</f>
        <v>5032341</v>
      </c>
      <c r="S124" s="8">
        <f>SUM(S125:S127)</f>
        <v>4686797.4335400006</v>
      </c>
      <c r="T124" s="20">
        <f t="shared" ref="T124:V124" si="110">SUM(T125:T127)</f>
        <v>3148043</v>
      </c>
      <c r="U124" s="8">
        <f t="shared" si="110"/>
        <v>2204561</v>
      </c>
      <c r="V124" s="8">
        <f t="shared" si="110"/>
        <v>4808541</v>
      </c>
      <c r="W124" s="16">
        <f t="shared" si="68"/>
        <v>16333959.442760002</v>
      </c>
      <c r="X124" s="8">
        <v>5375476.0700000003</v>
      </c>
      <c r="Y124" s="8">
        <f t="shared" si="89"/>
        <v>1602847</v>
      </c>
      <c r="Z124" s="8">
        <f t="shared" si="64"/>
        <v>20106588.512760002</v>
      </c>
    </row>
    <row r="125" spans="1:26" ht="37.5" customHeight="1">
      <c r="A125" s="6"/>
      <c r="B125" s="5" t="s">
        <v>18</v>
      </c>
      <c r="C125" s="7" t="s">
        <v>96</v>
      </c>
      <c r="D125" s="7" t="s">
        <v>80</v>
      </c>
      <c r="E125" s="7" t="s">
        <v>126</v>
      </c>
      <c r="F125" s="8">
        <v>2846.57</v>
      </c>
      <c r="G125" s="8">
        <v>2846.57</v>
      </c>
      <c r="H125" s="8">
        <v>725</v>
      </c>
      <c r="I125" s="8">
        <v>831</v>
      </c>
      <c r="J125" s="9">
        <v>1463.1859999999999</v>
      </c>
      <c r="K125" s="19">
        <v>1300</v>
      </c>
      <c r="L125" s="9">
        <v>1396.306</v>
      </c>
      <c r="M125" s="19">
        <v>900</v>
      </c>
      <c r="N125" s="9">
        <v>700</v>
      </c>
      <c r="O125" s="9">
        <v>1300</v>
      </c>
      <c r="P125" s="9">
        <f t="shared" si="65"/>
        <v>4859.4920000000002</v>
      </c>
      <c r="Q125" s="8">
        <f>(F125-H125)*J125</f>
        <v>3104251.52202</v>
      </c>
      <c r="R125" s="20">
        <f t="shared" si="98"/>
        <v>2758041</v>
      </c>
      <c r="S125" s="8">
        <f>(F125-H125)*L125</f>
        <v>2962360.9204200003</v>
      </c>
      <c r="T125" s="20">
        <f t="shared" ref="T125:U127" si="111">(F125-H125)*M125</f>
        <v>1909413.0000000002</v>
      </c>
      <c r="U125" s="8">
        <f t="shared" si="111"/>
        <v>1410899</v>
      </c>
      <c r="V125" s="8">
        <f>(G125-I125)*O125</f>
        <v>2620241</v>
      </c>
      <c r="W125" s="16">
        <f t="shared" si="68"/>
        <v>10097752.442439999</v>
      </c>
      <c r="X125" s="8"/>
      <c r="Y125" s="8"/>
      <c r="Z125" s="8"/>
    </row>
    <row r="126" spans="1:26" ht="37.5" customHeight="1">
      <c r="A126" s="6"/>
      <c r="B126" s="5" t="s">
        <v>18</v>
      </c>
      <c r="C126" s="7" t="s">
        <v>96</v>
      </c>
      <c r="D126" s="7"/>
      <c r="E126" s="7" t="s">
        <v>119</v>
      </c>
      <c r="F126" s="8">
        <v>2998.08</v>
      </c>
      <c r="G126" s="8">
        <v>2998.08</v>
      </c>
      <c r="H126" s="8">
        <v>885</v>
      </c>
      <c r="I126" s="8">
        <v>973</v>
      </c>
      <c r="J126" s="9">
        <v>74.22</v>
      </c>
      <c r="K126" s="19">
        <v>500</v>
      </c>
      <c r="L126" s="9">
        <v>34.804000000000002</v>
      </c>
      <c r="M126" s="19">
        <v>250</v>
      </c>
      <c r="N126" s="9">
        <v>150</v>
      </c>
      <c r="O126" s="9">
        <v>500</v>
      </c>
      <c r="P126" s="9">
        <f t="shared" si="65"/>
        <v>759.024</v>
      </c>
      <c r="Q126" s="8">
        <f>(F126-H126)*J126</f>
        <v>156832.79759999999</v>
      </c>
      <c r="R126" s="20">
        <f t="shared" si="98"/>
        <v>1056540</v>
      </c>
      <c r="S126" s="8">
        <f t="shared" ref="S126:S127" si="112">(F126-H126)*L126</f>
        <v>73543.636320000005</v>
      </c>
      <c r="T126" s="20">
        <f t="shared" si="111"/>
        <v>528270</v>
      </c>
      <c r="U126" s="8">
        <f t="shared" si="111"/>
        <v>303762</v>
      </c>
      <c r="V126" s="8">
        <f>(G126-I126)*O126</f>
        <v>1012540</v>
      </c>
      <c r="W126" s="16">
        <f t="shared" si="68"/>
        <v>1546678.43392</v>
      </c>
      <c r="X126" s="8"/>
      <c r="Y126" s="8"/>
      <c r="Z126" s="8"/>
    </row>
    <row r="127" spans="1:26" ht="37.5" customHeight="1">
      <c r="A127" s="6"/>
      <c r="B127" s="5" t="s">
        <v>18</v>
      </c>
      <c r="C127" s="7" t="s">
        <v>96</v>
      </c>
      <c r="D127" s="7" t="s">
        <v>80</v>
      </c>
      <c r="E127" s="7" t="s">
        <v>82</v>
      </c>
      <c r="F127" s="8">
        <v>3149.6</v>
      </c>
      <c r="G127" s="8">
        <v>3149.6</v>
      </c>
      <c r="H127" s="8">
        <v>1120</v>
      </c>
      <c r="I127" s="8">
        <v>1190</v>
      </c>
      <c r="J127" s="9">
        <v>676.47599999999989</v>
      </c>
      <c r="K127" s="19">
        <v>600</v>
      </c>
      <c r="L127" s="9">
        <v>813.40800000000013</v>
      </c>
      <c r="M127" s="19">
        <v>350</v>
      </c>
      <c r="N127" s="9">
        <v>250</v>
      </c>
      <c r="O127" s="9">
        <v>600</v>
      </c>
      <c r="P127" s="9">
        <f t="shared" si="65"/>
        <v>2339.884</v>
      </c>
      <c r="Q127" s="8">
        <f>(F127-H127)*J127</f>
        <v>1372975.6895999997</v>
      </c>
      <c r="R127" s="20">
        <f t="shared" si="98"/>
        <v>1217760</v>
      </c>
      <c r="S127" s="8">
        <f t="shared" si="112"/>
        <v>1650892.8768000002</v>
      </c>
      <c r="T127" s="20">
        <f t="shared" si="111"/>
        <v>710360</v>
      </c>
      <c r="U127" s="8">
        <f t="shared" si="111"/>
        <v>489900</v>
      </c>
      <c r="V127" s="8">
        <f>(G127-I127)*O127</f>
        <v>1175760</v>
      </c>
      <c r="W127" s="16">
        <f t="shared" si="68"/>
        <v>4689528.5663999999</v>
      </c>
      <c r="X127" s="8"/>
      <c r="Y127" s="8"/>
      <c r="Z127" s="8"/>
    </row>
    <row r="128" spans="1:26" ht="30.75" customHeight="1">
      <c r="A128" s="7" t="s">
        <v>74</v>
      </c>
      <c r="B128" s="5" t="s">
        <v>75</v>
      </c>
      <c r="C128" s="5" t="s">
        <v>75</v>
      </c>
      <c r="D128" s="5"/>
      <c r="E128" s="28"/>
      <c r="F128" s="8" t="s">
        <v>79</v>
      </c>
      <c r="G128" s="8" t="s">
        <v>79</v>
      </c>
      <c r="H128" s="8" t="s">
        <v>79</v>
      </c>
      <c r="I128" s="8" t="s">
        <v>79</v>
      </c>
      <c r="J128" s="9">
        <f>SUM(J129:J131)</f>
        <v>770</v>
      </c>
      <c r="K128" s="19">
        <f>SUM(K129:K131)</f>
        <v>3011</v>
      </c>
      <c r="L128" s="9">
        <f>SUM(L129:L131)</f>
        <v>234</v>
      </c>
      <c r="M128" s="19">
        <f t="shared" ref="M128:O128" si="113">SUM(M129:M131)</f>
        <v>2180</v>
      </c>
      <c r="N128" s="9">
        <f t="shared" si="113"/>
        <v>1970</v>
      </c>
      <c r="O128" s="9">
        <f t="shared" si="113"/>
        <v>3235</v>
      </c>
      <c r="P128" s="9">
        <f t="shared" si="65"/>
        <v>6209</v>
      </c>
      <c r="Q128" s="8">
        <f>SUM(Q129:Q131)</f>
        <v>1879920.6</v>
      </c>
      <c r="R128" s="20">
        <f>SUM(R129:R131)</f>
        <v>7246115</v>
      </c>
      <c r="S128" s="8">
        <f>SUM(S129:S131)</f>
        <v>568277.15</v>
      </c>
      <c r="T128" s="20">
        <f t="shared" ref="T128:V128" si="114">SUM(T129:T131)</f>
        <v>5246447.4000000004</v>
      </c>
      <c r="U128" s="8">
        <f t="shared" si="114"/>
        <v>4558162.5</v>
      </c>
      <c r="V128" s="8">
        <f t="shared" si="114"/>
        <v>7484874.5499999998</v>
      </c>
      <c r="W128" s="16">
        <f t="shared" si="68"/>
        <v>14491234.800000001</v>
      </c>
      <c r="X128" s="8">
        <v>2229953</v>
      </c>
      <c r="Y128" s="8">
        <f t="shared" si="89"/>
        <v>2494958.1833333331</v>
      </c>
      <c r="Z128" s="8">
        <f t="shared" si="64"/>
        <v>14226229.616666667</v>
      </c>
    </row>
    <row r="129" spans="1:26" ht="37.5" customHeight="1">
      <c r="A129" s="6"/>
      <c r="B129" s="5" t="s">
        <v>75</v>
      </c>
      <c r="C129" s="7" t="s">
        <v>96</v>
      </c>
      <c r="D129" s="7" t="s">
        <v>80</v>
      </c>
      <c r="E129" s="7" t="s">
        <v>119</v>
      </c>
      <c r="F129" s="8">
        <v>3356.31</v>
      </c>
      <c r="G129" s="8">
        <v>3356.31</v>
      </c>
      <c r="H129" s="8">
        <v>885</v>
      </c>
      <c r="I129" s="8">
        <v>973</v>
      </c>
      <c r="J129" s="9">
        <v>575</v>
      </c>
      <c r="K129" s="19">
        <v>870</v>
      </c>
      <c r="L129" s="9">
        <v>150</v>
      </c>
      <c r="M129" s="19">
        <v>630</v>
      </c>
      <c r="N129" s="9">
        <v>570</v>
      </c>
      <c r="O129" s="9">
        <v>930</v>
      </c>
      <c r="P129" s="9">
        <f t="shared" si="65"/>
        <v>2225</v>
      </c>
      <c r="Q129" s="8">
        <f>(F129-H129)*J129</f>
        <v>1421003.25</v>
      </c>
      <c r="R129" s="20">
        <f t="shared" si="98"/>
        <v>2150039.6999999997</v>
      </c>
      <c r="S129" s="8">
        <f>(F129-H129)*L129</f>
        <v>370696.5</v>
      </c>
      <c r="T129" s="20">
        <f t="shared" ref="T129:U131" si="115">(F129-H129)*M129</f>
        <v>1556925.3</v>
      </c>
      <c r="U129" s="8">
        <f t="shared" si="115"/>
        <v>1358486.7</v>
      </c>
      <c r="V129" s="8">
        <f>(G129-I129)*O129</f>
        <v>2216478.2999999998</v>
      </c>
      <c r="W129" s="16">
        <f t="shared" si="68"/>
        <v>5366664.75</v>
      </c>
      <c r="X129" s="8"/>
      <c r="Y129" s="8"/>
      <c r="Z129" s="8"/>
    </row>
    <row r="130" spans="1:26" ht="37.5" customHeight="1">
      <c r="A130" s="6"/>
      <c r="B130" s="5" t="s">
        <v>75</v>
      </c>
      <c r="C130" s="7" t="s">
        <v>115</v>
      </c>
      <c r="D130" s="7"/>
      <c r="E130" s="7" t="s">
        <v>119</v>
      </c>
      <c r="F130" s="8">
        <v>3305.89</v>
      </c>
      <c r="G130" s="8">
        <v>3305.89</v>
      </c>
      <c r="H130" s="8">
        <v>885</v>
      </c>
      <c r="I130" s="8">
        <v>973</v>
      </c>
      <c r="J130" s="9">
        <v>15</v>
      </c>
      <c r="K130" s="19">
        <v>950</v>
      </c>
      <c r="L130" s="9">
        <v>5</v>
      </c>
      <c r="M130" s="19">
        <v>690</v>
      </c>
      <c r="N130" s="9">
        <v>620</v>
      </c>
      <c r="O130" s="9">
        <v>1025</v>
      </c>
      <c r="P130" s="9">
        <f t="shared" si="65"/>
        <v>1665</v>
      </c>
      <c r="Q130" s="8">
        <f>(F130-H130)*J130</f>
        <v>36313.35</v>
      </c>
      <c r="R130" s="20">
        <f t="shared" si="98"/>
        <v>2299845.5</v>
      </c>
      <c r="S130" s="8">
        <f t="shared" ref="S130:S131" si="116">(F130-H130)*L130</f>
        <v>12104.449999999999</v>
      </c>
      <c r="T130" s="20">
        <f t="shared" si="115"/>
        <v>1670414.0999999999</v>
      </c>
      <c r="U130" s="8">
        <f t="shared" si="115"/>
        <v>1446391.7999999998</v>
      </c>
      <c r="V130" s="8">
        <f>(G130-I130)*O130</f>
        <v>2391212.25</v>
      </c>
      <c r="W130" s="16">
        <f t="shared" si="68"/>
        <v>3886021.8499999996</v>
      </c>
      <c r="X130" s="8"/>
      <c r="Y130" s="8"/>
      <c r="Z130" s="8"/>
    </row>
    <row r="131" spans="1:26" ht="37.5" customHeight="1">
      <c r="A131" s="6"/>
      <c r="B131" s="5" t="s">
        <v>75</v>
      </c>
      <c r="C131" s="7" t="s">
        <v>115</v>
      </c>
      <c r="D131" s="7"/>
      <c r="E131" s="7" t="s">
        <v>82</v>
      </c>
      <c r="F131" s="8">
        <v>3377.8</v>
      </c>
      <c r="G131" s="8">
        <v>3377.8</v>
      </c>
      <c r="H131" s="8">
        <v>1030</v>
      </c>
      <c r="I131" s="8">
        <v>1130</v>
      </c>
      <c r="J131" s="9">
        <v>180</v>
      </c>
      <c r="K131" s="19">
        <v>1191</v>
      </c>
      <c r="L131" s="9">
        <v>79</v>
      </c>
      <c r="M131" s="19">
        <v>860</v>
      </c>
      <c r="N131" s="9">
        <v>780</v>
      </c>
      <c r="O131" s="9">
        <v>1280</v>
      </c>
      <c r="P131" s="9">
        <f t="shared" si="65"/>
        <v>2319</v>
      </c>
      <c r="Q131" s="8">
        <f>(F131-H131)*J131</f>
        <v>422604.00000000006</v>
      </c>
      <c r="R131" s="20">
        <f t="shared" si="98"/>
        <v>2796229.8000000003</v>
      </c>
      <c r="S131" s="8">
        <f t="shared" si="116"/>
        <v>185476.2</v>
      </c>
      <c r="T131" s="20">
        <f t="shared" si="115"/>
        <v>2019108.0000000002</v>
      </c>
      <c r="U131" s="8">
        <f t="shared" si="115"/>
        <v>1753284.0000000002</v>
      </c>
      <c r="V131" s="8">
        <f>(G131-I131)*O131</f>
        <v>2877184</v>
      </c>
      <c r="W131" s="16">
        <f t="shared" si="68"/>
        <v>5238548.2</v>
      </c>
      <c r="X131" s="8"/>
      <c r="Y131" s="8"/>
      <c r="Z131" s="8"/>
    </row>
    <row r="132" spans="1:26" ht="30.75" customHeight="1">
      <c r="A132" s="7" t="s">
        <v>66</v>
      </c>
      <c r="B132" s="5" t="s">
        <v>67</v>
      </c>
      <c r="C132" s="5" t="s">
        <v>67</v>
      </c>
      <c r="D132" s="5"/>
      <c r="E132" s="28"/>
      <c r="F132" s="8" t="s">
        <v>79</v>
      </c>
      <c r="G132" s="8" t="s">
        <v>79</v>
      </c>
      <c r="H132" s="8" t="s">
        <v>79</v>
      </c>
      <c r="I132" s="8" t="s">
        <v>79</v>
      </c>
      <c r="J132" s="8">
        <f t="shared" ref="J132:V132" si="117">SUM(J133)</f>
        <v>1454.85</v>
      </c>
      <c r="K132" s="20">
        <f t="shared" si="117"/>
        <v>1500</v>
      </c>
      <c r="L132" s="8">
        <f>SUM(L133)</f>
        <v>1323.31</v>
      </c>
      <c r="M132" s="20">
        <f t="shared" si="117"/>
        <v>1500</v>
      </c>
      <c r="N132" s="8">
        <f t="shared" si="117"/>
        <v>1500</v>
      </c>
      <c r="O132" s="8">
        <f t="shared" si="117"/>
        <v>1500</v>
      </c>
      <c r="P132" s="9">
        <f t="shared" si="65"/>
        <v>5778.16</v>
      </c>
      <c r="Q132" s="8">
        <f>SUM(Q133)</f>
        <v>2073655.899</v>
      </c>
      <c r="R132" s="20">
        <f>SUM(R133)</f>
        <v>2138010</v>
      </c>
      <c r="S132" s="8">
        <f>SUM(S133)</f>
        <v>1886166.6754000001</v>
      </c>
      <c r="T132" s="20">
        <f t="shared" si="117"/>
        <v>2138010</v>
      </c>
      <c r="U132" s="8">
        <f t="shared" si="117"/>
        <v>1965510.0000000002</v>
      </c>
      <c r="V132" s="8">
        <f t="shared" si="117"/>
        <v>1965510.0000000002</v>
      </c>
      <c r="W132" s="16">
        <f t="shared" si="68"/>
        <v>7890842.5744000003</v>
      </c>
      <c r="X132" s="8">
        <v>2841387.23</v>
      </c>
      <c r="Y132" s="8">
        <f t="shared" si="89"/>
        <v>655170.00000000012</v>
      </c>
      <c r="Z132" s="8">
        <f t="shared" ref="Z132:Z152" si="118">W132+X132-Y132</f>
        <v>10077059.804400001</v>
      </c>
    </row>
    <row r="133" spans="1:26" ht="30.75" customHeight="1">
      <c r="A133" s="6"/>
      <c r="B133" s="5" t="s">
        <v>67</v>
      </c>
      <c r="C133" s="7" t="s">
        <v>81</v>
      </c>
      <c r="D133" s="7" t="s">
        <v>80</v>
      </c>
      <c r="E133" s="7" t="s">
        <v>82</v>
      </c>
      <c r="F133" s="8">
        <v>2500.34</v>
      </c>
      <c r="G133" s="8">
        <v>2500.34</v>
      </c>
      <c r="H133" s="8">
        <v>1075</v>
      </c>
      <c r="I133" s="8">
        <v>1190</v>
      </c>
      <c r="J133" s="9">
        <v>1454.85</v>
      </c>
      <c r="K133" s="19">
        <v>1500</v>
      </c>
      <c r="L133" s="9">
        <v>1323.31</v>
      </c>
      <c r="M133" s="19">
        <v>1500</v>
      </c>
      <c r="N133" s="9">
        <v>1500</v>
      </c>
      <c r="O133" s="9">
        <v>1500</v>
      </c>
      <c r="P133" s="9">
        <f t="shared" si="65"/>
        <v>5778.16</v>
      </c>
      <c r="Q133" s="8">
        <f>(F133-H133)*J133</f>
        <v>2073655.899</v>
      </c>
      <c r="R133" s="20">
        <f t="shared" si="98"/>
        <v>2138010</v>
      </c>
      <c r="S133" s="8">
        <f>(F133-H133)*L133</f>
        <v>1886166.6754000001</v>
      </c>
      <c r="T133" s="20">
        <f>(F133-H133)*M133</f>
        <v>2138010</v>
      </c>
      <c r="U133" s="8">
        <f>(G133-I133)*N133</f>
        <v>1965510.0000000002</v>
      </c>
      <c r="V133" s="8">
        <f>(G133-I133)*O133</f>
        <v>1965510.0000000002</v>
      </c>
      <c r="W133" s="16">
        <f t="shared" si="68"/>
        <v>7890842.5744000003</v>
      </c>
      <c r="X133" s="8"/>
      <c r="Y133" s="8"/>
      <c r="Z133" s="8"/>
    </row>
    <row r="134" spans="1:26" ht="30.75" customHeight="1">
      <c r="A134" s="7" t="s">
        <v>100</v>
      </c>
      <c r="B134" s="5" t="s">
        <v>101</v>
      </c>
      <c r="C134" s="5" t="s">
        <v>101</v>
      </c>
      <c r="D134" s="5"/>
      <c r="E134" s="28"/>
      <c r="F134" s="8" t="s">
        <v>79</v>
      </c>
      <c r="G134" s="8" t="s">
        <v>79</v>
      </c>
      <c r="H134" s="8" t="s">
        <v>79</v>
      </c>
      <c r="I134" s="8" t="s">
        <v>79</v>
      </c>
      <c r="J134" s="8">
        <f t="shared" ref="J134:O134" si="119">SUM(J135:J138)</f>
        <v>0</v>
      </c>
      <c r="K134" s="20">
        <f t="shared" ref="K134" si="120">SUM(K135:K138)</f>
        <v>2033.9590000000001</v>
      </c>
      <c r="L134" s="8">
        <f t="shared" si="119"/>
        <v>0</v>
      </c>
      <c r="M134" s="20">
        <f t="shared" si="119"/>
        <v>2700</v>
      </c>
      <c r="N134" s="8">
        <f t="shared" si="119"/>
        <v>3350</v>
      </c>
      <c r="O134" s="8">
        <f t="shared" si="119"/>
        <v>3350</v>
      </c>
      <c r="P134" s="9">
        <f t="shared" si="65"/>
        <v>6700</v>
      </c>
      <c r="Q134" s="8">
        <f>SUM(Q135:Q138)</f>
        <v>0</v>
      </c>
      <c r="R134" s="20">
        <f>SUM(R135:R138)</f>
        <v>1503080.20223242</v>
      </c>
      <c r="S134" s="8">
        <f>SUM(S135:S138)</f>
        <v>0</v>
      </c>
      <c r="T134" s="20">
        <f t="shared" ref="T134:V134" si="121">SUM(T135:T138)</f>
        <v>1484879.426</v>
      </c>
      <c r="U134" s="8">
        <f t="shared" si="121"/>
        <v>1579095.973</v>
      </c>
      <c r="V134" s="8">
        <f t="shared" si="121"/>
        <v>1579095.973</v>
      </c>
      <c r="W134" s="16">
        <f t="shared" si="68"/>
        <v>3158191.946</v>
      </c>
      <c r="X134" s="8">
        <v>404669.1</v>
      </c>
      <c r="Y134" s="8">
        <f t="shared" si="89"/>
        <v>526365.32433333329</v>
      </c>
      <c r="Z134" s="8">
        <f t="shared" si="118"/>
        <v>3036495.7216666667</v>
      </c>
    </row>
    <row r="135" spans="1:26" ht="30.75" customHeight="1">
      <c r="A135" s="6"/>
      <c r="B135" s="5" t="s">
        <v>101</v>
      </c>
      <c r="C135" s="7" t="s">
        <v>102</v>
      </c>
      <c r="D135" s="7" t="s">
        <v>80</v>
      </c>
      <c r="E135" s="7" t="s">
        <v>120</v>
      </c>
      <c r="F135" s="14">
        <v>1205.66238</v>
      </c>
      <c r="G135" s="14">
        <v>1205.66238</v>
      </c>
      <c r="H135" s="14">
        <v>670.83</v>
      </c>
      <c r="I135" s="14">
        <v>762.5</v>
      </c>
      <c r="J135" s="13">
        <v>0</v>
      </c>
      <c r="K135" s="19">
        <v>0</v>
      </c>
      <c r="L135" s="9">
        <v>0</v>
      </c>
      <c r="M135" s="19">
        <v>2500</v>
      </c>
      <c r="N135" s="13">
        <v>2500</v>
      </c>
      <c r="O135" s="13">
        <v>2500</v>
      </c>
      <c r="P135" s="9">
        <f t="shared" ref="P135:P147" si="122">J135+L135+N135+O135</f>
        <v>5000</v>
      </c>
      <c r="Q135" s="8">
        <f>(F135-H135)*J135</f>
        <v>0</v>
      </c>
      <c r="R135" s="20">
        <f t="shared" si="98"/>
        <v>0</v>
      </c>
      <c r="S135" s="8">
        <f>(F135-H135)*L135</f>
        <v>0</v>
      </c>
      <c r="T135" s="20">
        <f t="shared" ref="T135:U138" si="123">(F135-H135)*M135</f>
        <v>1337080.95</v>
      </c>
      <c r="U135" s="8">
        <f t="shared" si="123"/>
        <v>1107905.95</v>
      </c>
      <c r="V135" s="8">
        <f>(G135-I135)*O135</f>
        <v>1107905.95</v>
      </c>
      <c r="W135" s="16">
        <f t="shared" ref="W135:W143" si="124">Q135+S135+U135+V135</f>
        <v>2215811.9</v>
      </c>
      <c r="X135" s="8"/>
      <c r="Y135" s="8"/>
      <c r="Z135" s="8"/>
    </row>
    <row r="136" spans="1:26" ht="30.75" customHeight="1">
      <c r="A136" s="6"/>
      <c r="B136" s="5" t="s">
        <v>101</v>
      </c>
      <c r="C136" s="7" t="s">
        <v>94</v>
      </c>
      <c r="D136" s="7" t="s">
        <v>80</v>
      </c>
      <c r="E136" s="7" t="s">
        <v>120</v>
      </c>
      <c r="F136" s="14">
        <v>1205.66238</v>
      </c>
      <c r="G136" s="14">
        <v>1205.66238</v>
      </c>
      <c r="H136" s="14">
        <v>466.67</v>
      </c>
      <c r="I136" s="14">
        <v>533.33000000000004</v>
      </c>
      <c r="J136" s="13">
        <v>0</v>
      </c>
      <c r="K136" s="19">
        <v>2033.9590000000001</v>
      </c>
      <c r="L136" s="9">
        <v>0</v>
      </c>
      <c r="M136" s="19">
        <v>200</v>
      </c>
      <c r="N136" s="13">
        <v>200</v>
      </c>
      <c r="O136" s="13">
        <v>200</v>
      </c>
      <c r="P136" s="9">
        <f t="shared" si="122"/>
        <v>400</v>
      </c>
      <c r="Q136" s="8">
        <f>(F136-H136)*J136</f>
        <v>0</v>
      </c>
      <c r="R136" s="20">
        <f t="shared" si="98"/>
        <v>1503080.20223242</v>
      </c>
      <c r="S136" s="8">
        <f t="shared" ref="S136:S138" si="125">(F136-H136)*L136</f>
        <v>0</v>
      </c>
      <c r="T136" s="20">
        <f t="shared" si="123"/>
        <v>147798.476</v>
      </c>
      <c r="U136" s="8">
        <f t="shared" si="123"/>
        <v>134466.476</v>
      </c>
      <c r="V136" s="8">
        <f>(G136-I136)*O136</f>
        <v>134466.476</v>
      </c>
      <c r="W136" s="16">
        <f t="shared" si="124"/>
        <v>268932.95199999999</v>
      </c>
      <c r="X136" s="8"/>
      <c r="Y136" s="8"/>
      <c r="Z136" s="8"/>
    </row>
    <row r="137" spans="1:26" ht="30.75" customHeight="1">
      <c r="A137" s="6"/>
      <c r="B137" s="5" t="s">
        <v>101</v>
      </c>
      <c r="C137" s="7" t="s">
        <v>94</v>
      </c>
      <c r="D137" s="7" t="s">
        <v>80</v>
      </c>
      <c r="E137" s="7" t="s">
        <v>125</v>
      </c>
      <c r="F137" s="14">
        <v>1205.66238</v>
      </c>
      <c r="G137" s="14">
        <v>1205.66238</v>
      </c>
      <c r="H137" s="14">
        <v>591.66999999999996</v>
      </c>
      <c r="I137" s="14">
        <v>678.33</v>
      </c>
      <c r="J137" s="13">
        <v>0</v>
      </c>
      <c r="K137" s="19">
        <v>0</v>
      </c>
      <c r="L137" s="9">
        <v>0</v>
      </c>
      <c r="M137" s="19">
        <v>0</v>
      </c>
      <c r="N137" s="13">
        <v>400</v>
      </c>
      <c r="O137" s="13">
        <v>400</v>
      </c>
      <c r="P137" s="9">
        <f t="shared" si="122"/>
        <v>800</v>
      </c>
      <c r="Q137" s="8">
        <f>(F137-H137)*J137</f>
        <v>0</v>
      </c>
      <c r="R137" s="20">
        <f t="shared" si="98"/>
        <v>0</v>
      </c>
      <c r="S137" s="8">
        <f t="shared" si="125"/>
        <v>0</v>
      </c>
      <c r="T137" s="20">
        <f t="shared" si="123"/>
        <v>0</v>
      </c>
      <c r="U137" s="8">
        <f t="shared" si="123"/>
        <v>210932.95199999999</v>
      </c>
      <c r="V137" s="8">
        <f>(G137-I137)*O137</f>
        <v>210932.95199999999</v>
      </c>
      <c r="W137" s="16">
        <f t="shared" si="124"/>
        <v>421865.90399999998</v>
      </c>
      <c r="X137" s="8"/>
      <c r="Y137" s="8"/>
      <c r="Z137" s="8"/>
    </row>
    <row r="138" spans="1:26" ht="30.75" customHeight="1">
      <c r="A138" s="6"/>
      <c r="B138" s="5" t="s">
        <v>101</v>
      </c>
      <c r="C138" s="7" t="s">
        <v>94</v>
      </c>
      <c r="D138" s="7" t="s">
        <v>80</v>
      </c>
      <c r="E138" s="7" t="s">
        <v>82</v>
      </c>
      <c r="F138" s="14">
        <v>1205.66238</v>
      </c>
      <c r="G138" s="14">
        <v>1205.66238</v>
      </c>
      <c r="H138" s="14">
        <v>612.5</v>
      </c>
      <c r="I138" s="14">
        <v>702.5</v>
      </c>
      <c r="J138" s="13">
        <v>0</v>
      </c>
      <c r="K138" s="19">
        <v>0</v>
      </c>
      <c r="L138" s="9">
        <v>0</v>
      </c>
      <c r="M138" s="19">
        <v>0</v>
      </c>
      <c r="N138" s="13">
        <v>250</v>
      </c>
      <c r="O138" s="13">
        <v>250</v>
      </c>
      <c r="P138" s="9">
        <f t="shared" si="122"/>
        <v>500</v>
      </c>
      <c r="Q138" s="8">
        <f>(F138-H138)*J138</f>
        <v>0</v>
      </c>
      <c r="R138" s="20">
        <f t="shared" si="98"/>
        <v>0</v>
      </c>
      <c r="S138" s="8">
        <f t="shared" si="125"/>
        <v>0</v>
      </c>
      <c r="T138" s="20">
        <f t="shared" si="123"/>
        <v>0</v>
      </c>
      <c r="U138" s="8">
        <f t="shared" si="123"/>
        <v>125790.595</v>
      </c>
      <c r="V138" s="8">
        <f>(G138-I138)*O138</f>
        <v>125790.595</v>
      </c>
      <c r="W138" s="16">
        <f t="shared" si="124"/>
        <v>251581.19</v>
      </c>
      <c r="X138" s="8"/>
      <c r="Y138" s="8"/>
      <c r="Z138" s="8"/>
    </row>
    <row r="139" spans="1:26" ht="30.75" customHeight="1">
      <c r="A139" s="7" t="s">
        <v>19</v>
      </c>
      <c r="B139" s="5" t="s">
        <v>20</v>
      </c>
      <c r="C139" s="5" t="s">
        <v>20</v>
      </c>
      <c r="D139" s="5"/>
      <c r="E139" s="28"/>
      <c r="F139" s="8" t="s">
        <v>79</v>
      </c>
      <c r="G139" s="8" t="s">
        <v>79</v>
      </c>
      <c r="H139" s="8" t="s">
        <v>79</v>
      </c>
      <c r="I139" s="8" t="s">
        <v>79</v>
      </c>
      <c r="J139" s="8">
        <f t="shared" ref="J139:V139" si="126">SUM(J140)</f>
        <v>0</v>
      </c>
      <c r="K139" s="20">
        <f t="shared" si="126"/>
        <v>0</v>
      </c>
      <c r="L139" s="8">
        <f t="shared" si="126"/>
        <v>199</v>
      </c>
      <c r="M139" s="20">
        <f t="shared" si="126"/>
        <v>2250</v>
      </c>
      <c r="N139" s="8">
        <f t="shared" si="126"/>
        <v>3375</v>
      </c>
      <c r="O139" s="8">
        <f t="shared" si="126"/>
        <v>3375</v>
      </c>
      <c r="P139" s="9">
        <f t="shared" si="122"/>
        <v>6949</v>
      </c>
      <c r="Q139" s="8">
        <f t="shared" si="126"/>
        <v>0</v>
      </c>
      <c r="R139" s="20">
        <f t="shared" si="126"/>
        <v>0</v>
      </c>
      <c r="S139" s="8">
        <f t="shared" si="126"/>
        <v>276343.33999999997</v>
      </c>
      <c r="T139" s="20">
        <f t="shared" si="126"/>
        <v>3124484.9999999995</v>
      </c>
      <c r="U139" s="8">
        <f t="shared" si="126"/>
        <v>4298602.4999999991</v>
      </c>
      <c r="V139" s="8">
        <f t="shared" si="126"/>
        <v>4298602.4999999991</v>
      </c>
      <c r="W139" s="16">
        <f t="shared" si="124"/>
        <v>8873548.339999998</v>
      </c>
      <c r="X139" s="8">
        <v>254252.39</v>
      </c>
      <c r="Y139" s="8">
        <f t="shared" ref="Y139" si="127">V139/3</f>
        <v>1432867.4999999998</v>
      </c>
      <c r="Z139" s="8">
        <f t="shared" si="118"/>
        <v>7694933.2299999986</v>
      </c>
    </row>
    <row r="140" spans="1:26" ht="40.5" customHeight="1">
      <c r="A140" s="6"/>
      <c r="B140" s="5" t="s">
        <v>20</v>
      </c>
      <c r="C140" s="7" t="s">
        <v>81</v>
      </c>
      <c r="D140" s="7"/>
      <c r="E140" s="7" t="s">
        <v>82</v>
      </c>
      <c r="F140" s="14">
        <v>2463.66</v>
      </c>
      <c r="G140" s="14">
        <v>2463.66</v>
      </c>
      <c r="H140" s="14">
        <v>1075</v>
      </c>
      <c r="I140" s="14">
        <v>1190</v>
      </c>
      <c r="J140" s="13">
        <v>0</v>
      </c>
      <c r="K140" s="19">
        <v>0</v>
      </c>
      <c r="L140" s="9">
        <v>199</v>
      </c>
      <c r="M140" s="19">
        <v>2250</v>
      </c>
      <c r="N140" s="13">
        <v>3375</v>
      </c>
      <c r="O140" s="13">
        <v>3375</v>
      </c>
      <c r="P140" s="9">
        <f t="shared" si="122"/>
        <v>6949</v>
      </c>
      <c r="Q140" s="8">
        <f>(F140-H140)*J140</f>
        <v>0</v>
      </c>
      <c r="R140" s="20">
        <f t="shared" si="98"/>
        <v>0</v>
      </c>
      <c r="S140" s="8">
        <f>(F140-H140)*L140</f>
        <v>276343.33999999997</v>
      </c>
      <c r="T140" s="20">
        <f>(F140-H140)*M140</f>
        <v>3124484.9999999995</v>
      </c>
      <c r="U140" s="8">
        <f>(G140-I140)*N140</f>
        <v>4298602.4999999991</v>
      </c>
      <c r="V140" s="8">
        <f>(G140-I140)*O140</f>
        <v>4298602.4999999991</v>
      </c>
      <c r="W140" s="16">
        <f t="shared" si="124"/>
        <v>8873548.339999998</v>
      </c>
      <c r="X140" s="8"/>
      <c r="Y140" s="8"/>
      <c r="Z140" s="8"/>
    </row>
    <row r="141" spans="1:26" ht="30.75" customHeight="1">
      <c r="A141" s="7" t="s">
        <v>138</v>
      </c>
      <c r="B141" s="5" t="s">
        <v>139</v>
      </c>
      <c r="C141" s="5" t="s">
        <v>139</v>
      </c>
      <c r="D141" s="5"/>
      <c r="E141" s="28"/>
      <c r="F141" s="8" t="s">
        <v>79</v>
      </c>
      <c r="G141" s="8" t="s">
        <v>79</v>
      </c>
      <c r="H141" s="8" t="s">
        <v>79</v>
      </c>
      <c r="I141" s="8" t="s">
        <v>79</v>
      </c>
      <c r="J141" s="8">
        <f>SUM(J142)</f>
        <v>1158</v>
      </c>
      <c r="K141" s="20">
        <f>SUM(K142)</f>
        <v>1000</v>
      </c>
      <c r="L141" s="8">
        <f>SUM(L142)</f>
        <v>1791</v>
      </c>
      <c r="M141" s="20">
        <f t="shared" ref="M141:O141" si="128">SUM(M142)</f>
        <v>2000</v>
      </c>
      <c r="N141" s="8">
        <f t="shared" si="128"/>
        <v>1000</v>
      </c>
      <c r="O141" s="8">
        <f t="shared" si="128"/>
        <v>2000</v>
      </c>
      <c r="P141" s="9">
        <f t="shared" si="122"/>
        <v>5949</v>
      </c>
      <c r="Q141" s="8">
        <f>SUM(Q142)</f>
        <v>2892649.26</v>
      </c>
      <c r="R141" s="20">
        <f>SUM(R142)</f>
        <v>2497970</v>
      </c>
      <c r="S141" s="8">
        <f>SUM(S142)</f>
        <v>4473864.2699999996</v>
      </c>
      <c r="T141" s="20">
        <f t="shared" ref="T141:V141" si="129">SUM(T142)</f>
        <v>4995940</v>
      </c>
      <c r="U141" s="8">
        <f t="shared" si="129"/>
        <v>2497970</v>
      </c>
      <c r="V141" s="8">
        <f t="shared" si="129"/>
        <v>4995940</v>
      </c>
      <c r="W141" s="16">
        <f t="shared" si="124"/>
        <v>14860423.529999999</v>
      </c>
      <c r="X141" s="8">
        <v>0</v>
      </c>
      <c r="Y141" s="8">
        <f>V141/3</f>
        <v>1665313.3333333333</v>
      </c>
      <c r="Z141" s="8">
        <f t="shared" si="118"/>
        <v>13195110.196666665</v>
      </c>
    </row>
    <row r="142" spans="1:26" ht="41.25" customHeight="1">
      <c r="A142" s="6"/>
      <c r="B142" s="5" t="s">
        <v>139</v>
      </c>
      <c r="C142" s="7" t="s">
        <v>88</v>
      </c>
      <c r="D142" s="7"/>
      <c r="E142" s="7" t="s">
        <v>82</v>
      </c>
      <c r="F142" s="8">
        <v>3797.97</v>
      </c>
      <c r="G142" s="8">
        <v>3797.97</v>
      </c>
      <c r="H142" s="8">
        <v>1300</v>
      </c>
      <c r="I142" s="8">
        <v>1300</v>
      </c>
      <c r="J142" s="9">
        <v>1158</v>
      </c>
      <c r="K142" s="19">
        <v>1000</v>
      </c>
      <c r="L142" s="9">
        <v>1791</v>
      </c>
      <c r="M142" s="19">
        <v>2000</v>
      </c>
      <c r="N142" s="9">
        <v>1000</v>
      </c>
      <c r="O142" s="9">
        <v>2000</v>
      </c>
      <c r="P142" s="9">
        <f t="shared" si="122"/>
        <v>5949</v>
      </c>
      <c r="Q142" s="8">
        <f>(F142-H142)*J142</f>
        <v>2892649.26</v>
      </c>
      <c r="R142" s="20">
        <f t="shared" si="98"/>
        <v>2497970</v>
      </c>
      <c r="S142" s="8">
        <f>(F142-H142)*L142</f>
        <v>4473864.2699999996</v>
      </c>
      <c r="T142" s="20">
        <f>(F142-H142)*M142</f>
        <v>4995940</v>
      </c>
      <c r="U142" s="8">
        <f>(G142-I142)*N142</f>
        <v>2497970</v>
      </c>
      <c r="V142" s="8">
        <f>(G142-I142)*O142</f>
        <v>4995940</v>
      </c>
      <c r="W142" s="16">
        <f t="shared" si="124"/>
        <v>14860423.529999999</v>
      </c>
      <c r="X142" s="8"/>
      <c r="Y142" s="8"/>
      <c r="Z142" s="8"/>
    </row>
    <row r="143" spans="1:26" ht="33" customHeight="1">
      <c r="A143" s="7" t="s">
        <v>70</v>
      </c>
      <c r="B143" s="5" t="s">
        <v>71</v>
      </c>
      <c r="C143" s="5" t="s">
        <v>71</v>
      </c>
      <c r="D143" s="5"/>
      <c r="E143" s="28"/>
      <c r="F143" s="8" t="s">
        <v>79</v>
      </c>
      <c r="G143" s="8" t="s">
        <v>79</v>
      </c>
      <c r="H143" s="8" t="s">
        <v>79</v>
      </c>
      <c r="I143" s="8" t="s">
        <v>79</v>
      </c>
      <c r="J143" s="9">
        <f>SUM(J144:J145)</f>
        <v>45</v>
      </c>
      <c r="K143" s="19">
        <f>SUM(K144:K145)</f>
        <v>160</v>
      </c>
      <c r="L143" s="9">
        <f>SUM(L144:L145)</f>
        <v>606.59999999999991</v>
      </c>
      <c r="M143" s="19">
        <f t="shared" ref="M143:O143" si="130">SUM(M144:M145)</f>
        <v>525</v>
      </c>
      <c r="N143" s="9">
        <f t="shared" si="130"/>
        <v>100</v>
      </c>
      <c r="O143" s="9">
        <f t="shared" si="130"/>
        <v>200</v>
      </c>
      <c r="P143" s="9">
        <f t="shared" si="122"/>
        <v>951.59999999999991</v>
      </c>
      <c r="Q143" s="8">
        <f>SUM(Q144:Q145)</f>
        <v>70122.149999999994</v>
      </c>
      <c r="R143" s="20">
        <f>SUM(R144:R145)</f>
        <v>249323.2</v>
      </c>
      <c r="S143" s="8">
        <f>SUM(S144:S145)</f>
        <v>1037905.7579999999</v>
      </c>
      <c r="T143" s="20">
        <f t="shared" ref="T143:V143" si="131">SUM(T144:T145)</f>
        <v>934497.75</v>
      </c>
      <c r="U143" s="8">
        <f t="shared" si="131"/>
        <v>194629</v>
      </c>
      <c r="V143" s="8">
        <f t="shared" si="131"/>
        <v>369857</v>
      </c>
      <c r="W143" s="16">
        <f t="shared" si="124"/>
        <v>1672513.9079999998</v>
      </c>
      <c r="X143" s="8">
        <v>205510.94</v>
      </c>
      <c r="Y143" s="8">
        <f t="shared" si="89"/>
        <v>123285.66666666667</v>
      </c>
      <c r="Z143" s="8">
        <f t="shared" si="118"/>
        <v>1754739.181333333</v>
      </c>
    </row>
    <row r="144" spans="1:26" ht="40.5" customHeight="1">
      <c r="A144" s="6"/>
      <c r="B144" s="5" t="s">
        <v>71</v>
      </c>
      <c r="C144" s="7" t="s">
        <v>97</v>
      </c>
      <c r="D144" s="7" t="s">
        <v>98</v>
      </c>
      <c r="E144" s="7" t="s">
        <v>119</v>
      </c>
      <c r="F144" s="8">
        <v>2708.27</v>
      </c>
      <c r="G144" s="8">
        <v>2708.27</v>
      </c>
      <c r="H144" s="8">
        <v>1150</v>
      </c>
      <c r="I144" s="8">
        <v>1150</v>
      </c>
      <c r="J144" s="9">
        <v>45</v>
      </c>
      <c r="K144" s="19">
        <v>160</v>
      </c>
      <c r="L144" s="9">
        <v>367.79999999999995</v>
      </c>
      <c r="M144" s="19">
        <v>225</v>
      </c>
      <c r="N144" s="9">
        <v>0</v>
      </c>
      <c r="O144" s="9">
        <v>50</v>
      </c>
      <c r="P144" s="9">
        <f t="shared" si="122"/>
        <v>462.79999999999995</v>
      </c>
      <c r="Q144" s="8">
        <f>(F144-H144)*J144</f>
        <v>70122.149999999994</v>
      </c>
      <c r="R144" s="20">
        <f t="shared" si="98"/>
        <v>249323.2</v>
      </c>
      <c r="S144" s="8">
        <f>(F144-H144)*L144</f>
        <v>573131.70599999989</v>
      </c>
      <c r="T144" s="20">
        <f>(F144-H144)*M144</f>
        <v>350610.75</v>
      </c>
      <c r="U144" s="8">
        <f>(G144-I144)*N144</f>
        <v>0</v>
      </c>
      <c r="V144" s="8">
        <f>(G144-I144)*O144</f>
        <v>77913.5</v>
      </c>
      <c r="W144" s="16">
        <f>Q144+S144+U144+V144</f>
        <v>721167.35599999991</v>
      </c>
      <c r="X144" s="8"/>
      <c r="Y144" s="8"/>
      <c r="Z144" s="8"/>
    </row>
    <row r="145" spans="1:26" ht="45" customHeight="1">
      <c r="A145" s="6"/>
      <c r="B145" s="5" t="s">
        <v>71</v>
      </c>
      <c r="C145" s="7" t="s">
        <v>97</v>
      </c>
      <c r="D145" s="7" t="s">
        <v>99</v>
      </c>
      <c r="E145" s="7" t="s">
        <v>119</v>
      </c>
      <c r="F145" s="8">
        <v>3096.29</v>
      </c>
      <c r="G145" s="8">
        <v>3096.29</v>
      </c>
      <c r="H145" s="8">
        <v>1150</v>
      </c>
      <c r="I145" s="8">
        <v>1150</v>
      </c>
      <c r="J145" s="9">
        <v>0</v>
      </c>
      <c r="K145" s="19">
        <v>0</v>
      </c>
      <c r="L145" s="9">
        <v>238.8</v>
      </c>
      <c r="M145" s="19">
        <v>300</v>
      </c>
      <c r="N145" s="9">
        <v>100</v>
      </c>
      <c r="O145" s="9">
        <v>150</v>
      </c>
      <c r="P145" s="9">
        <f t="shared" si="122"/>
        <v>488.8</v>
      </c>
      <c r="Q145" s="8">
        <f>(F145-H145)*J145</f>
        <v>0</v>
      </c>
      <c r="R145" s="20">
        <f t="shared" si="98"/>
        <v>0</v>
      </c>
      <c r="S145" s="8">
        <f>(F145-H145)*L145</f>
        <v>464774.05200000003</v>
      </c>
      <c r="T145" s="20">
        <f>(F145-H145)*M145</f>
        <v>583887</v>
      </c>
      <c r="U145" s="8">
        <f>(G145-I145)*N145</f>
        <v>194629</v>
      </c>
      <c r="V145" s="8">
        <f>(G145-I145)*O145</f>
        <v>291943.5</v>
      </c>
      <c r="W145" s="16">
        <f>Q145+S145+U145+V145</f>
        <v>951346.55200000003</v>
      </c>
      <c r="X145" s="8"/>
      <c r="Y145" s="8"/>
      <c r="Z145" s="8"/>
    </row>
    <row r="146" spans="1:26" ht="46.5" customHeight="1">
      <c r="A146" s="7" t="s">
        <v>72</v>
      </c>
      <c r="B146" s="5" t="s">
        <v>73</v>
      </c>
      <c r="C146" s="5" t="s">
        <v>73</v>
      </c>
      <c r="D146" s="5"/>
      <c r="E146" s="28"/>
      <c r="F146" s="8" t="s">
        <v>79</v>
      </c>
      <c r="G146" s="8"/>
      <c r="H146" s="8" t="s">
        <v>79</v>
      </c>
      <c r="I146" s="8"/>
      <c r="J146" s="8">
        <f t="shared" ref="J146:V146" si="132">SUM(J147)</f>
        <v>119</v>
      </c>
      <c r="K146" s="20">
        <f t="shared" si="132"/>
        <v>119</v>
      </c>
      <c r="L146" s="8">
        <f t="shared" si="132"/>
        <v>0</v>
      </c>
      <c r="M146" s="20">
        <f t="shared" si="132"/>
        <v>0</v>
      </c>
      <c r="N146" s="8">
        <f t="shared" si="132"/>
        <v>0</v>
      </c>
      <c r="O146" s="8">
        <f t="shared" si="132"/>
        <v>0</v>
      </c>
      <c r="P146" s="9">
        <f t="shared" si="122"/>
        <v>119</v>
      </c>
      <c r="Q146" s="8">
        <f>SUM(Q147)</f>
        <v>421359.96</v>
      </c>
      <c r="R146" s="20">
        <f>SUM(R147)</f>
        <v>421359.96</v>
      </c>
      <c r="S146" s="8">
        <f>SUM(S147)</f>
        <v>0</v>
      </c>
      <c r="T146" s="20">
        <f t="shared" si="132"/>
        <v>0</v>
      </c>
      <c r="U146" s="8">
        <f t="shared" si="132"/>
        <v>0</v>
      </c>
      <c r="V146" s="8">
        <f t="shared" si="132"/>
        <v>0</v>
      </c>
      <c r="W146" s="16">
        <f>Q146+S146+U146+V146</f>
        <v>421359.96</v>
      </c>
      <c r="X146" s="8">
        <v>0</v>
      </c>
      <c r="Y146" s="8">
        <f>V146/3</f>
        <v>0</v>
      </c>
      <c r="Z146" s="8">
        <f t="shared" si="118"/>
        <v>421359.96</v>
      </c>
    </row>
    <row r="147" spans="1:26" ht="39" customHeight="1">
      <c r="A147" s="6"/>
      <c r="B147" s="5" t="s">
        <v>73</v>
      </c>
      <c r="C147" s="7" t="s">
        <v>140</v>
      </c>
      <c r="D147" s="7" t="s">
        <v>149</v>
      </c>
      <c r="E147" s="7" t="s">
        <v>119</v>
      </c>
      <c r="F147" s="8">
        <v>4395.01</v>
      </c>
      <c r="G147" s="8">
        <v>4395.01</v>
      </c>
      <c r="H147" s="8">
        <v>854.17</v>
      </c>
      <c r="I147" s="8">
        <v>933.33</v>
      </c>
      <c r="J147" s="9">
        <v>119</v>
      </c>
      <c r="K147" s="19">
        <v>119</v>
      </c>
      <c r="L147" s="9">
        <v>0</v>
      </c>
      <c r="M147" s="19">
        <v>0</v>
      </c>
      <c r="N147" s="9">
        <v>0</v>
      </c>
      <c r="O147" s="9">
        <v>0</v>
      </c>
      <c r="P147" s="9">
        <f t="shared" si="122"/>
        <v>119</v>
      </c>
      <c r="Q147" s="8">
        <f>(F147-H147)*J147</f>
        <v>421359.96</v>
      </c>
      <c r="R147" s="20">
        <f t="shared" si="98"/>
        <v>421359.96</v>
      </c>
      <c r="S147" s="8">
        <f>(F147-H147)*L147</f>
        <v>0</v>
      </c>
      <c r="T147" s="20">
        <f>(F147-H147)*M147</f>
        <v>0</v>
      </c>
      <c r="U147" s="8">
        <f>(G147-I147)*N147</f>
        <v>0</v>
      </c>
      <c r="V147" s="8">
        <f>(G147-I147)*O147</f>
        <v>0</v>
      </c>
      <c r="W147" s="16">
        <f>Q147+S147+U147+V147</f>
        <v>421359.96</v>
      </c>
      <c r="X147" s="8"/>
      <c r="Y147" s="8"/>
      <c r="Z147" s="8"/>
    </row>
    <row r="148" spans="1:26" ht="39" customHeight="1">
      <c r="A148" s="7" t="s">
        <v>40</v>
      </c>
      <c r="B148" s="5" t="s">
        <v>73</v>
      </c>
      <c r="C148" s="5" t="s">
        <v>41</v>
      </c>
      <c r="D148" s="5"/>
      <c r="E148" s="28"/>
      <c r="F148" s="8" t="s">
        <v>79</v>
      </c>
      <c r="G148" s="8"/>
      <c r="H148" s="8" t="s">
        <v>79</v>
      </c>
      <c r="I148" s="8"/>
      <c r="J148" s="8"/>
      <c r="K148" s="20"/>
      <c r="L148" s="8"/>
      <c r="M148" s="20"/>
      <c r="N148" s="8"/>
      <c r="O148" s="8"/>
      <c r="P148" s="8"/>
      <c r="Q148" s="8"/>
      <c r="R148" s="20"/>
      <c r="S148" s="8"/>
      <c r="T148" s="20"/>
      <c r="U148" s="8"/>
      <c r="V148" s="8"/>
      <c r="W148" s="16"/>
      <c r="X148" s="8">
        <v>1192115.69</v>
      </c>
      <c r="Y148" s="8">
        <v>0</v>
      </c>
      <c r="Z148" s="8">
        <f t="shared" ref="Z148" si="133">W148+X148-Y148</f>
        <v>1192115.69</v>
      </c>
    </row>
    <row r="149" spans="1:26" ht="39" customHeight="1">
      <c r="A149" s="7" t="s">
        <v>32</v>
      </c>
      <c r="B149" s="5" t="s">
        <v>73</v>
      </c>
      <c r="C149" s="5" t="s">
        <v>33</v>
      </c>
      <c r="D149" s="5"/>
      <c r="E149" s="28"/>
      <c r="F149" s="8" t="s">
        <v>79</v>
      </c>
      <c r="G149" s="8"/>
      <c r="H149" s="8" t="s">
        <v>79</v>
      </c>
      <c r="I149" s="8"/>
      <c r="J149" s="8"/>
      <c r="K149" s="20"/>
      <c r="L149" s="8"/>
      <c r="M149" s="20"/>
      <c r="N149" s="8"/>
      <c r="O149" s="8"/>
      <c r="P149" s="8"/>
      <c r="Q149" s="8"/>
      <c r="R149" s="20"/>
      <c r="S149" s="8"/>
      <c r="T149" s="20"/>
      <c r="U149" s="8"/>
      <c r="V149" s="8"/>
      <c r="W149" s="16"/>
      <c r="X149" s="8">
        <v>811509.37</v>
      </c>
      <c r="Y149" s="8">
        <v>0</v>
      </c>
      <c r="Z149" s="8">
        <f t="shared" ref="Z149" si="134">W149+X149-Y149</f>
        <v>811509.37</v>
      </c>
    </row>
    <row r="150" spans="1:26" s="3" customFormat="1" ht="29.25" customHeight="1">
      <c r="A150" s="45" t="s">
        <v>111</v>
      </c>
      <c r="B150" s="45"/>
      <c r="C150" s="46"/>
      <c r="D150" s="5"/>
      <c r="E150" s="5"/>
      <c r="F150" s="8" t="s">
        <v>79</v>
      </c>
      <c r="G150" s="8" t="s">
        <v>79</v>
      </c>
      <c r="H150" s="8" t="s">
        <v>79</v>
      </c>
      <c r="I150" s="8" t="s">
        <v>79</v>
      </c>
      <c r="J150" s="9">
        <f>SUM(J6:J147)/2</f>
        <v>96852.647699999987</v>
      </c>
      <c r="K150" s="19">
        <f t="shared" ref="K150" si="135">SUM(K6:K147)/2</f>
        <v>101041.249</v>
      </c>
      <c r="L150" s="9">
        <f>SUM(L6:L147)/2</f>
        <v>64202.788400000005</v>
      </c>
      <c r="M150" s="19">
        <f t="shared" ref="M150:V150" si="136">SUM(M6:M147)/2</f>
        <v>78163.149999999994</v>
      </c>
      <c r="N150" s="9">
        <f t="shared" si="136"/>
        <v>73025.5</v>
      </c>
      <c r="O150" s="9">
        <f t="shared" si="136"/>
        <v>90112.75</v>
      </c>
      <c r="P150" s="9">
        <f t="shared" si="136"/>
        <v>324193.68610000005</v>
      </c>
      <c r="Q150" s="8">
        <f t="shared" si="136"/>
        <v>204101010.23084092</v>
      </c>
      <c r="R150" s="20">
        <f t="shared" si="136"/>
        <v>198918711.66272506</v>
      </c>
      <c r="S150" s="8">
        <f>SUM(S6:S147)/2</f>
        <v>138097741.56151196</v>
      </c>
      <c r="T150" s="20">
        <f t="shared" si="136"/>
        <v>164301458.7965</v>
      </c>
      <c r="U150" s="8">
        <f t="shared" si="136"/>
        <v>146490681.498</v>
      </c>
      <c r="V150" s="8">
        <f t="shared" si="136"/>
        <v>164876787.61450002</v>
      </c>
      <c r="W150" s="8">
        <f>SUM(W6:W147)/2</f>
        <v>653566220.90485275</v>
      </c>
      <c r="X150" s="8">
        <f>SUM(X6:X149)</f>
        <v>123647534.34999996</v>
      </c>
      <c r="Y150" s="8">
        <f t="shared" ref="Y150" si="137">SUM(Y6:Y149)</f>
        <v>54958929.204833329</v>
      </c>
      <c r="Z150" s="8">
        <f>SUM(Z6:Z149)</f>
        <v>722254826.05001974</v>
      </c>
    </row>
    <row r="151" spans="1:26" ht="28.5" customHeight="1">
      <c r="A151" s="45" t="s">
        <v>112</v>
      </c>
      <c r="B151" s="45"/>
      <c r="C151" s="46"/>
      <c r="D151" s="15"/>
      <c r="E151" s="15"/>
      <c r="F151" s="15"/>
      <c r="G151" s="15"/>
      <c r="H151" s="15"/>
      <c r="I151" s="15"/>
      <c r="J151" s="15"/>
      <c r="K151" s="21"/>
      <c r="L151" s="15"/>
      <c r="M151" s="21"/>
      <c r="N151" s="15"/>
      <c r="O151" s="15"/>
      <c r="P151" s="9"/>
      <c r="Q151" s="8"/>
      <c r="R151" s="20"/>
      <c r="S151" s="8"/>
      <c r="T151" s="20"/>
      <c r="U151" s="8"/>
      <c r="V151" s="8"/>
      <c r="W151" s="16"/>
      <c r="X151" s="17"/>
      <c r="Y151" s="17"/>
      <c r="Z151" s="8"/>
    </row>
    <row r="152" spans="1:26" ht="37.5" customHeight="1">
      <c r="A152" s="7" t="s">
        <v>113</v>
      </c>
      <c r="B152" s="5" t="s">
        <v>114</v>
      </c>
      <c r="C152" s="5" t="s">
        <v>114</v>
      </c>
      <c r="D152" s="5"/>
      <c r="E152" s="28"/>
      <c r="F152" s="8" t="s">
        <v>79</v>
      </c>
      <c r="G152" s="8" t="s">
        <v>79</v>
      </c>
      <c r="H152" s="8" t="s">
        <v>79</v>
      </c>
      <c r="I152" s="8" t="s">
        <v>79</v>
      </c>
      <c r="J152" s="9">
        <f>SUM(J153:J155)</f>
        <v>0</v>
      </c>
      <c r="K152" s="19">
        <f>SUM(K153:K155)</f>
        <v>275</v>
      </c>
      <c r="L152" s="9">
        <f t="shared" ref="L152:M152" si="138">SUM(L153:L155)</f>
        <v>0</v>
      </c>
      <c r="M152" s="19">
        <f t="shared" si="138"/>
        <v>0</v>
      </c>
      <c r="N152" s="9">
        <f t="shared" ref="N152" si="139">SUM(N153:N155)</f>
        <v>0</v>
      </c>
      <c r="O152" s="9">
        <f>SUM(O153:O155)</f>
        <v>275</v>
      </c>
      <c r="P152" s="9">
        <f>J152+L152+N152+O152</f>
        <v>275</v>
      </c>
      <c r="Q152" s="8">
        <f>SUM(Q153:Q155)</f>
        <v>0</v>
      </c>
      <c r="R152" s="20">
        <f>SUM(R153:R155)</f>
        <v>334593.75</v>
      </c>
      <c r="S152" s="8">
        <f t="shared" ref="S152:T152" si="140">SUM(S153:S155)</f>
        <v>0</v>
      </c>
      <c r="T152" s="20">
        <f t="shared" si="140"/>
        <v>0</v>
      </c>
      <c r="U152" s="8">
        <f t="shared" ref="U152:V152" si="141">SUM(U153:U155)</f>
        <v>0</v>
      </c>
      <c r="V152" s="8">
        <f t="shared" si="141"/>
        <v>318009.75</v>
      </c>
      <c r="W152" s="16">
        <f>Q152+S152+U152+V152</f>
        <v>318009.75</v>
      </c>
      <c r="X152" s="8">
        <v>64156.54</v>
      </c>
      <c r="Y152" s="8">
        <f>V152/3</f>
        <v>106003.25</v>
      </c>
      <c r="Z152" s="8">
        <f t="shared" si="118"/>
        <v>276163.03999999998</v>
      </c>
    </row>
    <row r="153" spans="1:26" ht="45" customHeight="1">
      <c r="A153" s="6"/>
      <c r="B153" s="5" t="s">
        <v>114</v>
      </c>
      <c r="C153" s="7" t="s">
        <v>115</v>
      </c>
      <c r="D153" s="7" t="s">
        <v>80</v>
      </c>
      <c r="E153" s="7" t="s">
        <v>120</v>
      </c>
      <c r="F153" s="8">
        <v>1773.19</v>
      </c>
      <c r="G153" s="8">
        <v>1773.19</v>
      </c>
      <c r="H153" s="8">
        <v>595.83000000000004</v>
      </c>
      <c r="I153" s="8">
        <v>650</v>
      </c>
      <c r="J153" s="9">
        <v>0</v>
      </c>
      <c r="K153" s="19">
        <v>200</v>
      </c>
      <c r="L153" s="9">
        <v>0</v>
      </c>
      <c r="M153" s="19">
        <v>0</v>
      </c>
      <c r="N153" s="9">
        <v>0</v>
      </c>
      <c r="O153" s="9">
        <v>200</v>
      </c>
      <c r="P153" s="9">
        <f t="shared" ref="P153:P155" si="142">J153+L153+N153+O153</f>
        <v>200</v>
      </c>
      <c r="Q153" s="8">
        <f>(F153-H153)*J153</f>
        <v>0</v>
      </c>
      <c r="R153" s="20">
        <f t="shared" ref="R153:R155" si="143">(F153-H153)*K153</f>
        <v>235472.00000000003</v>
      </c>
      <c r="S153" s="8">
        <f>(F153-H153)*L153</f>
        <v>0</v>
      </c>
      <c r="T153" s="20">
        <f t="shared" ref="T153:U155" si="144">(F153-H153)*M153</f>
        <v>0</v>
      </c>
      <c r="U153" s="8">
        <f t="shared" si="144"/>
        <v>0</v>
      </c>
      <c r="V153" s="8">
        <f>(G153-I153)*O153</f>
        <v>224638</v>
      </c>
      <c r="W153" s="16">
        <f>Q153+S153+U153+V153</f>
        <v>224638</v>
      </c>
      <c r="X153" s="8" t="s">
        <v>79</v>
      </c>
      <c r="Y153" s="8"/>
      <c r="Z153" s="8"/>
    </row>
    <row r="154" spans="1:26" ht="45" customHeight="1">
      <c r="A154" s="6"/>
      <c r="B154" s="5" t="s">
        <v>114</v>
      </c>
      <c r="C154" s="7" t="s">
        <v>115</v>
      </c>
      <c r="D154" s="7" t="s">
        <v>80</v>
      </c>
      <c r="E154" s="7" t="s">
        <v>119</v>
      </c>
      <c r="F154" s="8">
        <v>2000.12</v>
      </c>
      <c r="G154" s="8">
        <v>2000.12</v>
      </c>
      <c r="H154" s="8">
        <v>737.5</v>
      </c>
      <c r="I154" s="8">
        <v>810.83</v>
      </c>
      <c r="J154" s="9">
        <v>0</v>
      </c>
      <c r="K154" s="19">
        <v>50</v>
      </c>
      <c r="L154" s="9">
        <v>0</v>
      </c>
      <c r="M154" s="19">
        <v>0</v>
      </c>
      <c r="N154" s="9">
        <v>0</v>
      </c>
      <c r="O154" s="9">
        <v>50</v>
      </c>
      <c r="P154" s="9">
        <f t="shared" si="142"/>
        <v>50</v>
      </c>
      <c r="Q154" s="8">
        <f>(F154-H154)*J154</f>
        <v>0</v>
      </c>
      <c r="R154" s="20">
        <f t="shared" si="143"/>
        <v>63130.999999999993</v>
      </c>
      <c r="S154" s="8">
        <f t="shared" ref="S154:S155" si="145">(F154-H154)*L154</f>
        <v>0</v>
      </c>
      <c r="T154" s="20">
        <f t="shared" si="144"/>
        <v>0</v>
      </c>
      <c r="U154" s="8">
        <f t="shared" si="144"/>
        <v>0</v>
      </c>
      <c r="V154" s="8">
        <f>(G154-I154)*O154</f>
        <v>59464.5</v>
      </c>
      <c r="W154" s="16">
        <f t="shared" ref="W154:W155" si="146">Q154+S154+U154+V154</f>
        <v>59464.5</v>
      </c>
      <c r="X154" s="8" t="s">
        <v>79</v>
      </c>
      <c r="Y154" s="8"/>
      <c r="Z154" s="8"/>
    </row>
    <row r="155" spans="1:26" ht="45" customHeight="1">
      <c r="A155" s="7"/>
      <c r="B155" s="5"/>
      <c r="C155" s="5" t="s">
        <v>115</v>
      </c>
      <c r="D155" s="5" t="s">
        <v>80</v>
      </c>
      <c r="E155" s="7" t="s">
        <v>82</v>
      </c>
      <c r="F155" s="8">
        <v>2297.96</v>
      </c>
      <c r="G155" s="8">
        <v>2297.96</v>
      </c>
      <c r="H155" s="8">
        <v>858.33</v>
      </c>
      <c r="I155" s="8">
        <v>941.67</v>
      </c>
      <c r="J155" s="9">
        <v>0</v>
      </c>
      <c r="K155" s="19">
        <v>25</v>
      </c>
      <c r="L155" s="9">
        <v>0</v>
      </c>
      <c r="M155" s="19">
        <v>0</v>
      </c>
      <c r="N155" s="9">
        <v>0</v>
      </c>
      <c r="O155" s="9">
        <v>25</v>
      </c>
      <c r="P155" s="9">
        <f t="shared" si="142"/>
        <v>25</v>
      </c>
      <c r="Q155" s="8">
        <f>(F155-H155)*J155</f>
        <v>0</v>
      </c>
      <c r="R155" s="20">
        <f t="shared" si="143"/>
        <v>35990.75</v>
      </c>
      <c r="S155" s="8">
        <f t="shared" si="145"/>
        <v>0</v>
      </c>
      <c r="T155" s="20">
        <f t="shared" si="144"/>
        <v>0</v>
      </c>
      <c r="U155" s="8">
        <f t="shared" si="144"/>
        <v>0</v>
      </c>
      <c r="V155" s="8">
        <f>(G155-I155)*O155</f>
        <v>33907.25</v>
      </c>
      <c r="W155" s="16">
        <f t="shared" si="146"/>
        <v>33907.25</v>
      </c>
      <c r="X155" s="8"/>
      <c r="Y155" s="8"/>
      <c r="Z155" s="8"/>
    </row>
    <row r="156" spans="1:26" ht="32.25" customHeight="1">
      <c r="A156" s="45" t="s">
        <v>163</v>
      </c>
      <c r="B156" s="45"/>
      <c r="C156" s="46"/>
      <c r="D156" s="5"/>
      <c r="E156" s="5"/>
      <c r="F156" s="8"/>
      <c r="G156" s="8"/>
      <c r="H156" s="8"/>
      <c r="I156" s="8"/>
      <c r="J156" s="9">
        <f>J152+J150</f>
        <v>96852.647699999987</v>
      </c>
      <c r="K156" s="19">
        <f>K152+K150</f>
        <v>101316.249</v>
      </c>
      <c r="L156" s="9">
        <f>L152+L150</f>
        <v>64202.788400000005</v>
      </c>
      <c r="M156" s="19">
        <f t="shared" ref="M156:Y156" si="147">M152+M150</f>
        <v>78163.149999999994</v>
      </c>
      <c r="N156" s="9">
        <f t="shared" si="147"/>
        <v>73025.5</v>
      </c>
      <c r="O156" s="9">
        <f t="shared" si="147"/>
        <v>90387.75</v>
      </c>
      <c r="P156" s="9">
        <f>P152+P150</f>
        <v>324468.68610000005</v>
      </c>
      <c r="Q156" s="8">
        <f t="shared" si="147"/>
        <v>204101010.23084092</v>
      </c>
      <c r="R156" s="20">
        <f t="shared" si="147"/>
        <v>199253305.41272506</v>
      </c>
      <c r="S156" s="8">
        <f t="shared" si="147"/>
        <v>138097741.56151196</v>
      </c>
      <c r="T156" s="20">
        <f t="shared" si="147"/>
        <v>164301458.7965</v>
      </c>
      <c r="U156" s="8">
        <f t="shared" si="147"/>
        <v>146490681.498</v>
      </c>
      <c r="V156" s="8">
        <f t="shared" si="147"/>
        <v>165194797.36450002</v>
      </c>
      <c r="W156" s="8">
        <f>W152+W150</f>
        <v>653884230.65485275</v>
      </c>
      <c r="X156" s="8">
        <f t="shared" si="147"/>
        <v>123711690.88999997</v>
      </c>
      <c r="Y156" s="8">
        <f t="shared" si="147"/>
        <v>55064932.454833329</v>
      </c>
      <c r="Z156" s="8">
        <f>Z152+Z150</f>
        <v>722530989.0900197</v>
      </c>
    </row>
    <row r="158" spans="1:26" ht="12.75" customHeight="1">
      <c r="V158" s="4"/>
      <c r="Z158" s="4"/>
    </row>
    <row r="159" spans="1:26" s="30" customFormat="1" ht="45" customHeight="1">
      <c r="E159" s="31"/>
      <c r="F159" s="32"/>
      <c r="G159" s="32"/>
      <c r="H159" s="32"/>
      <c r="I159" s="32"/>
      <c r="K159" s="33"/>
      <c r="L159" s="34"/>
      <c r="M159" s="33"/>
      <c r="R159" s="33"/>
      <c r="S159" s="34"/>
      <c r="T159" s="33"/>
      <c r="X159" s="35" t="s">
        <v>162</v>
      </c>
      <c r="Y159" s="36"/>
      <c r="Z159" s="22">
        <f>391081536.04+64156.54</f>
        <v>391145692.58000004</v>
      </c>
    </row>
    <row r="160" spans="1:26" s="30" customFormat="1" ht="48" customHeight="1">
      <c r="E160" s="31"/>
      <c r="F160" s="32"/>
      <c r="G160" s="32"/>
      <c r="H160" s="32"/>
      <c r="I160" s="32"/>
      <c r="K160" s="33"/>
      <c r="L160" s="34"/>
      <c r="M160" s="33"/>
      <c r="R160" s="33"/>
      <c r="S160" s="34"/>
      <c r="T160" s="33"/>
      <c r="X160" s="35" t="s">
        <v>172</v>
      </c>
      <c r="Y160" s="36"/>
      <c r="Z160" s="22">
        <f>Z156-Z159</f>
        <v>331385296.51001966</v>
      </c>
    </row>
    <row r="162" spans="24:24" ht="12.75" customHeight="1">
      <c r="X162" s="4"/>
    </row>
    <row r="163" spans="24:24" ht="12.75" customHeight="1">
      <c r="X163" s="4"/>
    </row>
  </sheetData>
  <autoFilter ref="A5:Z156"/>
  <mergeCells count="17">
    <mergeCell ref="A1:Z1"/>
    <mergeCell ref="Z3:Z5"/>
    <mergeCell ref="D3:D5"/>
    <mergeCell ref="E3:E5"/>
    <mergeCell ref="X159:Y159"/>
    <mergeCell ref="A151:C151"/>
    <mergeCell ref="A156:C156"/>
    <mergeCell ref="A150:C150"/>
    <mergeCell ref="F3:G4"/>
    <mergeCell ref="H3:I4"/>
    <mergeCell ref="J3:P3"/>
    <mergeCell ref="A3:A5"/>
    <mergeCell ref="C3:C5"/>
    <mergeCell ref="X160:Y160"/>
    <mergeCell ref="Q3:W3"/>
    <mergeCell ref="X3:X5"/>
    <mergeCell ref="Y3:Y5"/>
  </mergeCells>
  <pageMargins left="0.19685039370078741" right="0.19685039370078741" top="0.59055118110236227" bottom="0.43307086614173229" header="0" footer="0"/>
  <pageSetup paperSize="9" scale="30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Дельта Д - СВОД</vt:lpstr>
      <vt:lpstr>'1 Дельта Д - СВОД'!Заголовки_для_печати</vt:lpstr>
      <vt:lpstr>'1 Дельта Д -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2024-09-13T11:31:12Z</cp:lastPrinted>
  <dcterms:created xsi:type="dcterms:W3CDTF">2011-02-24T08:11:32Z</dcterms:created>
  <dcterms:modified xsi:type="dcterms:W3CDTF">2024-10-07T06:52:24Z</dcterms:modified>
</cp:coreProperties>
</file>