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Лист1!$A$1:$E$56</definedName>
  </definedNames>
  <calcPr calcId="125725"/>
</workbook>
</file>

<file path=xl/calcChain.xml><?xml version="1.0" encoding="utf-8"?>
<calcChain xmlns="http://schemas.openxmlformats.org/spreadsheetml/2006/main">
  <c r="C48" i="9"/>
  <c r="C44"/>
  <c r="E48"/>
  <c r="E44"/>
  <c r="D48"/>
  <c r="D44"/>
  <c r="E49" l="1"/>
  <c r="D49"/>
  <c r="C49"/>
  <c r="E38" l="1"/>
  <c r="D38"/>
  <c r="E19"/>
  <c r="D19"/>
  <c r="C21"/>
  <c r="C19" s="1"/>
  <c r="E36"/>
  <c r="D36"/>
  <c r="C36"/>
  <c r="E29"/>
  <c r="D29"/>
  <c r="C29"/>
  <c r="E28"/>
  <c r="D28"/>
  <c r="C28"/>
  <c r="E27"/>
  <c r="D27"/>
  <c r="C27"/>
  <c r="E26"/>
  <c r="D26"/>
  <c r="C26"/>
  <c r="C38" l="1"/>
  <c r="E54"/>
  <c r="D54"/>
  <c r="C54"/>
  <c r="C53" l="1"/>
  <c r="E53"/>
  <c r="D53"/>
  <c r="E52" l="1"/>
  <c r="E51" s="1"/>
  <c r="E50" s="1"/>
  <c r="D52"/>
  <c r="D51" s="1"/>
  <c r="D50" s="1"/>
  <c r="C52"/>
  <c r="C51" s="1"/>
  <c r="C50" s="1"/>
  <c r="E24"/>
  <c r="E23" s="1"/>
  <c r="D24"/>
  <c r="D23" s="1"/>
  <c r="C24"/>
  <c r="C23" s="1"/>
  <c r="E18"/>
  <c r="D18"/>
  <c r="C18"/>
  <c r="E14"/>
  <c r="D14"/>
  <c r="C14"/>
  <c r="E12"/>
  <c r="D12"/>
  <c r="C12"/>
  <c r="C22" l="1"/>
  <c r="D22"/>
  <c r="E22"/>
  <c r="D11"/>
  <c r="C43"/>
  <c r="C42" s="1"/>
  <c r="C41" s="1"/>
  <c r="E11"/>
  <c r="C11"/>
  <c r="D17" l="1"/>
  <c r="D16" s="1"/>
  <c r="D43"/>
  <c r="D42" s="1"/>
  <c r="D41" s="1"/>
  <c r="E43"/>
  <c r="E42" s="1"/>
  <c r="E41" s="1"/>
  <c r="D47"/>
  <c r="D46" s="1"/>
  <c r="D45" s="1"/>
  <c r="C17"/>
  <c r="C16" s="1"/>
  <c r="E17"/>
  <c r="E16" s="1"/>
  <c r="D40" l="1"/>
  <c r="D56" s="1"/>
  <c r="E47"/>
  <c r="E46" s="1"/>
  <c r="E45" s="1"/>
  <c r="E40" s="1"/>
  <c r="E56" s="1"/>
  <c r="C47"/>
  <c r="C46" s="1"/>
  <c r="C45" s="1"/>
  <c r="C40" s="1"/>
  <c r="C56" s="1"/>
</calcChain>
</file>

<file path=xl/sharedStrings.xml><?xml version="1.0" encoding="utf-8"?>
<sst xmlns="http://schemas.openxmlformats.org/spreadsheetml/2006/main" count="90" uniqueCount="90">
  <si>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</si>
  <si>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</si>
  <si>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</si>
  <si>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</si>
  <si>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</si>
  <si>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</si>
  <si>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</si>
  <si>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</si>
  <si>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</si>
  <si>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</si>
  <si>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</si>
  <si>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</si>
  <si>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</si>
  <si>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</si>
  <si>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</si>
  <si>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</si>
  <si>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</si>
  <si>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</si>
  <si>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</si>
  <si>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</si>
  <si>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</si>
  <si>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</si>
  <si>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</si>
  <si>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</si>
  <si>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</si>
  <si>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</si>
  <si>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</si>
  <si>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</si>
  <si>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</si>
  <si>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</si>
  <si>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</si>
  <si>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</si>
  <si>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</si>
  <si>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</si>
  <si>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</si>
  <si>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</si>
  <si>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</si>
  <si>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</si>
  <si>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</si>
  <si>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</si>
  <si>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000 01 03 01 00 02 2200 810</t>
  </si>
  <si>
    <t>из них: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</si>
  <si>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</si>
  <si>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</si>
  <si>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</si>
  <si>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</si>
  <si>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</si>
  <si>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</si>
  <si>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</si>
  <si>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</si>
  <si>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</si>
  <si>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</si>
  <si>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</si>
  <si>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</si>
  <si>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</si>
  <si>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</si>
  <si>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</si>
  <si>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</si>
  <si>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</si>
  <si>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</si>
  <si>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</si>
  <si>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</si>
  <si>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Сумма, рублей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</si>
  <si>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</si>
  <si>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</si>
  <si>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</si>
  <si>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</si>
  <si>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</si>
  <si>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</si>
  <si>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</si>
  <si>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</si>
  <si>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</si>
  <si>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</si>
  <si>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</si>
  <si>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</si>
  <si>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</si>
  <si>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</si>
  <si>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</si>
  <si>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ИСТОЧНИКИ ФИНАНСИРОВАНИЯ
дефицита областного бюджета на 2025 год и на плановый период 2026 и 2027 годов</t>
  </si>
  <si>
    <t>2027 год</t>
  </si>
  <si>
    <t>000 01 03 01 00 02 5200 710</t>
  </si>
  <si>
    <t>000 01 03 01 00 02 5200 810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</si>
  <si>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</si>
  <si>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</si>
  <si>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</si>
  <si>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</si>
  <si>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</si>
  <si>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</si>
  <si>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                             Приложение № 4</t>
  </si>
  <si>
    <t xml:space="preserve">                              к областному закону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</si>
</sst>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_р_._-;_-@_-"/>
    <numFmt numFmtId="165" formatCode="_-* #,##0.00\ _₽_-;\-* #,##0.00\ _₽_-;_-* &quot;-&quot;?\ _₽_-;_-@_-"/>
  </numFmts>
  <fonts count="10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3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 indent="1"/>
    </xf>
    <xf numFmtId="0" fontId="5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43" fontId="4" fillId="0" borderId="0" xfId="3" applyFont="1" applyFill="1" applyBorder="1"/>
    <xf numFmtId="43" fontId="4" fillId="0" borderId="0" xfId="3" applyFont="1" applyFill="1"/>
    <xf numFmtId="164" fontId="4" fillId="0" borderId="0" xfId="0" applyNumberFormat="1" applyFont="1" applyFill="1"/>
    <xf numFmtId="0" fontId="4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2"/>
    <cellStyle name="Обычный_Приложение №1 - источники финансирования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view="pageBreakPreview" zoomScale="93" zoomScaleSheetLayoutView="93" workbookViewId="0">
      <selection activeCell="A8" sqref="A8:A9"/>
    </sheetView>
  </sheetViews>
  <sheetFormatPr defaultColWidth="9.140625" defaultRowHeight="12.75"/>
  <cols>
    <col min="1" max="1" width="67.140625" style="45" customWidth="1"/>
    <col min="2" max="2" width="26.42578125" style="45" customWidth="1"/>
    <col min="3" max="5" width="18.7109375" style="45" customWidth="1"/>
    <col min="6" max="6" width="0.140625" style="45" customWidth="1"/>
    <col min="7" max="7" width="0.42578125" style="45" customWidth="1"/>
    <col min="8" max="8" width="19.7109375" style="45" bestFit="1" customWidth="1"/>
    <col min="9" max="10" width="19.5703125" style="45" bestFit="1" customWidth="1"/>
    <col min="11" max="16384" width="9.140625" style="45"/>
  </cols>
  <sheetData>
    <row r="1" spans="1:10" s="3" customFormat="1" ht="18.75" customHeight="1">
      <c r="D1" s="59" t="s">
        <v>88</v>
      </c>
      <c r="E1" s="60"/>
    </row>
    <row r="2" spans="1:10" s="3" customFormat="1" ht="18.75" customHeight="1">
      <c r="D2" s="59" t="s">
        <v>89</v>
      </c>
      <c r="E2" s="60"/>
    </row>
    <row r="3" spans="1:10" s="3" customFormat="1" ht="18.75" customHeight="1">
      <c r="C3" s="61"/>
      <c r="D3" s="61"/>
      <c r="E3" s="61"/>
    </row>
    <row r="4" spans="1:10" s="3" customFormat="1" ht="18.75" customHeight="1">
      <c r="C4" s="62"/>
      <c r="D4" s="62"/>
      <c r="E4" s="62"/>
    </row>
    <row r="5" spans="1:10" s="3" customFormat="1" ht="18.75" customHeight="1">
      <c r="C5" s="59"/>
      <c r="D5" s="59"/>
      <c r="E5" s="59"/>
    </row>
    <row r="6" spans="1:10" s="3" customFormat="1" ht="42.95" customHeight="1">
      <c r="A6" s="63" t="s">
        <v>78</v>
      </c>
      <c r="B6" s="63"/>
      <c r="C6" s="63"/>
      <c r="D6" s="63"/>
      <c r="E6" s="63"/>
      <c r="F6" s="48"/>
      <c r="G6" s="48"/>
      <c r="H6" s="48"/>
    </row>
    <row r="7" spans="1:10" s="3" customFormat="1" ht="9" customHeight="1">
      <c r="A7" s="1"/>
      <c r="B7" s="1"/>
      <c r="C7" s="1"/>
      <c r="D7" s="2"/>
      <c r="F7" s="48"/>
      <c r="G7" s="48"/>
      <c r="H7" s="48"/>
    </row>
    <row r="8" spans="1:10" ht="23.1" customHeight="1">
      <c r="A8" s="67" t="s">
        <v>0</v>
      </c>
      <c r="B8" s="67" t="s">
        <v>30</v>
      </c>
      <c r="C8" s="64" t="s">
        <v>62</v>
      </c>
      <c r="D8" s="65"/>
      <c r="E8" s="66"/>
      <c r="F8" s="49"/>
      <c r="G8" s="49"/>
      <c r="H8" s="49"/>
    </row>
    <row r="9" spans="1:10" ht="24.95" customHeight="1">
      <c r="A9" s="68"/>
      <c r="B9" s="68"/>
      <c r="C9" s="4" t="s">
        <v>61</v>
      </c>
      <c r="D9" s="5" t="s">
        <v>63</v>
      </c>
      <c r="E9" s="6" t="s">
        <v>79</v>
      </c>
      <c r="F9" s="49"/>
      <c r="G9" s="49"/>
      <c r="H9" s="49"/>
    </row>
    <row r="10" spans="1:10" s="51" customFormat="1" ht="11.25">
      <c r="A10" s="23">
        <v>1</v>
      </c>
      <c r="B10" s="23">
        <v>2</v>
      </c>
      <c r="C10" s="24">
        <v>3</v>
      </c>
      <c r="D10" s="25">
        <v>4</v>
      </c>
      <c r="E10" s="26">
        <v>5</v>
      </c>
      <c r="F10" s="50"/>
      <c r="G10" s="50"/>
      <c r="H10" s="50"/>
    </row>
    <row r="11" spans="1:10" ht="27" customHeight="1">
      <c r="A11" s="27" t="s">
        <v>1</v>
      </c>
      <c r="B11" s="28" t="s">
        <v>2</v>
      </c>
      <c r="C11" s="13">
        <f>C12+C14</f>
        <v>18492112300.289993</v>
      </c>
      <c r="D11" s="14">
        <f t="shared" ref="D11:E11" si="0">D12+D14</f>
        <v>9339744465.5200043</v>
      </c>
      <c r="E11" s="15">
        <f t="shared" si="0"/>
        <v>9678716956.3399963</v>
      </c>
      <c r="F11" s="44"/>
      <c r="G11" s="44"/>
      <c r="H11" s="44"/>
    </row>
    <row r="12" spans="1:10" ht="24" customHeight="1">
      <c r="A12" s="36" t="s">
        <v>76</v>
      </c>
      <c r="B12" s="20" t="s">
        <v>3</v>
      </c>
      <c r="C12" s="7">
        <f>C13</f>
        <v>85656940300.289993</v>
      </c>
      <c r="D12" s="8">
        <f t="shared" ref="D12:E12" si="1">D13</f>
        <v>72992051465.520004</v>
      </c>
      <c r="E12" s="9">
        <f t="shared" si="1"/>
        <v>76051680956.339996</v>
      </c>
      <c r="F12" s="44"/>
      <c r="G12" s="44"/>
      <c r="H12" s="44"/>
    </row>
    <row r="13" spans="1:10" ht="30" customHeight="1">
      <c r="A13" s="37" t="s">
        <v>52</v>
      </c>
      <c r="B13" s="20" t="s">
        <v>4</v>
      </c>
      <c r="C13" s="7">
        <v>85656940300.289993</v>
      </c>
      <c r="D13" s="8">
        <v>72992051465.520004</v>
      </c>
      <c r="E13" s="9">
        <v>76051680956.339996</v>
      </c>
      <c r="F13" s="44"/>
      <c r="G13" s="44"/>
      <c r="H13" s="44"/>
    </row>
    <row r="14" spans="1:10" ht="30.75" customHeight="1">
      <c r="A14" s="36" t="s">
        <v>5</v>
      </c>
      <c r="B14" s="20" t="s">
        <v>6</v>
      </c>
      <c r="C14" s="7">
        <f>C15</f>
        <v>-67164828000</v>
      </c>
      <c r="D14" s="8">
        <f t="shared" ref="D14:E14" si="2">D15</f>
        <v>-63652307000</v>
      </c>
      <c r="E14" s="9">
        <f t="shared" si="2"/>
        <v>-66372964000</v>
      </c>
      <c r="F14" s="44"/>
      <c r="G14" s="44"/>
      <c r="H14" s="44"/>
    </row>
    <row r="15" spans="1:10" ht="34.5" customHeight="1">
      <c r="A15" s="38" t="s">
        <v>53</v>
      </c>
      <c r="B15" s="39" t="s">
        <v>7</v>
      </c>
      <c r="C15" s="52">
        <v>-67164828000</v>
      </c>
      <c r="D15" s="53">
        <v>-63652307000</v>
      </c>
      <c r="E15" s="54">
        <v>-66372964000</v>
      </c>
      <c r="F15" s="44"/>
      <c r="G15" s="44"/>
      <c r="H15" s="44"/>
    </row>
    <row r="16" spans="1:10" ht="32.25" customHeight="1">
      <c r="A16" s="29" t="s">
        <v>34</v>
      </c>
      <c r="B16" s="30" t="s">
        <v>8</v>
      </c>
      <c r="C16" s="13">
        <f t="shared" ref="C16:E16" si="3">C17</f>
        <v>-3135090956.1999989</v>
      </c>
      <c r="D16" s="14">
        <f t="shared" si="3"/>
        <v>-3889293170.4899998</v>
      </c>
      <c r="E16" s="15">
        <f t="shared" si="3"/>
        <v>-3938116241.9200001</v>
      </c>
      <c r="F16" s="44"/>
      <c r="G16" s="44"/>
      <c r="H16" s="55"/>
      <c r="I16" s="56"/>
      <c r="J16" s="56"/>
    </row>
    <row r="17" spans="1:8" ht="30.95" customHeight="1">
      <c r="A17" s="36" t="s">
        <v>35</v>
      </c>
      <c r="B17" s="20" t="s">
        <v>25</v>
      </c>
      <c r="C17" s="7">
        <f>C18+C22</f>
        <v>-3135090956.1999989</v>
      </c>
      <c r="D17" s="8">
        <f>D18+D22</f>
        <v>-3889293170.4899998</v>
      </c>
      <c r="E17" s="9">
        <f>E18+E22</f>
        <v>-3938116241.9200001</v>
      </c>
      <c r="F17" s="44"/>
      <c r="G17" s="44"/>
      <c r="H17" s="44"/>
    </row>
    <row r="18" spans="1:8" ht="37.5" customHeight="1">
      <c r="A18" s="36" t="s">
        <v>77</v>
      </c>
      <c r="B18" s="20" t="s">
        <v>26</v>
      </c>
      <c r="C18" s="7">
        <f t="shared" ref="C18:E18" si="4">C19</f>
        <v>11848351000</v>
      </c>
      <c r="D18" s="8">
        <f t="shared" si="4"/>
        <v>11652307000</v>
      </c>
      <c r="E18" s="9">
        <f t="shared" si="4"/>
        <v>11372964000</v>
      </c>
      <c r="F18" s="44"/>
      <c r="G18" s="44"/>
      <c r="H18" s="44"/>
    </row>
    <row r="19" spans="1:8" ht="44.1" customHeight="1">
      <c r="A19" s="37" t="s">
        <v>54</v>
      </c>
      <c r="B19" s="20" t="s">
        <v>27</v>
      </c>
      <c r="C19" s="7">
        <f>C20+C21</f>
        <v>11848351000</v>
      </c>
      <c r="D19" s="8">
        <f>D20+D21</f>
        <v>11652307000</v>
      </c>
      <c r="E19" s="9">
        <f>E20+E21</f>
        <v>11372964000</v>
      </c>
      <c r="F19" s="44"/>
      <c r="G19" s="44"/>
      <c r="H19" s="44"/>
    </row>
    <row r="20" spans="1:8" ht="75" customHeight="1">
      <c r="A20" s="19" t="s">
        <v>70</v>
      </c>
      <c r="B20" s="20" t="s">
        <v>42</v>
      </c>
      <c r="C20" s="7">
        <v>683523000</v>
      </c>
      <c r="D20" s="8">
        <v>0</v>
      </c>
      <c r="E20" s="9">
        <v>0</v>
      </c>
      <c r="F20" s="44"/>
      <c r="G20" s="44"/>
      <c r="H20" s="44"/>
    </row>
    <row r="21" spans="1:8" ht="60" customHeight="1">
      <c r="A21" s="19" t="s">
        <v>64</v>
      </c>
      <c r="B21" s="20" t="s">
        <v>80</v>
      </c>
      <c r="C21" s="7">
        <f>11164828000</f>
        <v>11164828000</v>
      </c>
      <c r="D21" s="8">
        <v>11652307000</v>
      </c>
      <c r="E21" s="9">
        <v>11372964000</v>
      </c>
      <c r="F21" s="44"/>
      <c r="G21" s="44"/>
      <c r="H21" s="44"/>
    </row>
    <row r="22" spans="1:8" ht="36" customHeight="1">
      <c r="A22" s="36" t="s">
        <v>36</v>
      </c>
      <c r="B22" s="20" t="s">
        <v>28</v>
      </c>
      <c r="C22" s="7">
        <f>C23</f>
        <v>-14983441956.199999</v>
      </c>
      <c r="D22" s="8">
        <f t="shared" ref="D22:E22" si="5">D23</f>
        <v>-15541600170.49</v>
      </c>
      <c r="E22" s="9">
        <f t="shared" si="5"/>
        <v>-15311080241.92</v>
      </c>
      <c r="F22" s="44"/>
      <c r="G22" s="44"/>
      <c r="H22" s="44"/>
    </row>
    <row r="23" spans="1:8" ht="46.5" customHeight="1">
      <c r="A23" s="37" t="s">
        <v>37</v>
      </c>
      <c r="B23" s="20" t="s">
        <v>29</v>
      </c>
      <c r="C23" s="7">
        <f>C24+C35+C36+C37+C38+C39</f>
        <v>-14983441956.199999</v>
      </c>
      <c r="D23" s="8">
        <f>D24+D35+D36+D37+D38+D39</f>
        <v>-15541600170.49</v>
      </c>
      <c r="E23" s="9">
        <f>E24+E35+E36+E37+E38+E39</f>
        <v>-15311080241.92</v>
      </c>
      <c r="F23" s="44"/>
      <c r="G23" s="44"/>
      <c r="H23" s="44"/>
    </row>
    <row r="24" spans="1:8" ht="61.5" customHeight="1">
      <c r="A24" s="19" t="s">
        <v>66</v>
      </c>
      <c r="B24" s="20" t="s">
        <v>40</v>
      </c>
      <c r="C24" s="7">
        <f>SUM(C26:C34)</f>
        <v>-1453856013.8400002</v>
      </c>
      <c r="D24" s="8">
        <f t="shared" ref="D24:E24" si="6">SUM(D26:D34)</f>
        <v>-1453856013.8400002</v>
      </c>
      <c r="E24" s="9">
        <f t="shared" si="6"/>
        <v>-1453856013.8400002</v>
      </c>
      <c r="F24" s="44"/>
      <c r="G24" s="44"/>
      <c r="H24" s="44"/>
    </row>
    <row r="25" spans="1:8" ht="18" customHeight="1">
      <c r="A25" s="22" t="s">
        <v>41</v>
      </c>
      <c r="B25" s="20"/>
      <c r="C25" s="7"/>
      <c r="D25" s="8"/>
      <c r="E25" s="9"/>
      <c r="F25" s="44"/>
      <c r="G25" s="44"/>
      <c r="H25" s="44"/>
    </row>
    <row r="26" spans="1:8" ht="84" customHeight="1">
      <c r="A26" s="22" t="s">
        <v>82</v>
      </c>
      <c r="B26" s="20"/>
      <c r="C26" s="7">
        <f>-13000000-15000000</f>
        <v>-28000000</v>
      </c>
      <c r="D26" s="8">
        <f>-13000000-15000000</f>
        <v>-28000000</v>
      </c>
      <c r="E26" s="21">
        <f>-13000000-15000000</f>
        <v>-28000000</v>
      </c>
      <c r="F26" s="44"/>
      <c r="G26" s="44"/>
      <c r="H26" s="44"/>
    </row>
    <row r="27" spans="1:8" ht="83.25" customHeight="1">
      <c r="A27" s="22" t="s">
        <v>83</v>
      </c>
      <c r="B27" s="20"/>
      <c r="C27" s="7">
        <f>-219980973.33-253824200</f>
        <v>-473805173.33000004</v>
      </c>
      <c r="D27" s="8">
        <f>-219980973.33-253824200</f>
        <v>-473805173.33000004</v>
      </c>
      <c r="E27" s="21">
        <f>-219980973.33-253824200</f>
        <v>-473805173.33000004</v>
      </c>
      <c r="F27" s="44"/>
      <c r="G27" s="44"/>
      <c r="H27" s="44"/>
    </row>
    <row r="28" spans="1:8" ht="87" customHeight="1">
      <c r="A28" s="22" t="s">
        <v>84</v>
      </c>
      <c r="B28" s="20"/>
      <c r="C28" s="7">
        <f>-251306986.67-289969600</f>
        <v>-541276586.66999996</v>
      </c>
      <c r="D28" s="8">
        <f>-251306986.67-289969600</f>
        <v>-541276586.66999996</v>
      </c>
      <c r="E28" s="21">
        <f>-251306986.67-289969600</f>
        <v>-541276586.66999996</v>
      </c>
      <c r="F28" s="44"/>
      <c r="G28" s="44"/>
      <c r="H28" s="44"/>
    </row>
    <row r="29" spans="1:8" ht="82.5" customHeight="1">
      <c r="A29" s="22" t="s">
        <v>85</v>
      </c>
      <c r="B29" s="20"/>
      <c r="C29" s="7">
        <f>-16189636.67-18680350</f>
        <v>-34869986.670000002</v>
      </c>
      <c r="D29" s="8">
        <f>-16189636.67-18680350</f>
        <v>-34869986.670000002</v>
      </c>
      <c r="E29" s="21">
        <f>-16189636.67-18680350</f>
        <v>-34869986.670000002</v>
      </c>
      <c r="F29" s="44"/>
      <c r="G29" s="44"/>
      <c r="H29" s="44"/>
    </row>
    <row r="30" spans="1:8" ht="83.25" customHeight="1">
      <c r="A30" s="22" t="s">
        <v>86</v>
      </c>
      <c r="B30" s="20"/>
      <c r="C30" s="7">
        <v>-266666666.66999999</v>
      </c>
      <c r="D30" s="8">
        <v>-266666666.66999999</v>
      </c>
      <c r="E30" s="9">
        <v>-266666666.66999999</v>
      </c>
      <c r="F30" s="44"/>
      <c r="G30" s="44"/>
      <c r="H30" s="44"/>
    </row>
    <row r="31" spans="1:8" ht="85.5" customHeight="1">
      <c r="A31" s="22" t="s">
        <v>87</v>
      </c>
      <c r="B31" s="20"/>
      <c r="C31" s="7">
        <v>-23702008.199999999</v>
      </c>
      <c r="D31" s="8">
        <v>-23702008.199999999</v>
      </c>
      <c r="E31" s="9">
        <v>-23702008.199999999</v>
      </c>
      <c r="F31" s="44"/>
      <c r="G31" s="44"/>
      <c r="H31" s="44"/>
    </row>
    <row r="32" spans="1:8" ht="96.75" customHeight="1">
      <c r="A32" s="22" t="s">
        <v>55</v>
      </c>
      <c r="B32" s="20"/>
      <c r="C32" s="7">
        <v>-67068274.950000003</v>
      </c>
      <c r="D32" s="8">
        <v>-67068274.950000003</v>
      </c>
      <c r="E32" s="9">
        <v>-67068274.950000003</v>
      </c>
      <c r="F32" s="44"/>
      <c r="G32" s="44"/>
      <c r="H32" s="44"/>
    </row>
    <row r="33" spans="1:8" ht="108" customHeight="1">
      <c r="A33" s="22" t="s">
        <v>56</v>
      </c>
      <c r="B33" s="20"/>
      <c r="C33" s="7">
        <v>-15109623.289999999</v>
      </c>
      <c r="D33" s="8">
        <v>-15109623.289999999</v>
      </c>
      <c r="E33" s="21">
        <v>-15109623.289999999</v>
      </c>
      <c r="F33" s="44"/>
      <c r="G33" s="44"/>
      <c r="H33" s="44"/>
    </row>
    <row r="34" spans="1:8" ht="97.5" customHeight="1">
      <c r="A34" s="22" t="s">
        <v>57</v>
      </c>
      <c r="B34" s="20"/>
      <c r="C34" s="7">
        <v>-3357694.06</v>
      </c>
      <c r="D34" s="8">
        <v>-3357694.06</v>
      </c>
      <c r="E34" s="21">
        <v>-3357694.06</v>
      </c>
      <c r="F34" s="44"/>
      <c r="G34" s="44"/>
      <c r="H34" s="44"/>
    </row>
    <row r="35" spans="1:8" ht="73.5" customHeight="1">
      <c r="A35" s="19" t="s">
        <v>71</v>
      </c>
      <c r="B35" s="20" t="s">
        <v>43</v>
      </c>
      <c r="C35" s="7">
        <v>-143453357.13999999</v>
      </c>
      <c r="D35" s="8">
        <v>-214132571.43000001</v>
      </c>
      <c r="E35" s="9">
        <v>-262955642.86000001</v>
      </c>
      <c r="F35" s="44"/>
      <c r="G35" s="44"/>
      <c r="H35" s="44"/>
    </row>
    <row r="36" spans="1:8" ht="114" customHeight="1">
      <c r="A36" s="19" t="s">
        <v>72</v>
      </c>
      <c r="B36" s="20" t="s">
        <v>58</v>
      </c>
      <c r="C36" s="7">
        <f>-662170666.67-496628000</f>
        <v>-1158798666.6700001</v>
      </c>
      <c r="D36" s="8">
        <f>-662170666.67-496628000</f>
        <v>-1158798666.6700001</v>
      </c>
      <c r="E36" s="9">
        <f>-662170666.67-496628000</f>
        <v>-1158798666.6700001</v>
      </c>
      <c r="F36" s="44"/>
      <c r="G36" s="44"/>
      <c r="H36" s="44"/>
    </row>
    <row r="37" spans="1:8" ht="120.75" customHeight="1">
      <c r="A37" s="19" t="s">
        <v>73</v>
      </c>
      <c r="B37" s="20" t="s">
        <v>59</v>
      </c>
      <c r="C37" s="7">
        <v>-883280500</v>
      </c>
      <c r="D37" s="8">
        <v>-883280500</v>
      </c>
      <c r="E37" s="9">
        <v>-883280500</v>
      </c>
      <c r="F37" s="44"/>
      <c r="G37" s="44"/>
      <c r="H37" s="44"/>
    </row>
    <row r="38" spans="1:8" ht="59.25" customHeight="1">
      <c r="A38" s="19" t="s">
        <v>65</v>
      </c>
      <c r="B38" s="20" t="s">
        <v>81</v>
      </c>
      <c r="C38" s="7">
        <f>-C21</f>
        <v>-11164828000</v>
      </c>
      <c r="D38" s="8">
        <f>-D21</f>
        <v>-11652307000</v>
      </c>
      <c r="E38" s="9">
        <f>-E21</f>
        <v>-11372964000</v>
      </c>
      <c r="F38" s="44"/>
      <c r="G38" s="44"/>
      <c r="H38" s="44"/>
    </row>
    <row r="39" spans="1:8" ht="48" customHeight="1">
      <c r="A39" s="58" t="s">
        <v>67</v>
      </c>
      <c r="B39" s="42" t="s">
        <v>68</v>
      </c>
      <c r="C39" s="10">
        <v>-179225418.55000001</v>
      </c>
      <c r="D39" s="11">
        <v>-179225418.55000001</v>
      </c>
      <c r="E39" s="12">
        <v>-179225418.55000001</v>
      </c>
      <c r="F39" s="44"/>
      <c r="G39" s="44"/>
      <c r="H39" s="44"/>
    </row>
    <row r="40" spans="1:8" ht="23.25" customHeight="1">
      <c r="A40" s="29" t="s">
        <v>31</v>
      </c>
      <c r="B40" s="43" t="s">
        <v>9</v>
      </c>
      <c r="C40" s="13">
        <f>C41+C45</f>
        <v>0</v>
      </c>
      <c r="D40" s="14">
        <f t="shared" ref="D40:E40" si="7">D41+D45</f>
        <v>0</v>
      </c>
      <c r="E40" s="15">
        <f t="shared" si="7"/>
        <v>0</v>
      </c>
      <c r="F40" s="44"/>
      <c r="G40" s="44"/>
      <c r="H40" s="44"/>
    </row>
    <row r="41" spans="1:8" ht="20.25" customHeight="1">
      <c r="A41" s="36" t="s">
        <v>10</v>
      </c>
      <c r="B41" s="46" t="s">
        <v>11</v>
      </c>
      <c r="C41" s="7">
        <f>C42</f>
        <v>-231718048538.47</v>
      </c>
      <c r="D41" s="8">
        <f t="shared" ref="D41:E43" si="8">D42</f>
        <v>-224673449801.20999</v>
      </c>
      <c r="E41" s="9">
        <f t="shared" si="8"/>
        <v>-224101691702.12997</v>
      </c>
      <c r="F41" s="44"/>
      <c r="G41" s="44"/>
      <c r="H41" s="44"/>
    </row>
    <row r="42" spans="1:8" ht="24" customHeight="1">
      <c r="A42" s="36" t="s">
        <v>12</v>
      </c>
      <c r="B42" s="20" t="s">
        <v>13</v>
      </c>
      <c r="C42" s="7">
        <f>C43</f>
        <v>-231718048538.47</v>
      </c>
      <c r="D42" s="8">
        <f t="shared" si="8"/>
        <v>-224673449801.20999</v>
      </c>
      <c r="E42" s="9">
        <f t="shared" si="8"/>
        <v>-224101691702.12997</v>
      </c>
      <c r="F42" s="44"/>
      <c r="G42" s="44"/>
      <c r="H42" s="44"/>
    </row>
    <row r="43" spans="1:8" ht="21.75" customHeight="1">
      <c r="A43" s="36" t="s">
        <v>14</v>
      </c>
      <c r="B43" s="20" t="s">
        <v>15</v>
      </c>
      <c r="C43" s="7">
        <f>C44</f>
        <v>-231718048538.47</v>
      </c>
      <c r="D43" s="8">
        <f t="shared" si="8"/>
        <v>-224673449801.20999</v>
      </c>
      <c r="E43" s="9">
        <f t="shared" si="8"/>
        <v>-224101691702.12997</v>
      </c>
      <c r="F43" s="44"/>
      <c r="G43" s="44"/>
      <c r="H43" s="44"/>
    </row>
    <row r="44" spans="1:8" ht="32.25" customHeight="1">
      <c r="A44" s="37" t="s">
        <v>32</v>
      </c>
      <c r="B44" s="20" t="s">
        <v>16</v>
      </c>
      <c r="C44" s="7">
        <f>-134011356549.35-C12-C18-C53</f>
        <v>-231718048538.47</v>
      </c>
      <c r="D44" s="8">
        <f>-139827690646.86-D12-D18-D53</f>
        <v>-224673449801.20999</v>
      </c>
      <c r="E44" s="9">
        <f>-136475579456.95-E12-E18-E53</f>
        <v>-224101691702.12997</v>
      </c>
      <c r="F44" s="44"/>
      <c r="G44" s="44"/>
      <c r="H44" s="44"/>
    </row>
    <row r="45" spans="1:8" ht="19.5" customHeight="1">
      <c r="A45" s="36" t="s">
        <v>17</v>
      </c>
      <c r="B45" s="20" t="s">
        <v>18</v>
      </c>
      <c r="C45" s="7">
        <f>C46</f>
        <v>231718048538.47</v>
      </c>
      <c r="D45" s="8">
        <f t="shared" ref="D45:E47" si="9">D46</f>
        <v>224673449801.20999</v>
      </c>
      <c r="E45" s="9">
        <f t="shared" si="9"/>
        <v>224101691702.13</v>
      </c>
      <c r="F45" s="44"/>
      <c r="G45" s="44"/>
      <c r="H45" s="44"/>
    </row>
    <row r="46" spans="1:8" ht="20.25" customHeight="1">
      <c r="A46" s="36" t="s">
        <v>19</v>
      </c>
      <c r="B46" s="20" t="s">
        <v>20</v>
      </c>
      <c r="C46" s="7">
        <f>C47</f>
        <v>231718048538.47</v>
      </c>
      <c r="D46" s="8">
        <f t="shared" si="9"/>
        <v>224673449801.20999</v>
      </c>
      <c r="E46" s="9">
        <f t="shared" si="9"/>
        <v>224101691702.13</v>
      </c>
      <c r="F46" s="44"/>
      <c r="G46" s="44"/>
      <c r="H46" s="44"/>
    </row>
    <row r="47" spans="1:8" ht="20.25" customHeight="1">
      <c r="A47" s="36" t="s">
        <v>21</v>
      </c>
      <c r="B47" s="20" t="s">
        <v>22</v>
      </c>
      <c r="C47" s="7">
        <f>C48</f>
        <v>231718048538.47</v>
      </c>
      <c r="D47" s="8">
        <f t="shared" si="9"/>
        <v>224673449801.20999</v>
      </c>
      <c r="E47" s="9">
        <f t="shared" si="9"/>
        <v>224101691702.13</v>
      </c>
      <c r="F47" s="44"/>
      <c r="G47" s="44"/>
      <c r="H47" s="44"/>
    </row>
    <row r="48" spans="1:8" ht="28.5" customHeight="1">
      <c r="A48" s="47" t="s">
        <v>33</v>
      </c>
      <c r="B48" s="42" t="s">
        <v>23</v>
      </c>
      <c r="C48" s="10">
        <f>149569778582.27-C14-C22</f>
        <v>231718048538.47</v>
      </c>
      <c r="D48" s="11">
        <f>145479542630.72-D14-D22</f>
        <v>224673449801.20999</v>
      </c>
      <c r="E48" s="12">
        <f>142417647460.21-E14-E22</f>
        <v>224101691702.13</v>
      </c>
      <c r="F48" s="44"/>
      <c r="G48" s="44"/>
      <c r="H48" s="44"/>
    </row>
    <row r="49" spans="1:8" ht="31.5" customHeight="1">
      <c r="A49" s="29" t="s">
        <v>38</v>
      </c>
      <c r="B49" s="30" t="s">
        <v>39</v>
      </c>
      <c r="C49" s="13">
        <f>C50</f>
        <v>201400688.83000001</v>
      </c>
      <c r="D49" s="14">
        <f>D50</f>
        <v>201400688.83000001</v>
      </c>
      <c r="E49" s="15">
        <f>E50</f>
        <v>201467288.84</v>
      </c>
      <c r="F49" s="44"/>
      <c r="G49" s="44"/>
      <c r="H49" s="44"/>
    </row>
    <row r="50" spans="1:8" ht="32.25" customHeight="1">
      <c r="A50" s="40" t="s">
        <v>45</v>
      </c>
      <c r="B50" s="41" t="s">
        <v>44</v>
      </c>
      <c r="C50" s="16">
        <f>C51</f>
        <v>201400688.83000001</v>
      </c>
      <c r="D50" s="17">
        <f t="shared" ref="D50:E52" si="10">D51</f>
        <v>201400688.83000001</v>
      </c>
      <c r="E50" s="18">
        <f t="shared" si="10"/>
        <v>201467288.84</v>
      </c>
      <c r="F50" s="44"/>
      <c r="G50" s="44"/>
      <c r="H50" s="44"/>
    </row>
    <row r="51" spans="1:8" ht="31.5" customHeight="1">
      <c r="A51" s="37" t="s">
        <v>47</v>
      </c>
      <c r="B51" s="20" t="s">
        <v>46</v>
      </c>
      <c r="C51" s="7">
        <f>C52</f>
        <v>201400688.83000001</v>
      </c>
      <c r="D51" s="8">
        <f t="shared" si="10"/>
        <v>201400688.83000001</v>
      </c>
      <c r="E51" s="9">
        <f t="shared" si="10"/>
        <v>201467288.84</v>
      </c>
      <c r="F51" s="44"/>
      <c r="G51" s="44"/>
      <c r="H51" s="44"/>
    </row>
    <row r="52" spans="1:8" ht="34.5" customHeight="1">
      <c r="A52" s="37" t="s">
        <v>49</v>
      </c>
      <c r="B52" s="20" t="s">
        <v>48</v>
      </c>
      <c r="C52" s="7">
        <f>C53</f>
        <v>201400688.83000001</v>
      </c>
      <c r="D52" s="8">
        <f t="shared" si="10"/>
        <v>201400688.83000001</v>
      </c>
      <c r="E52" s="9">
        <f t="shared" si="10"/>
        <v>201467288.84</v>
      </c>
      <c r="F52" s="44"/>
      <c r="G52" s="44"/>
      <c r="H52" s="44"/>
    </row>
    <row r="53" spans="1:8" ht="48" customHeight="1">
      <c r="A53" s="37" t="s">
        <v>51</v>
      </c>
      <c r="B53" s="20" t="s">
        <v>50</v>
      </c>
      <c r="C53" s="7">
        <f>C54+C55</f>
        <v>201400688.83000001</v>
      </c>
      <c r="D53" s="8">
        <f t="shared" ref="D53:E53" si="11">D54+D55</f>
        <v>201400688.83000001</v>
      </c>
      <c r="E53" s="9">
        <f t="shared" si="11"/>
        <v>201467288.84</v>
      </c>
      <c r="F53" s="44"/>
      <c r="G53" s="44"/>
      <c r="H53" s="44"/>
    </row>
    <row r="54" spans="1:8" ht="50.25" customHeight="1">
      <c r="A54" s="19" t="s">
        <v>74</v>
      </c>
      <c r="B54" s="20" t="s">
        <v>69</v>
      </c>
      <c r="C54" s="7">
        <f>23715555.5</f>
        <v>23715555.5</v>
      </c>
      <c r="D54" s="8">
        <f>23715555.5</f>
        <v>23715555.5</v>
      </c>
      <c r="E54" s="9">
        <f>23715555.5</f>
        <v>23715555.5</v>
      </c>
      <c r="F54" s="44"/>
      <c r="G54" s="44"/>
      <c r="H54" s="44"/>
    </row>
    <row r="55" spans="1:8" ht="112.5" customHeight="1">
      <c r="A55" s="58" t="s">
        <v>75</v>
      </c>
      <c r="B55" s="42" t="s">
        <v>60</v>
      </c>
      <c r="C55" s="10">
        <v>177685133.33000001</v>
      </c>
      <c r="D55" s="11">
        <v>177685133.33000001</v>
      </c>
      <c r="E55" s="12">
        <v>177751733.34</v>
      </c>
      <c r="F55" s="44"/>
      <c r="G55" s="44"/>
      <c r="H55" s="44"/>
    </row>
    <row r="56" spans="1:8" ht="27" customHeight="1">
      <c r="A56" s="34" t="s">
        <v>24</v>
      </c>
      <c r="B56" s="35"/>
      <c r="C56" s="31">
        <f>C11+C16+C40+C49</f>
        <v>15558422032.919994</v>
      </c>
      <c r="D56" s="32">
        <f>D11+D16+D40+D49</f>
        <v>5651851983.8600044</v>
      </c>
      <c r="E56" s="33">
        <f>E11+E16+E40+E49</f>
        <v>5942068003.2599964</v>
      </c>
      <c r="F56" s="44"/>
      <c r="G56" s="44"/>
      <c r="H56" s="44"/>
    </row>
    <row r="57" spans="1:8">
      <c r="C57" s="57"/>
      <c r="D57" s="57"/>
      <c r="E57" s="57"/>
      <c r="F57" s="49"/>
      <c r="G57" s="49"/>
      <c r="H57" s="49"/>
    </row>
    <row r="58" spans="1:8">
      <c r="F58" s="49"/>
      <c r="G58" s="49"/>
      <c r="H58" s="49"/>
    </row>
    <row r="59" spans="1:8">
      <c r="F59" s="49"/>
      <c r="G59" s="49"/>
      <c r="H59" s="49"/>
    </row>
    <row r="60" spans="1:8">
      <c r="F60" s="49"/>
      <c r="G60" s="49"/>
      <c r="H60" s="49"/>
    </row>
    <row r="61" spans="1:8">
      <c r="F61" s="49"/>
      <c r="G61" s="49"/>
      <c r="H61" s="49"/>
    </row>
    <row r="62" spans="1:8">
      <c r="F62" s="49"/>
      <c r="G62" s="49"/>
      <c r="H62" s="49"/>
    </row>
    <row r="63" spans="1:8">
      <c r="F63" s="49"/>
      <c r="G63" s="49"/>
      <c r="H63" s="49"/>
    </row>
    <row r="64" spans="1:8">
      <c r="F64" s="49"/>
      <c r="G64" s="49"/>
      <c r="H64" s="49"/>
    </row>
    <row r="65" spans="6:8">
      <c r="F65" s="49"/>
      <c r="G65" s="49"/>
      <c r="H65" s="49"/>
    </row>
    <row r="66" spans="6:8">
      <c r="F66" s="49"/>
      <c r="G66" s="49"/>
      <c r="H66" s="49"/>
    </row>
    <row r="67" spans="6:8">
      <c r="F67" s="49"/>
      <c r="G67" s="49"/>
      <c r="H67" s="49"/>
    </row>
    <row r="68" spans="6:8">
      <c r="F68" s="49"/>
      <c r="G68" s="49"/>
      <c r="H68" s="49"/>
    </row>
    <row r="69" spans="6:8">
      <c r="F69" s="49"/>
      <c r="G69" s="49"/>
      <c r="H69" s="49"/>
    </row>
    <row r="70" spans="6:8">
      <c r="F70" s="49"/>
      <c r="G70" s="49"/>
      <c r="H70" s="49"/>
    </row>
    <row r="71" spans="6:8">
      <c r="F71" s="49"/>
      <c r="G71" s="49"/>
      <c r="H71" s="49"/>
    </row>
  </sheetData>
  <mergeCells count="6">
    <mergeCell ref="C3:E3"/>
    <mergeCell ref="C4:E4"/>
    <mergeCell ref="A6:E6"/>
    <mergeCell ref="C8:E8"/>
    <mergeCell ref="B8:B9"/>
    <mergeCell ref="A8:A9"/>
  </mergeCells>
  <phoneticPr fontId="1" type="noConversion"/>
  <pageMargins left="0.6692913385826772" right="0.51181102362204722" top="0.74803149606299213" bottom="0.55118110236220474" header="0.62992125984251968" footer="0.39370078740157483"/>
  <pageSetup paperSize="9" scale="90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2024-10-22T07:42:37Z</cp:lastPrinted>
  <dcterms:created xsi:type="dcterms:W3CDTF">1996-10-08T23:32:33Z</dcterms:created>
  <dcterms:modified xsi:type="dcterms:W3CDTF">2024-10-22T07:42:41Z</dcterms:modified>
</cp:coreProperties>
</file>