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Лист1!$11:$14</definedName>
    <definedName name="_xlnm.Print_Area" localSheetId="0">Лист1!$B$1:$I$46</definedName>
  </definedNames>
  <calcPr calcId="125725"/>
</workbook>
</file>

<file path=xl/calcChain.xml><?xml version="1.0" encoding="utf-8"?>
<calcChain xmlns="http://schemas.openxmlformats.org/spreadsheetml/2006/main">
  <c r="G41" i="2"/>
  <c r="E41"/>
  <c r="C37"/>
  <c r="E38"/>
  <c r="G40"/>
  <c r="E40"/>
  <c r="C40"/>
  <c r="G42"/>
  <c r="E42"/>
  <c r="C42"/>
  <c r="G24"/>
  <c r="E24"/>
  <c r="C24"/>
  <c r="G20"/>
  <c r="E20"/>
  <c r="C20"/>
  <c r="G28" l="1"/>
  <c r="G27" s="1"/>
  <c r="E28"/>
  <c r="E27" s="1"/>
  <c r="C28"/>
  <c r="C27" s="1"/>
  <c r="E23" l="1"/>
  <c r="E15" s="1"/>
  <c r="G23" l="1"/>
  <c r="G15" s="1"/>
  <c r="C23" l="1"/>
  <c r="C15" s="1"/>
</calcChain>
</file>

<file path=xl/sharedStrings.xml><?xml version="1.0" encoding="utf-8"?>
<sst xmlns="http://schemas.openxmlformats.org/spreadsheetml/2006/main" count="56" uniqueCount="41">
  <si>
    <t>Привлечение</t>
  </si>
  <si>
    <t>Погашение</t>
  </si>
  <si>
    <t>Наименование показателя</t>
  </si>
  <si>
    <t>в том числе:</t>
  </si>
  <si>
    <t>Утверждено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</si>
  <si>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</si>
  <si>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</si>
  <si>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</si>
  <si>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2025 год</t>
  </si>
  <si>
    <t>Государственные ценные бумаги Архангельской области</t>
  </si>
  <si>
    <t>2026 год</t>
  </si>
  <si>
    <t>Бюджетные кредиты из других бюджетов бюджетной системы Российской Федерации</t>
  </si>
  <si>
    <t>Сумма, рублей</t>
  </si>
  <si>
    <t xml:space="preserve">              к областному закону</t>
  </si>
  <si>
    <t xml:space="preserve">              Таблица № 1 </t>
  </si>
  <si>
    <t>из них:</t>
  </si>
  <si>
    <t>2027 год</t>
  </si>
  <si>
    <t>2028 год</t>
  </si>
  <si>
    <t>2040 год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</si>
  <si>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</si>
  <si>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</si>
  <si>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</si>
  <si>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2029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</si>
  <si>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</si>
  <si>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</si>
  <si>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</si>
  <si>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</si>
  <si>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Кредиты международных финансовых организаций и иностранных банков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</si>
  <si>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</si>
  <si>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</si>
  <si>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</si>
  <si>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</si>
  <si>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ПРОГРАММА 
государственных внутренних заимствований Архангельской области на 2025 год и на плановый период 2026 и 2027 годов</t>
  </si>
  <si>
    <t>2030 год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</si>
  <si>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</si>
  <si>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</si>
  <si>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</si>
  <si>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</si>
  <si>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</si>
  <si>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</si>
  <si>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               Приложение № 20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</si>
</sst>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</numFmts>
  <fonts count="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/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7" fillId="0" borderId="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2" borderId="0" xfId="0" applyFont="1" applyFill="1"/>
    <xf numFmtId="0" fontId="7" fillId="0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2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3"/>
    </xf>
    <xf numFmtId="0" fontId="2" fillId="0" borderId="16" xfId="0" applyFont="1" applyFill="1" applyBorder="1" applyAlignment="1">
      <alignment horizontal="center" vertical="center" wrapText="1"/>
    </xf>
    <xf numFmtId="43" fontId="7" fillId="0" borderId="10" xfId="0" applyNumberFormat="1" applyFont="1" applyFill="1" applyBorder="1" applyAlignment="1">
      <alignment horizontal="center" vertical="center"/>
    </xf>
    <xf numFmtId="0" fontId="7" fillId="0" borderId="17" xfId="0" quotePrefix="1" applyNumberFormat="1" applyFont="1" applyFill="1" applyBorder="1" applyAlignment="1">
      <alignment horizontal="center" vertical="center"/>
    </xf>
    <xf numFmtId="43" fontId="6" fillId="0" borderId="14" xfId="0" applyNumberFormat="1" applyFont="1" applyFill="1" applyBorder="1" applyAlignment="1">
      <alignment horizontal="center" vertical="center"/>
    </xf>
    <xf numFmtId="0" fontId="6" fillId="0" borderId="17" xfId="0" quotePrefix="1" applyNumberFormat="1" applyFont="1" applyFill="1" applyBorder="1" applyAlignment="1">
      <alignment horizontal="center" vertical="center"/>
    </xf>
    <xf numFmtId="43" fontId="7" fillId="0" borderId="14" xfId="0" quotePrefix="1" applyNumberFormat="1" applyFont="1" applyFill="1" applyBorder="1" applyAlignment="1">
      <alignment horizontal="center" vertical="center"/>
    </xf>
    <xf numFmtId="43" fontId="6" fillId="0" borderId="11" xfId="0" quotePrefix="1" applyNumberFormat="1" applyFont="1" applyFill="1" applyBorder="1" applyAlignment="1">
      <alignment horizontal="center" vertical="center"/>
    </xf>
    <xf numFmtId="43" fontId="6" fillId="0" borderId="11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43" fontId="7" fillId="0" borderId="11" xfId="0" applyNumberFormat="1" applyFont="1" applyFill="1" applyBorder="1" applyAlignment="1">
      <alignment horizontal="center" vertical="center"/>
    </xf>
    <xf numFmtId="43" fontId="6" fillId="0" borderId="21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horizontal="center" vertical="center"/>
    </xf>
    <xf numFmtId="43" fontId="6" fillId="0" borderId="11" xfId="0" applyNumberFormat="1" applyFont="1" applyFill="1" applyBorder="1" applyAlignment="1">
      <alignment horizontal="right" vertical="center"/>
    </xf>
    <xf numFmtId="43" fontId="6" fillId="0" borderId="11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2"/>
    </xf>
    <xf numFmtId="43" fontId="6" fillId="0" borderId="12" xfId="0" quotePrefix="1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4"/>
    </xf>
    <xf numFmtId="43" fontId="7" fillId="0" borderId="11" xfId="0" applyNumberFormat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left" vertical="center" wrapText="1" indent="4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view="pageBreakPreview" topLeftCell="B1" zoomScale="85" zoomScaleSheetLayoutView="85" workbookViewId="0">
      <selection activeCell="B6" sqref="B6"/>
    </sheetView>
  </sheetViews>
  <sheetFormatPr defaultColWidth="9.140625" defaultRowHeight="12.75"/>
  <cols>
    <col min="1" max="1" width="6.140625" style="1" hidden="1" customWidth="1"/>
    <col min="2" max="2" width="70.5703125" style="1" customWidth="1"/>
    <col min="3" max="3" width="20.7109375" style="1" customWidth="1"/>
    <col min="4" max="4" width="12.140625" style="1" customWidth="1"/>
    <col min="5" max="5" width="20.7109375" style="1" customWidth="1"/>
    <col min="6" max="6" width="12.140625" style="1" customWidth="1"/>
    <col min="7" max="7" width="20.7109375" style="1" customWidth="1"/>
    <col min="8" max="8" width="11.140625" style="1" customWidth="1"/>
    <col min="9" max="9" width="1.7109375" style="1" customWidth="1"/>
    <col min="10" max="16384" width="9.140625" style="1"/>
  </cols>
  <sheetData>
    <row r="1" spans="1:8" s="10" customFormat="1" ht="17.25" customHeight="1">
      <c r="G1" s="44" t="s">
        <v>40</v>
      </c>
      <c r="H1" s="45"/>
    </row>
    <row r="2" spans="1:8" s="10" customFormat="1" ht="17.25" customHeight="1">
      <c r="G2" s="44" t="s">
        <v>13</v>
      </c>
      <c r="H2" s="45"/>
    </row>
    <row r="3" spans="1:8" s="10" customFormat="1" ht="18" customHeight="1">
      <c r="G3" s="44"/>
      <c r="H3" s="45"/>
    </row>
    <row r="4" spans="1:8" s="10" customFormat="1" ht="16.5" customHeight="1">
      <c r="G4" s="44"/>
      <c r="H4" s="45"/>
    </row>
    <row r="5" spans="1:8" s="10" customFormat="1" ht="13.5" customHeight="1"/>
    <row r="6" spans="1:8" s="10" customFormat="1" ht="13.5" customHeight="1">
      <c r="G6" s="45" t="s">
        <v>14</v>
      </c>
      <c r="H6" s="45"/>
    </row>
    <row r="7" spans="1:8" s="10" customFormat="1" ht="13.5" customHeight="1"/>
    <row r="8" spans="1:8" s="10" customFormat="1" ht="13.5" customHeight="1"/>
    <row r="9" spans="1:8" s="10" customFormat="1" ht="49.5" customHeight="1">
      <c r="B9" s="46" t="s">
        <v>32</v>
      </c>
      <c r="C9" s="46"/>
      <c r="D9" s="46"/>
      <c r="E9" s="46"/>
      <c r="F9" s="46"/>
      <c r="G9" s="46"/>
      <c r="H9" s="46"/>
    </row>
    <row r="10" spans="1:8" s="10" customFormat="1" ht="14.25" customHeight="1">
      <c r="B10" s="11"/>
      <c r="C10" s="12"/>
      <c r="D10" s="12"/>
      <c r="E10" s="13"/>
      <c r="F10" s="13"/>
      <c r="G10" s="13"/>
      <c r="H10" s="13"/>
    </row>
    <row r="11" spans="1:8" ht="21.75" customHeight="1">
      <c r="B11" s="47" t="s">
        <v>2</v>
      </c>
      <c r="C11" s="50" t="s">
        <v>8</v>
      </c>
      <c r="D11" s="51"/>
      <c r="E11" s="50" t="s">
        <v>10</v>
      </c>
      <c r="F11" s="51"/>
      <c r="G11" s="50" t="s">
        <v>16</v>
      </c>
      <c r="H11" s="51"/>
    </row>
    <row r="12" spans="1:8" ht="43.5" customHeight="1">
      <c r="B12" s="48"/>
      <c r="C12" s="2" t="s">
        <v>12</v>
      </c>
      <c r="D12" s="22" t="s">
        <v>5</v>
      </c>
      <c r="E12" s="2" t="s">
        <v>12</v>
      </c>
      <c r="F12" s="22" t="s">
        <v>5</v>
      </c>
      <c r="G12" s="2" t="s">
        <v>12</v>
      </c>
      <c r="H12" s="22" t="s">
        <v>5</v>
      </c>
    </row>
    <row r="13" spans="1:8" ht="27" hidden="1" customHeight="1">
      <c r="A13" s="3"/>
      <c r="B13" s="49"/>
      <c r="C13" s="52" t="s">
        <v>4</v>
      </c>
      <c r="D13" s="53"/>
      <c r="E13" s="52" t="s">
        <v>4</v>
      </c>
      <c r="F13" s="53"/>
      <c r="G13" s="52" t="s">
        <v>4</v>
      </c>
      <c r="H13" s="53"/>
    </row>
    <row r="14" spans="1:8" s="8" customFormat="1" ht="12.75" customHeight="1">
      <c r="A14" s="4"/>
      <c r="B14" s="5">
        <v>1</v>
      </c>
      <c r="C14" s="6">
        <v>2</v>
      </c>
      <c r="D14" s="7">
        <v>3</v>
      </c>
      <c r="E14" s="6">
        <v>4</v>
      </c>
      <c r="F14" s="7">
        <v>5</v>
      </c>
      <c r="G14" s="6">
        <v>6</v>
      </c>
      <c r="H14" s="7">
        <v>7</v>
      </c>
    </row>
    <row r="15" spans="1:8" s="14" customFormat="1" ht="33" customHeight="1">
      <c r="B15" s="15" t="s">
        <v>7</v>
      </c>
      <c r="C15" s="23">
        <f>C20+C23</f>
        <v>15357021344.089994</v>
      </c>
      <c r="D15" s="24"/>
      <c r="E15" s="23">
        <f>E20+E23</f>
        <v>5450451295.0300045</v>
      </c>
      <c r="F15" s="24"/>
      <c r="G15" s="23">
        <f>G20+G23</f>
        <v>5740600714.4199963</v>
      </c>
      <c r="H15" s="24"/>
    </row>
    <row r="16" spans="1:8" s="14" customFormat="1" ht="17.25" customHeight="1">
      <c r="B16" s="16" t="s">
        <v>3</v>
      </c>
      <c r="C16" s="25"/>
      <c r="D16" s="26"/>
      <c r="E16" s="25"/>
      <c r="F16" s="26"/>
      <c r="G16" s="25"/>
      <c r="H16" s="26"/>
    </row>
    <row r="17" spans="2:8" s="17" customFormat="1" ht="23.25" customHeight="1">
      <c r="B17" s="18" t="s">
        <v>9</v>
      </c>
      <c r="C17" s="27"/>
      <c r="D17" s="24"/>
      <c r="E17" s="27"/>
      <c r="F17" s="24"/>
      <c r="G17" s="27"/>
      <c r="H17" s="24"/>
    </row>
    <row r="18" spans="2:8" s="17" customFormat="1" ht="20.25" customHeight="1">
      <c r="B18" s="19" t="s">
        <v>0</v>
      </c>
      <c r="C18" s="28"/>
      <c r="D18" s="26"/>
      <c r="E18" s="28"/>
      <c r="F18" s="26"/>
      <c r="G18" s="28"/>
      <c r="H18" s="26"/>
    </row>
    <row r="19" spans="2:8" s="17" customFormat="1" ht="23.25" customHeight="1">
      <c r="B19" s="19" t="s">
        <v>1</v>
      </c>
      <c r="C19" s="28"/>
      <c r="D19" s="26"/>
      <c r="E19" s="28"/>
      <c r="F19" s="26"/>
      <c r="G19" s="28"/>
      <c r="H19" s="26"/>
    </row>
    <row r="20" spans="2:8" s="14" customFormat="1" ht="23.25" customHeight="1">
      <c r="B20" s="18" t="s">
        <v>6</v>
      </c>
      <c r="C20" s="32">
        <f>C21+C22</f>
        <v>18492112300.289993</v>
      </c>
      <c r="D20" s="30"/>
      <c r="E20" s="32">
        <f>E21+E22</f>
        <v>9339744465.5200043</v>
      </c>
      <c r="F20" s="30"/>
      <c r="G20" s="32">
        <f>G21+G22</f>
        <v>9678716956.3399963</v>
      </c>
      <c r="H20" s="30"/>
    </row>
    <row r="21" spans="2:8" s="14" customFormat="1" ht="23.25" customHeight="1">
      <c r="B21" s="19" t="s">
        <v>0</v>
      </c>
      <c r="C21" s="29">
        <v>85656940300.289993</v>
      </c>
      <c r="D21" s="31" t="s">
        <v>17</v>
      </c>
      <c r="E21" s="29">
        <v>72992051465.520004</v>
      </c>
      <c r="F21" s="31" t="s">
        <v>22</v>
      </c>
      <c r="G21" s="29">
        <v>76051680956.339996</v>
      </c>
      <c r="H21" s="31" t="s">
        <v>33</v>
      </c>
    </row>
    <row r="22" spans="2:8" s="14" customFormat="1" ht="23.25" customHeight="1">
      <c r="B22" s="19" t="s">
        <v>1</v>
      </c>
      <c r="C22" s="29">
        <v>-67164828000</v>
      </c>
      <c r="D22" s="31"/>
      <c r="E22" s="29">
        <v>-63652307000</v>
      </c>
      <c r="F22" s="31"/>
      <c r="G22" s="29">
        <v>-66372964000</v>
      </c>
      <c r="H22" s="31"/>
    </row>
    <row r="23" spans="2:8" s="14" customFormat="1" ht="34.5" customHeight="1">
      <c r="B23" s="18" t="s">
        <v>11</v>
      </c>
      <c r="C23" s="42">
        <f>C24+C27</f>
        <v>-3135090956.1999989</v>
      </c>
      <c r="D23" s="24"/>
      <c r="E23" s="32">
        <f>E24+E27</f>
        <v>-3889293170.4899998</v>
      </c>
      <c r="F23" s="24"/>
      <c r="G23" s="32">
        <f>G24+G27</f>
        <v>-3938116241.9200001</v>
      </c>
      <c r="H23" s="24"/>
    </row>
    <row r="24" spans="2:8" s="14" customFormat="1" ht="23.25" customHeight="1">
      <c r="B24" s="19" t="s">
        <v>0</v>
      </c>
      <c r="C24" s="29">
        <f>C26+C25</f>
        <v>11848351000</v>
      </c>
      <c r="D24" s="26"/>
      <c r="E24" s="29">
        <f>E26+E25</f>
        <v>11652307000</v>
      </c>
      <c r="F24" s="26"/>
      <c r="G24" s="29">
        <f>G26+G25</f>
        <v>11372964000</v>
      </c>
      <c r="H24" s="26"/>
    </row>
    <row r="25" spans="2:8" s="14" customFormat="1" ht="75.599999999999994" customHeight="1">
      <c r="B25" s="21" t="s">
        <v>28</v>
      </c>
      <c r="C25" s="33">
        <v>683523000</v>
      </c>
      <c r="D25" s="34" t="s">
        <v>18</v>
      </c>
      <c r="E25" s="29"/>
      <c r="F25" s="34"/>
      <c r="G25" s="29"/>
      <c r="H25" s="34"/>
    </row>
    <row r="26" spans="2:8" s="14" customFormat="1" ht="60.95" customHeight="1">
      <c r="B26" s="21" t="s">
        <v>23</v>
      </c>
      <c r="C26" s="29">
        <v>11164828000</v>
      </c>
      <c r="D26" s="31" t="s">
        <v>8</v>
      </c>
      <c r="E26" s="29">
        <v>11652307000</v>
      </c>
      <c r="F26" s="31" t="s">
        <v>10</v>
      </c>
      <c r="G26" s="29">
        <v>11372964000</v>
      </c>
      <c r="H26" s="31" t="s">
        <v>16</v>
      </c>
    </row>
    <row r="27" spans="2:8" s="14" customFormat="1" ht="22.5" customHeight="1">
      <c r="B27" s="19" t="s">
        <v>1</v>
      </c>
      <c r="C27" s="35">
        <f>C28+C39+C40+C41+C42+C43</f>
        <v>-14983441956.199999</v>
      </c>
      <c r="D27" s="31"/>
      <c r="E27" s="35">
        <f>E28+E39+E40+E41+E42+E43</f>
        <v>-15541600170.49</v>
      </c>
      <c r="F27" s="31"/>
      <c r="G27" s="35">
        <f>G28+G39+G40+G41+G42+G43</f>
        <v>-15311080241.92</v>
      </c>
      <c r="H27" s="31"/>
    </row>
    <row r="28" spans="2:8" s="14" customFormat="1" ht="63" customHeight="1">
      <c r="B28" s="21" t="s">
        <v>25</v>
      </c>
      <c r="C28" s="29">
        <f>C30+C31+C32+C33+C34+C35+C36+C37+C38</f>
        <v>-1453856013.8400002</v>
      </c>
      <c r="D28" s="31"/>
      <c r="E28" s="29">
        <f>E30+E31+E32+E33+E34+E35+E36+E37+E38</f>
        <v>-1453856013.8400002</v>
      </c>
      <c r="F28" s="31"/>
      <c r="G28" s="29">
        <f>G30+G31+G32+G33+G34+G35+G36+G37+G38</f>
        <v>-1453856013.8400002</v>
      </c>
      <c r="H28" s="31"/>
    </row>
    <row r="29" spans="2:8" s="14" customFormat="1" ht="15" customHeight="1">
      <c r="B29" s="41" t="s">
        <v>15</v>
      </c>
      <c r="C29" s="29"/>
      <c r="D29" s="31"/>
      <c r="E29" s="29"/>
      <c r="F29" s="31"/>
      <c r="G29" s="29"/>
      <c r="H29" s="31"/>
    </row>
    <row r="30" spans="2:8" s="14" customFormat="1" ht="88.5" customHeight="1">
      <c r="B30" s="41" t="s">
        <v>34</v>
      </c>
      <c r="C30" s="36">
        <v>-28000000</v>
      </c>
      <c r="D30" s="31"/>
      <c r="E30" s="36">
        <v>-28000000</v>
      </c>
      <c r="F30" s="31"/>
      <c r="G30" s="36">
        <v>-28000000</v>
      </c>
      <c r="H30" s="31"/>
    </row>
    <row r="31" spans="2:8" s="14" customFormat="1" ht="84" customHeight="1">
      <c r="B31" s="41" t="s">
        <v>35</v>
      </c>
      <c r="C31" s="36">
        <v>-473805173.32999998</v>
      </c>
      <c r="D31" s="31"/>
      <c r="E31" s="36">
        <v>-473805173.32999998</v>
      </c>
      <c r="F31" s="31"/>
      <c r="G31" s="36">
        <v>-473805173.32999998</v>
      </c>
      <c r="H31" s="31"/>
    </row>
    <row r="32" spans="2:8" s="14" customFormat="1" ht="89.25" customHeight="1">
      <c r="B32" s="41" t="s">
        <v>36</v>
      </c>
      <c r="C32" s="36">
        <v>-541276586.66999996</v>
      </c>
      <c r="D32" s="31"/>
      <c r="E32" s="36">
        <v>-541276586.66999996</v>
      </c>
      <c r="F32" s="31"/>
      <c r="G32" s="36">
        <v>-541276586.66999996</v>
      </c>
      <c r="H32" s="31"/>
    </row>
    <row r="33" spans="2:9" s="14" customFormat="1" ht="90.75" customHeight="1">
      <c r="B33" s="41" t="s">
        <v>37</v>
      </c>
      <c r="C33" s="36">
        <v>-34869986.670000002</v>
      </c>
      <c r="D33" s="31"/>
      <c r="E33" s="36">
        <v>-34869986.670000002</v>
      </c>
      <c r="F33" s="31"/>
      <c r="G33" s="36">
        <v>-34869986.670000002</v>
      </c>
      <c r="H33" s="31"/>
    </row>
    <row r="34" spans="2:9" s="14" customFormat="1" ht="97.5" customHeight="1">
      <c r="B34" s="43" t="s">
        <v>38</v>
      </c>
      <c r="C34" s="29">
        <v>-266666666.66999999</v>
      </c>
      <c r="D34" s="31"/>
      <c r="E34" s="36">
        <v>-266666666.66999999</v>
      </c>
      <c r="F34" s="31"/>
      <c r="G34" s="36">
        <v>-266666666.66999999</v>
      </c>
      <c r="H34" s="31"/>
    </row>
    <row r="35" spans="2:9" s="14" customFormat="1" ht="84.75" customHeight="1">
      <c r="B35" s="41" t="s">
        <v>39</v>
      </c>
      <c r="C35" s="29">
        <v>-23702008.199999999</v>
      </c>
      <c r="D35" s="31"/>
      <c r="E35" s="36">
        <v>-23702008.199999999</v>
      </c>
      <c r="F35" s="31"/>
      <c r="G35" s="36">
        <v>-23702008.199999999</v>
      </c>
      <c r="H35" s="31"/>
    </row>
    <row r="36" spans="2:9" s="14" customFormat="1" ht="114.75" customHeight="1">
      <c r="B36" s="41" t="s">
        <v>19</v>
      </c>
      <c r="C36" s="29">
        <v>-67068274.950000003</v>
      </c>
      <c r="D36" s="31"/>
      <c r="E36" s="36">
        <v>-67068274.950000003</v>
      </c>
      <c r="F36" s="31"/>
      <c r="G36" s="36">
        <v>-67068274.950000003</v>
      </c>
      <c r="H36" s="31"/>
    </row>
    <row r="37" spans="2:9" s="14" customFormat="1" ht="113.25" customHeight="1">
      <c r="B37" s="41" t="s">
        <v>20</v>
      </c>
      <c r="C37" s="29">
        <f>-15109623.29</f>
        <v>-15109623.289999999</v>
      </c>
      <c r="D37" s="31"/>
      <c r="E37" s="36">
        <v>-15109623.289999999</v>
      </c>
      <c r="F37" s="31"/>
      <c r="G37" s="36">
        <v>-15109623.289999999</v>
      </c>
      <c r="H37" s="31"/>
    </row>
    <row r="38" spans="2:9" s="14" customFormat="1" ht="113.25" customHeight="1">
      <c r="B38" s="41" t="s">
        <v>21</v>
      </c>
      <c r="C38" s="29">
        <v>-3357694.06</v>
      </c>
      <c r="D38" s="31"/>
      <c r="E38" s="36">
        <f>-3357694.06</f>
        <v>-3357694.06</v>
      </c>
      <c r="F38" s="31"/>
      <c r="G38" s="36">
        <v>-3357694.06</v>
      </c>
      <c r="H38" s="31"/>
    </row>
    <row r="39" spans="2:9" s="14" customFormat="1" ht="80.099999999999994" customHeight="1">
      <c r="B39" s="21" t="s">
        <v>29</v>
      </c>
      <c r="C39" s="33">
        <v>-143453357.13999999</v>
      </c>
      <c r="D39" s="31"/>
      <c r="E39" s="36">
        <v>-214132571.43000001</v>
      </c>
      <c r="F39" s="31"/>
      <c r="G39" s="36">
        <v>-262955642.86000001</v>
      </c>
      <c r="H39" s="31"/>
    </row>
    <row r="40" spans="2:9" s="14" customFormat="1" ht="129.94999999999999" customHeight="1">
      <c r="B40" s="21" t="s">
        <v>30</v>
      </c>
      <c r="C40" s="29">
        <f>-1158798666.67</f>
        <v>-1158798666.6700001</v>
      </c>
      <c r="D40" s="31"/>
      <c r="E40" s="36">
        <f>-1158798666.67</f>
        <v>-1158798666.6700001</v>
      </c>
      <c r="F40" s="31"/>
      <c r="G40" s="36">
        <f>-1158798666.67</f>
        <v>-1158798666.6700001</v>
      </c>
      <c r="H40" s="31"/>
    </row>
    <row r="41" spans="2:9" s="14" customFormat="1" ht="147" customHeight="1">
      <c r="B41" s="21" t="s">
        <v>31</v>
      </c>
      <c r="C41" s="29">
        <v>-883280500</v>
      </c>
      <c r="D41" s="31"/>
      <c r="E41" s="36">
        <f>-883280500</f>
        <v>-883280500</v>
      </c>
      <c r="F41" s="31"/>
      <c r="G41" s="36">
        <f>-883280500</f>
        <v>-883280500</v>
      </c>
      <c r="H41" s="31"/>
    </row>
    <row r="42" spans="2:9" s="14" customFormat="1" ht="58.5" customHeight="1">
      <c r="B42" s="21" t="s">
        <v>24</v>
      </c>
      <c r="C42" s="29">
        <f>-C26</f>
        <v>-11164828000</v>
      </c>
      <c r="D42" s="31"/>
      <c r="E42" s="36">
        <f>-E26</f>
        <v>-11652307000</v>
      </c>
      <c r="F42" s="31"/>
      <c r="G42" s="36">
        <f>-G26</f>
        <v>-11372964000</v>
      </c>
      <c r="H42" s="31"/>
    </row>
    <row r="43" spans="2:9" s="14" customFormat="1" ht="53.25" customHeight="1">
      <c r="B43" s="21" t="s">
        <v>26</v>
      </c>
      <c r="C43" s="29">
        <v>-179225418.55000001</v>
      </c>
      <c r="D43" s="31"/>
      <c r="E43" s="36">
        <v>-179225418.55000001</v>
      </c>
      <c r="F43" s="31"/>
      <c r="G43" s="36">
        <v>-179225418.55000001</v>
      </c>
      <c r="H43" s="31"/>
    </row>
    <row r="44" spans="2:9" s="14" customFormat="1" ht="32.1" customHeight="1">
      <c r="B44" s="37" t="s">
        <v>27</v>
      </c>
      <c r="C44" s="29"/>
      <c r="D44" s="31"/>
      <c r="E44" s="36"/>
      <c r="F44" s="31"/>
      <c r="G44" s="36"/>
      <c r="H44" s="31"/>
    </row>
    <row r="45" spans="2:9" s="14" customFormat="1" ht="18" customHeight="1">
      <c r="B45" s="19" t="s">
        <v>0</v>
      </c>
      <c r="C45" s="28"/>
      <c r="D45" s="31"/>
      <c r="E45" s="28"/>
      <c r="F45" s="31"/>
      <c r="G45" s="28"/>
      <c r="H45" s="31"/>
    </row>
    <row r="46" spans="2:9" s="14" customFormat="1" ht="20.25" customHeight="1">
      <c r="B46" s="38" t="s">
        <v>1</v>
      </c>
      <c r="C46" s="39"/>
      <c r="D46" s="40"/>
      <c r="E46" s="39"/>
      <c r="F46" s="40"/>
      <c r="G46" s="39"/>
      <c r="H46" s="40"/>
      <c r="I46" s="20"/>
    </row>
    <row r="47" spans="2:9" ht="13.5" customHeight="1"/>
    <row r="49" spans="3:7">
      <c r="C49" s="9"/>
      <c r="E49" s="9"/>
      <c r="G49" s="9"/>
    </row>
  </sheetData>
  <mergeCells count="13">
    <mergeCell ref="B9:H9"/>
    <mergeCell ref="B11:B13"/>
    <mergeCell ref="C11:D11"/>
    <mergeCell ref="E11:F11"/>
    <mergeCell ref="G11:H11"/>
    <mergeCell ref="C13:D13"/>
    <mergeCell ref="E13:F13"/>
    <mergeCell ref="G13:H13"/>
    <mergeCell ref="G1:H1"/>
    <mergeCell ref="G2:H2"/>
    <mergeCell ref="G3:H3"/>
    <mergeCell ref="G4:H4"/>
    <mergeCell ref="G6:H6"/>
  </mergeCells>
  <phoneticPr fontId="1" type="noConversion"/>
  <pageMargins left="0.74803149606299213" right="0.59055118110236227" top="0.86614173228346458" bottom="0.70866141732283472" header="0.51181102362204722" footer="0.51181102362204722"/>
  <pageSetup paperSize="9" scale="77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2024-10-11T13:30:56Z</cp:lastPrinted>
  <dcterms:created xsi:type="dcterms:W3CDTF">2000-09-19T07:45:36Z</dcterms:created>
  <dcterms:modified xsi:type="dcterms:W3CDTF">2024-10-11T13:31:00Z</dcterms:modified>
</cp:coreProperties>
</file>