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Лист1!$B$2:$L$111</definedName>
  </definedNames>
  <calcPr calcId="125725"/>
</workbook>
</file>

<file path=xl/calcChain.xml><?xml version="1.0" encoding="utf-8"?>
<calcChain xmlns="http://schemas.openxmlformats.org/spreadsheetml/2006/main">
  <c r="H109" i="1"/>
  <c r="H108"/>
  <c r="H107"/>
  <c r="H106"/>
  <c r="H105"/>
  <c r="F102" l="1"/>
  <c r="F101"/>
  <c r="F100"/>
  <c r="F99"/>
  <c r="H98"/>
  <c r="G98"/>
  <c r="G97"/>
  <c r="F97" s="1"/>
  <c r="F98" l="1"/>
  <c r="H80"/>
  <c r="G75"/>
  <c r="G74"/>
  <c r="G72"/>
  <c r="G71"/>
  <c r="H70"/>
  <c r="H55"/>
  <c r="K87" l="1"/>
  <c r="I87"/>
  <c r="H87"/>
  <c r="H86"/>
  <c r="G85"/>
  <c r="G83"/>
  <c r="H83" s="1"/>
  <c r="G82"/>
  <c r="H67" l="1"/>
  <c r="G66"/>
  <c r="G45"/>
  <c r="H44"/>
  <c r="G44" s="1"/>
  <c r="H43" l="1"/>
  <c r="G42"/>
  <c r="H42" s="1"/>
  <c r="H41"/>
  <c r="H40"/>
  <c r="H39"/>
  <c r="H38"/>
  <c r="H37"/>
  <c r="H36"/>
  <c r="G35"/>
  <c r="G34"/>
  <c r="H34" s="1"/>
  <c r="G33"/>
  <c r="G32"/>
  <c r="H31"/>
  <c r="G30"/>
  <c r="F29"/>
  <c r="G29" s="1"/>
  <c r="G28"/>
  <c r="H65" l="1"/>
</calcChain>
</file>

<file path=xl/sharedStrings.xml><?xml version="1.0" encoding="utf-8"?>
<sst xmlns="http://schemas.openxmlformats.org/spreadsheetml/2006/main" count="638" uniqueCount="331">
  <si>
    <t>Наименование объекта</t>
  </si>
  <si>
    <t>Годы строительства</t>
  </si>
  <si>
    <t>начало</t>
  </si>
  <si>
    <t>Наличие ПСД, положительного заключения гос. Экспертизы (оценка достоверности сметной документации), наличие ИРД</t>
  </si>
  <si>
    <t>Стоимость строительства объекта</t>
  </si>
  <si>
    <t>Наличие контракта с подрядной организацией (указать какой)</t>
  </si>
  <si>
    <t>Красткое описание работ на объете</t>
  </si>
  <si>
    <t>окончание (план)</t>
  </si>
  <si>
    <t>Задолженность заказчиков перед подрядными организациями по объектам на текущую дату</t>
  </si>
  <si>
    <t>ГП АО  «Патриотическое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годы)»</t>
  </si>
  <si>
    <t>Строительство стадиона при МОУ ДОД ДЮСШ № 6</t>
  </si>
  <si>
    <t>Проектирование и строительство лыжно-спортивного комплекса «Малые Карелы» с сервисным центром на 24 команды</t>
  </si>
  <si>
    <t>Строительство крытого катка с искусственным льдом
ФОК «Звездочка» г. Северодвинск, Архангельская область</t>
  </si>
  <si>
    <t xml:space="preserve">Спортивный центр с универсальным игровым залом
и плавательным бассейном
</t>
  </si>
  <si>
    <t xml:space="preserve">Капитальный ремонт ФОК МАСОУ «Строитель» 
в г. Северодвинске
</t>
  </si>
  <si>
    <t xml:space="preserve">Капитальный ремонт спорткомплекса ДЮСШ, расположенного по адресу Вилегодский район, с. Ильинско-Подомское, 
ул. Спортивная, д. 7
</t>
  </si>
  <si>
    <t xml:space="preserve">08 октября 2013 года заключен муниципальный контракт № 46-С с ООО «Северо-Западная строительная компания» </t>
  </si>
  <si>
    <t xml:space="preserve">Остаточные работы: укладка финишного покрытия беговых дорожек, нанесение разметок, укладка покрытия футбольного поля, установка спортивного оборудования. 
В настоящее время ООО «Северо-Западная строительная компания» ведутся подготовительные работы: завоз материалов, уборка территории после зимы, устранение дефектов, с 01 июня планируется начать работу  по укладке мембраны и покрытия футбольного поля (при благоприятных метеоусловиях). 
</t>
  </si>
  <si>
    <t xml:space="preserve">17 октября 2014 года заключен муниципальный контракт  № 4867_140000_АДМ_0556 с ОАО «Трест "Мордовпромстрой» </t>
  </si>
  <si>
    <t>По состоянию на отчетную дату выполнены работы нулевого цикла,  работы по устройству наружных сетей, смонтировано 98 % металлокаркаса и 87 % межэтажных перекрытий, начаты работы по устройству навесных стеновых панелей.</t>
  </si>
  <si>
    <t>-</t>
  </si>
  <si>
    <t>нет</t>
  </si>
  <si>
    <t xml:space="preserve">17 декабря 2012 года по результатам проведения открытого аукциона заключен гражданско-правовой договор между ГБУ АО «Главное управление капитального строительства» и ООО «Помор-Сервис» на корректировку проекта. Стоимость работ в соответствии с контрактом 
1 766,12 тыс. рублей. Срок завершения работ  – апрель 2013 года. 
Контракт не исполнен. 06 августа 2014 года получено отрицательное заключение экспертизы.
В 2015 году в областном бюджете предусмотрены средства в размере 630,9  тыс. рублей на оплату задолженности перед ГАУ АО «Управление государственной экспертизы» за проведение экспертизы проекта.
</t>
  </si>
  <si>
    <t>контракт исполнен, объект введен в эксплуатацию</t>
  </si>
  <si>
    <t xml:space="preserve">В 2015 году в областном бюджете предусмотрены лимиты в объеме 931,7 тыс. рублей для погашения задолженности заказчика перед подрядчиками за выполненные работы по контрольно-испытательной съемке, замерам сопротивления изоляции, гидравлическим испытаниям, работам по тепловизированию, изготовление энергетического паспорта. Средства перечислены на счет ГБУ АО «ГУКС» в размере 918,2 тыс. рублей, остатки буду перечислены в мае. В настоящее время ГБУ АО «ГУКС» уточняются банковские реквизиты подрядчиков.
</t>
  </si>
  <si>
    <t>аукционные процедуры</t>
  </si>
  <si>
    <t>проведение работ запланировано на июнь-август 2015 года.</t>
  </si>
  <si>
    <t>Объем выполненных работ,
тыс.руб.</t>
  </si>
  <si>
    <t>Остаток сметной стоимости,
тыс.руб.</t>
  </si>
  <si>
    <t>Прогнозируемые объемы софинансирования местных и федерального бюджетов на 2015 года (2016-2017),
тыс.руб.</t>
  </si>
  <si>
    <t xml:space="preserve">ГП АО «Устойчивое развитие сельских территорий Архангельской области на 2014-2017 годы» </t>
  </si>
  <si>
    <t xml:space="preserve">Строительство плоскостного спортивного сооружения 
(мини-футбольного поля) в дер. Куимиха Котласского района
</t>
  </si>
  <si>
    <t>07 октября 2014 года заключен контракт №1 с 
ИП Куделин</t>
  </si>
  <si>
    <t xml:space="preserve">На 2014 год  было запланировано финансирование объекта в объеме
3 000 тыс. рублей, в том числе 1 000 тыс. рублей из федерального бюджета, 
1 000 тыс. рублей из областного бюджета, 1 000 тыс. рублей из местного бюджета. В 2014 году предоставлено актов выполненных работ на сумму 
3 014,8 тыс. рублей, оплачено 2 000,0 тыс. рублей (1000,0 тыс. рублей – федеральный  бюджет, 1014,8 тыс. рублей – местный  бюджет). 1000,0 тыс. рублей из средств областного бюджета не оплачен ввиду отсутствия финансирования. В 2015 году средства в размере 1 000 тыс. рублей восстановлены, 12 мая 2015 года перечислены в муниципальное образование.
Оставшиеся работы на объекте в 2015 году будут выполнены за счет внебюджетных средств. Начало производства работ в 2015 году запланировано на июнь.
</t>
  </si>
  <si>
    <t>ГП АО "Обеспечение качественным, доступным жильем и объектами инженерной инфраструктуры населения АО (2014-2020 годы)"</t>
  </si>
  <si>
    <t>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инфраструктуры, в том числе:</t>
  </si>
  <si>
    <t>1) Няндомский муниципальный район</t>
  </si>
  <si>
    <t>2) Красноборский муниципальный район (муниципальное образование «Черевковское»)</t>
  </si>
  <si>
    <t>3) Город Котлас</t>
  </si>
  <si>
    <t>4) Каргопольский муниципальный район</t>
  </si>
  <si>
    <t>5) Мезенский муниципальный район, г.Мезень, ул. Вараксина</t>
  </si>
  <si>
    <t>6) Устьянский муниципальный район, МО "Октябрьское", пос. Октябрьский, мкр. Сосенки-4, Кедровый-2</t>
  </si>
  <si>
    <t>насосная станция 3 подъема водопровода у Южной котельной г. Котласа</t>
  </si>
  <si>
    <t xml:space="preserve"> реконструкция водоочистных сооружений поселка Силикатного завода</t>
  </si>
  <si>
    <t>напорный канализационный коллектор в г.Онега Архангельской области</t>
  </si>
  <si>
    <t>реконструкция водопроводных очистных сооружений в пос.Сия Пинежского района Архангельской области</t>
  </si>
  <si>
    <t>обеспечение земельных участков инженерной инфраструктурой для строительства многоквартирных домов в VI - VII жилом районе (магистральные сети) (проектирование и строительство)</t>
  </si>
  <si>
    <t>обеспечение земельных участков инженерной инфраструктурой для строительства многоквартирных домов в VI жилом районе (внутриквартальные сети) (проектирование и строительство)</t>
  </si>
  <si>
    <t>обеспечение земельных участков инженерной инфраструктурой для строительства многоквартирных домов в VII жилом районе (внутриквартальные сети) (проектирование и строительство)</t>
  </si>
  <si>
    <t>обеспечение земельных участков дорожной инфраструктурой для строительства многоквартирных домов в VII жилом районе (ул. Стрелковая - ул. Карпогорская, длиной 1650 м) (проектирование и строительство)</t>
  </si>
  <si>
    <t>Проектирование транспортных развязок в муниципальном образовании "Город Архангельск", в том числе выполнение работ по формированию технического задания на проектирование транспортных развязок</t>
  </si>
  <si>
    <t>Развитие некоммерческого жилищного фонда в Архангельской области, в том числе для граждан, имеющих невысокий уровень дохода, включая строительство и приобретение служебного жилья (включая обследование, проектно-изыскательские работы, проведение экспертизы, услуги по охране объектов), а также создание условий для формирования рынка доступного арендного жилья, в том числе:</t>
  </si>
  <si>
    <t>Приобретение 6 жилых помещений в МО «Лешуконский муниципальный район», с. Лешуконское</t>
  </si>
  <si>
    <t>Приобретение 21 жилых помещений в МО «Котлас»</t>
  </si>
  <si>
    <t>Приобретение 3-х жилых помещений в 12-ти квартирном  жилом доме в п. Октябрьский Устьянский район(4635,0 тыс.руб.)</t>
  </si>
  <si>
    <t xml:space="preserve"> 115-квартирный жилой дом в квартале «Ж» г. Новодвинска</t>
  </si>
  <si>
    <t>приобретение на первичном рынке (строительство) жилых помещений для переселения граждан из жилого дома, расположенного по адресу: пос. Обозерский, ул. Северная, д. 37</t>
  </si>
  <si>
    <t>ГП АО "Развитие образования и науки Архангельской области (2013-2018 годы)"</t>
  </si>
  <si>
    <t>1) строительство детского сада на 220 мест в с. Яренск Ленского района</t>
  </si>
  <si>
    <t>2) строительство детского сада на 120 мест в г. Вельске</t>
  </si>
  <si>
    <t>3) строительство детского сада на 220 мест по ул. Портовиков в г. Котласе</t>
  </si>
  <si>
    <t>4) строительство детского сада на 240 мест в пос. Березник Виноградовского района</t>
  </si>
  <si>
    <t>5) строительство детского сада на 280 мест в г. Новодвинске</t>
  </si>
  <si>
    <t>6) строительство школы-сада в правобережной части г. Каргополя по ул. Чеснокова, 12б (100/100)</t>
  </si>
  <si>
    <t>7) реконструкция  здания детского дома под детский сад в г. Онега</t>
  </si>
  <si>
    <t>8) строительство детского сада на 45 мест в дер. Васильевская Холмогорского района</t>
  </si>
  <si>
    <t>строительство детской школы искусств на 350 учащихся в г. Няндома</t>
  </si>
  <si>
    <t>строительство школы на 860 учащихся в п. Урдома Ленского района</t>
  </si>
  <si>
    <t>строительство школы на 240 мест в п. Ерцево Коношского района</t>
  </si>
  <si>
    <t>строительство начальной школы-детского сада на 100 учащихся и 100 воспитанников в дер. Ваймуша Пинежского района</t>
  </si>
  <si>
    <t>Завершение строительства школы в пос. Подюга Коношского района</t>
  </si>
  <si>
    <t>строительство художественного профессионального училища резьбы по кости № 27 в селе Ломоносово Холмогорского района Архангельской области (включая услуги по охране объекта)</t>
  </si>
  <si>
    <t>ГП АО "Культура Русского Севера (2013-2020 годы)"</t>
  </si>
  <si>
    <t>Пристройка сценическо-зрительного комплекса к основному зданию и реконструкция существующего здания Архангельского областного театра кукол, в том числе проектно-изыскательские работы и прохождение государственной экспертизы проекта</t>
  </si>
  <si>
    <t>ГП АО "Защита населения и территорий АО от чрезвычайных ситуаций, обеспечение пожарной безопасности и безопасности на водных объектах (2014-2017 годы)"</t>
  </si>
  <si>
    <t>Корректировка проекта "Комплекс пожарного депо и базы ОГУ "Архангельская служба спасения" в жилом районе Майская горка г. Архангельска</t>
  </si>
  <si>
    <t>Привязка типового проекта пожарного депо на 2 автомобиля в с. Тельвиска Ненецкого автономного округаа</t>
  </si>
  <si>
    <t>ГП АО "Охрана окружающей среды, воспроизводство и использование природных ресурсов АО (2014-2020 годы)"</t>
  </si>
  <si>
    <t>2. Реконструкция и восстановление причальных берегоукрепительных сооружений, служащих защитой г. Архангельска от паводка. Причалы № 101 – 109, г. Архангельск, Набережная Северной Двины, Красная Пристань (включая услуги по охране объекта)</t>
  </si>
  <si>
    <t>3. Укрепление правого берега р. Северная Двина в Соломбальском территориальном округе г.Архангельска на участке от ул. Маяковского до ул. Кедрова</t>
  </si>
  <si>
    <t>4. Берегоукрепление участка рукава Быстрокурки реки Северная Двина в с.Холмогоры Архангельской области</t>
  </si>
  <si>
    <t>Строительство канализационных очистных сооружений на 700 куб. м в сутки и главного коллектора в г. Каргополе Архангельской области</t>
  </si>
  <si>
    <t>Строительство школы на 132 места Горковской средней школы в дер. Согра Верхнетоемского района</t>
  </si>
  <si>
    <t>Строительство школы на 90 мест в дер. Погост Вельского района</t>
  </si>
  <si>
    <t>Развитие сети (строительство и приобретение зданий) фельдшерско-акушерских пунктов и/или офисов врачей общей практики в сельской местности (ФАП в пос.Самодед Плесецкого района)</t>
  </si>
  <si>
    <t>ГП АО "Развитие здравоохранения АО (2013-2020 годы)"</t>
  </si>
  <si>
    <t>Проектирование, корректировка проектной документации, проведение государственной экспертизы и завершение строительства поликлиники ГБУЗ Архангельской области «Плесецкая центральная районная больница»</t>
  </si>
  <si>
    <t>Проектирование, сбор исходно-разрешительной документации, корректировка, экспертиза и строительство областной больницы в 62-А квартале г. Архангельска</t>
  </si>
  <si>
    <t>Проектирование объекта "Лечебно-диагностический корпус ГУЗ "Архангельская областная детская клиническая больница им. П.Г. Выжлецова"</t>
  </si>
  <si>
    <t>Реконструкция объекта "Областной онкологический диспансер, г.Архангельска" (в том числе приобретение оборудования)</t>
  </si>
  <si>
    <t>Программа модернизации здравоохранения Архангельской области на 2011-2016 годы"</t>
  </si>
  <si>
    <t>Перинатальный центр на 130 коек в г. Архангельске</t>
  </si>
  <si>
    <t>Строительство участка автодороги д. Кононовская - д. Малиновка длинной 2,215 км в Устьянском районе</t>
  </si>
  <si>
    <t>Реконструкция автомобильной дороги по пр.Обводный канал от ул.Шабалина до ул.Смольный Буян в г.Архангельске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</si>
  <si>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</si>
  <si>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ВЦП АО "Выполнение мероприятий по развитию социальной и инженерной инфраструктуры ЗАТО Мирный в рамках федеральной целевой программы «Развитие российских космодромов на 2006-2015 годы»</t>
  </si>
  <si>
    <t xml:space="preserve"> Реконструкция зданий жилищного фонда (устройство вентилируемых фасадов многоквартирных домов)</t>
  </si>
  <si>
    <t xml:space="preserve"> Реконструкция городских автомобильных дорог</t>
  </si>
  <si>
    <t>Капитальный ремонт здания государственного бюджетного учреждения культуры Архангельской области «Архангельская областная научная ордена «Знак почета» библиотека имени Н.А. Добролюбова»</t>
  </si>
  <si>
    <t>Организация проведения научно-исследовательских, изыскательских, проектных, противоаварийных, ремонтно-реставрационных работ, государственной экспертизы проектной документации (в том числе результатов инженерных изысканий) и государственной историко-культурной экспертизы проектной документации, обосновывающих проведение работ по сохранению объектов культурного наследия, уплата земельного налога, коммунальных и прочих услуг по объекту "Торговое здание" (Торговое здание купца А.Н. Буторова) по адресу: г.Архангельск, ул.Поморская, д.10</t>
  </si>
  <si>
    <t>Благоустройство Гостинного Двора по адресу: г.Архангельск, ул.Набережная Северной Двины, д.85/86</t>
  </si>
  <si>
    <t>Капитальный ремонт операционного отделения ГБУЗ Архангельской области "Первая городская клиническая больница им. Е.Е. Волосевич"</t>
  </si>
  <si>
    <t>Ремонт операционного блока ГБУЗ АО "Архангельская клиническая офтальмологическая больница"</t>
  </si>
  <si>
    <t>Разработка проектно-сметной документации, проведение экспертизы, ремонт паллиативного отделения ГБУЗ Архангельской области «Архангельская детская клиническая больница им. П.Г. Выжлецова»</t>
  </si>
  <si>
    <t>Разработка проектно-сметной документации, проведение экспертизы на ремонт центральной инфекционной больницы ГБУЗ Архангельской области «Архангельская областная клиническая больница»</t>
  </si>
  <si>
    <t>Разработка проектно-сметной документации, проведение экспертизы на усиление и ремонт строительных конструкций и инженерных систем здания корпуса «Г-Д» (операционное отделение) ГБУЗ Архангельской области «Северодвинская городская больница № 2 СМП»</t>
  </si>
  <si>
    <t>Реставрация исторического здания по адресу: г. Архангельск, наб. Северной Двины, д. 82/2 с последующим приспособлением под дополнительную образовательную организацию учебно-исследовательский центр (лаборатория) школьников Архангельской области «Университетская Ломоносовская гимназия» в г. Архангельске, осуществление строительного контроля и авторского надзора за реставрацией объекта, проведение ремонтно-реставрационных работ, проектирование, проведение экспертизы проектной документации, техническое оснащение, уплата земельного налога, коммунальных и прочих услуг</t>
  </si>
  <si>
    <t>ГП АО "Развитие лесного комплекса Архангельской области (2014 – 2020 годы)"</t>
  </si>
  <si>
    <t>Лесной семеноводческий центр в Архангельской области</t>
  </si>
  <si>
    <t>Приобретение детского сада на 280 мест в г. Архангельске ул. Розы Люксембург, 27</t>
  </si>
  <si>
    <t>Приобретение детского сада на 120 мест в дер. Горка Муравьевская Вельского района</t>
  </si>
  <si>
    <t>контракт от 12.05.2015 № 0124200000615001817</t>
  </si>
  <si>
    <t>В настоящее время на объекте ведутся электромонтажные работы</t>
  </si>
  <si>
    <t>контракт от 11.08.2014 № 0124200000614002932_246648</t>
  </si>
  <si>
    <t>В соответствии с пунктом 1.8 СНиП 3.01.04-87. «Приемка в эксплуатацию законченных строительством объектов. Основные положения» при вводе объектов в эксплуатацию в I и IV кварталах и соблюдении нормативных сроков строительства допускается перенос сроков выполнения отдельных видов работ по благоустройству на ближайший благоприятный период. В настоящее время на объекте ведутся работы по затирке швов брусчатого покрытия причалов №106-108, устранению дефектов гидроизоляции в местах устройства температурных швов, устранению дефектов деревянных настилов.</t>
  </si>
  <si>
    <t>Проектная документация по объекту (собственность МО «Устьянский муниципальный район») находится на  государственной экспертизе в ГАУ АО «Управление государственной экспертизы»</t>
  </si>
  <si>
    <t>Заявка находится на рассмотрении в Ростуризме</t>
  </si>
  <si>
    <t>Объект завершен в 2014 году. На 2015 год в областном бюджете предусмотрено          3 126,8 тыс.рублей на погашение кредиторской задолженности перед подрядной организацией, но ввиду вынесенного КРИ АО предписания о неправомерно принятых затратах со стороны администрации г. Новодвинска на сумму 3 126,8 тыс. рублей, средства областного бюджета средства решено перераспределить на другие объекты ОАИП</t>
  </si>
  <si>
    <t>В контрактное агентство Архангельской области направлена заявка на проведение конкурса на проектирование обеспечения земельных участков инженерной инфраструктурой для строительства многоквартирных домов в VI-VII жилых районах (магистральные сети водопровода и I этапа ливневой канализации)</t>
  </si>
  <si>
    <t>В мэрию г. Архангельска на рассмотрение направлено техническое задание на разработку детального проекта планировки VI-VII микрорайонов г. Архангельска, который будет содержать в том числе информацию о внутриквартальных инженерных сетях.
В настоящее время проводится работа по сбору коммерческих предложений для определения начальной цены контракта и подготовки аукционной документации. После чегоо планируется определить стоимость проектирования и объявить конкурс на разработку проекта.</t>
  </si>
  <si>
    <t>ГП АО  «Развитие транспортной системы Архангельской области (2014 – 2020 годы)»</t>
  </si>
  <si>
    <t>1. Строительство мостового перехода через реку Олма на автомобильной дороге Архангельск – Белогорский – Пинега – Кимжа – Мезень</t>
  </si>
  <si>
    <t>2. Реконструкция автомобильной дороги Ильинск – Вилегодск, км 11 – км 25</t>
  </si>
  <si>
    <t>4. Строительство мостового перехода через реку Устья на автомобильной дороге Октябрьский – Мягкославская (Некрасово) с подъездом к дер. Мягкославская (в том числе разработка проектной документации)</t>
  </si>
  <si>
    <t>7. Строительство мостового перехода через реку Мысовая на км 92 + 991 автомобильной дороги Карпогоры – Сосновка –  Нюхча – граница с Республикой Коми</t>
  </si>
  <si>
    <t>8. Строительство мостового перехода через реку Устья на км 78 + 350 автомобильной дороги Вельск – Шангалы (в том числе разработка проектной документации)</t>
  </si>
  <si>
    <t>ГП АО «Развитие инфраструктуры Соловецкого архипелага (2014 – 2019 годы)»</t>
  </si>
  <si>
    <t>Строительство и реконструкция системы водоснабжения поселка Соловецкий</t>
  </si>
  <si>
    <t>Строительство канализационных сетей и коллекторов, канализационных очистных сооружений поселка Соловецкий</t>
  </si>
  <si>
    <t>Строительство здания участковой больницы на 40 посещений и стационаром на 10 коек в поселке Соловецкий</t>
  </si>
  <si>
    <t>Проектирование и строительство несамоходного стоечного судна с административно-хозяйственными и жилыми помещениями</t>
  </si>
  <si>
    <t>Строительство объекта незавершенного строительства представительства администрации Архангельской области в пос. Соловецкий</t>
  </si>
  <si>
    <t>Реконструкция здания Дома культуры поселка Соловецкий</t>
  </si>
  <si>
    <t>Адресная программа Архангельской области "Переселение граждан из аварицного жилищного фонда" на 2013-2017 годы</t>
  </si>
  <si>
    <t xml:space="preserve"> Строительство многоквартирных домов, приобретение жилых помещений в многоквартирных домах и выплату выкупной цены собственникам жилых помещений для расселения мноквартирных домов, признанных аварийными до 01 января 2012 года в связи с физическим износом и подлежащие сносу или реконструкции</t>
  </si>
  <si>
    <t>имеется</t>
  </si>
  <si>
    <t>не имеется</t>
  </si>
  <si>
    <t xml:space="preserve">В настоящее время приобретено два жилых помещения, покупка еще 
2-х запланирована на июль 2015 года
</t>
  </si>
  <si>
    <t>ООО "ОРТОС-ФАСАД"</t>
  </si>
  <si>
    <t xml:space="preserve"> Ведутся работы по монтажу внутренних сетей коммуникации (водопровод и канализация, отопление и вентиляция), работы по монтажу внутреннего электроснабжения, отделочные работы. Приступили к облицовке фасада. </t>
  </si>
  <si>
    <t>ООО РемСтройКомплекс</t>
  </si>
  <si>
    <t xml:space="preserve">  Ведутся работы по кладке стен техэтажа.</t>
  </si>
  <si>
    <t>ООО «БЕЛЫЙ ДОМ»</t>
  </si>
  <si>
    <t>Завершаются работы по штукатурке стен, электромонтажные работы. Ведутся работы по внутренней разводке системы водоснабжения. Ведутся работы по устройству навесов (веранд). Приступили к работам по отделке стен и потолков керамической плиткой и покраске стен.</t>
  </si>
  <si>
    <t xml:space="preserve"> ООО "ЮНИКОМ"</t>
  </si>
  <si>
    <t>Ведутся работы по монтажу металлического каркаса здания (1 и 2-ой этажи), устройство лестничных маршей и площадок, наружные сети канализации, внутренние сети вентиляции. Ведутся работы по сборке кровельных ферм.</t>
  </si>
  <si>
    <t xml:space="preserve">ООО «СМУ 76» </t>
  </si>
  <si>
    <t>Завершены работы по кирпичной кладке стен, монтажу оконных блоков. Выполняются работы по устройству кровли, устройству внутренних систем водоснабжения, теплоснабжения, канализации, системы отопления. Ведутся работы по оштукатуриванию стен.</t>
  </si>
  <si>
    <t>ООО «СТК Кладезь»</t>
  </si>
  <si>
    <t>Завершена кирпичная кладка стен основного здания (блок 1, блок 2), приступили к устройству кровли, установке оконных блоков. Выполнены работы по заливке фундамента (блока 3), выполняется кирпичная кладка стен 1-го этажа. В (блоке 2) в пристройке ведутся работы по устройству фундаментных блоков.</t>
  </si>
  <si>
    <t>ООО "АрктикСтрой"</t>
  </si>
  <si>
    <t>Объект введен в эксплуатацию 29 декабря 2014 года, разрешение № RU 29520000-92-14. В 2015 году запланированы работы по устройству малых архитектурных форм.</t>
  </si>
  <si>
    <t>000 "СтройЦентр"</t>
  </si>
  <si>
    <t>Завершены основные строительно-монтажные работы. В настоящее время ведутся работы по устройству забора, уборке территории. На июнь-июль 2015 года благоустройство территории (установка малых архитектурных форм).</t>
  </si>
  <si>
    <t>МБ - 205,1</t>
  </si>
  <si>
    <t>2015 год: 
ОБ-52000,0;
МБ-100,0;
ФБ-87532,8.                  2016-2017 год: 
ОБ-125 476,8; 
МБ-10 000,0</t>
  </si>
  <si>
    <t>2015 год: 
ОБ-8000,0;
МБ-100,0;
ФБ-65423,7.                  2016-2017 год: 
ОБ-127000,0; 
МБ-7 500,0.</t>
  </si>
  <si>
    <t>2015 год: 
ОБ-35500,0;
МБ-8172,0;
ФБ-34479,9.                  2016-2017 год: 
ОБ-25249,4; 
МБ-9826,2.</t>
  </si>
  <si>
    <t>2015 год: 
ОБ-36000,0;
МБ-100,0;
ФБ-30000,0.                  2016-2017 год: 
ОБ-97000,0; МБ-12000,0.</t>
  </si>
  <si>
    <t>2015 год: 
ОБ-30000,0;
МБ-5650,0;
ФБ-35000,0.                  2016-2017 год: 
ОБ-132157,0; 
МБ-4000,0.</t>
  </si>
  <si>
    <t>2015 год: 
ОБ-25500,0;
МБ-100,0.                                          2016-2017 год: 
ОБ-127707,1; 
МБ-11371,5</t>
  </si>
  <si>
    <t>2015 год: 
ОБ-1901,9.</t>
  </si>
  <si>
    <t xml:space="preserve">2015 год: 
ОБ-23606,57; 
МБ-36,0.               </t>
  </si>
  <si>
    <t xml:space="preserve">ООО «Диалог» </t>
  </si>
  <si>
    <t xml:space="preserve">Ведутся работы по монтажу внутренних систем водоснабжения и канализации. Выполняются работы по укладке плитки полов в лестничных клетках, покраска стен и потолков, устройство внутренней вентиляции, электромонтажные работы. </t>
  </si>
  <si>
    <t>2015 год: 
ОБ-13000,0;
МБ-500,0;
ФБ-54500,0.                  2016-2017 год: 
ОБ-173500,0; 
МБ-13500,0</t>
  </si>
  <si>
    <t>Приобретение здания детского сада на 220 мест в п. Коноша, ул. Театральная, 19а</t>
  </si>
  <si>
    <t>Строительство детского сада на 60 мест в пос. Боброво Приморского района</t>
  </si>
  <si>
    <t>ООО "РСК СпецСБ"</t>
  </si>
  <si>
    <t>Подготовительные работы.</t>
  </si>
  <si>
    <t>Строительство детского сада на 120 мест в пос. Катунино Приморского района</t>
  </si>
  <si>
    <t>ООО «Билд Групп»</t>
  </si>
  <si>
    <t>Строительство детского сада на 120 мест в пос. Малошуйка Онежского района</t>
  </si>
  <si>
    <t>В настоящее время подготовлено техническое задание для объявления аукциона. Администрация МО без утверждения лимитов конкурсные процедуры проводить не планируют.</t>
  </si>
  <si>
    <t>Строительство детского сада на 60 мест в с. Курцево Котласского района</t>
  </si>
  <si>
    <t>Приобретение детского сада на 60 мест в п. Пежма Вельского района</t>
  </si>
  <si>
    <t xml:space="preserve"> ООО "Регион Инвест"</t>
  </si>
  <si>
    <t xml:space="preserve">Ведутся работы по устройству металлокаркаса здания. Завершаются работы по наружным сетям отопления. </t>
  </si>
  <si>
    <t>ООО «Вельские газовые системы»</t>
  </si>
  <si>
    <t xml:space="preserve">Ведутся  работы по оштукатуриванию и шпатлеванию стен 1 этажа, электромонтажные работы. </t>
  </si>
  <si>
    <t>Физ. лицо Ананьев Николай Николаевич (Продавец)</t>
  </si>
  <si>
    <t>В настоящее время выполнены основные строительные работы, работы по сборке и расстановке мебели. Завершается подготовка документов, необходимых для ввода объекта в эксплуатацию и лицензирования садика.</t>
  </si>
  <si>
    <t>2016-2017 год: 
ОБ-63057,2; 
МБ-3318,8.</t>
  </si>
  <si>
    <t>2015 год: 
ФБ- 13000,0</t>
  </si>
  <si>
    <t>2015 год: 
ФБ- 5000,0.               2017 год: 
ОБ-95000,0</t>
  </si>
  <si>
    <t>2015 год: 
ФБ- 35000,0;          2017 год: 
ОБ-160000,0</t>
  </si>
  <si>
    <t>муниципальный контракт с ООО «ОРТОС-ФАСАД» от 20 июля 2012 года</t>
  </si>
  <si>
    <t>В настоящее время на объекте ведутся внутренниеотделочные работы, внутренние сети теплоснабжения,вентиляции, водопровода и канализации, слаботочных сетей; устройство деревянных полов, благоустройство территории.</t>
  </si>
  <si>
    <t>74759,35 тыс. рублей</t>
  </si>
  <si>
    <t>муниципальный контракт от 13 июня 2012 года с ООО "Строй Центр", муниципальный контракт с ООО "Жилстройсервис"</t>
  </si>
  <si>
    <t>В настоящее время по основному контракту устраняются замечания инспекции государственного строительного надзора Архангельской области. А также ведутся работы по закупке оборудования, мебели инвентаря.</t>
  </si>
  <si>
    <t>В настоящее время завершается разработка проектной документации, осуществляемой за счет средств муниципального образования, как заказчика по объекту.</t>
  </si>
  <si>
    <t>В настоящее время администрацией муниципального образования рассматривается вопрос корректировки проектной документации по уменьшению количества мест до 40 учащихся и 80 воспитанников, так как отсустствует потребность в местах 100/100</t>
  </si>
  <si>
    <t>муниципальный контракт от 10 июля 2012 года с ООО "СМТ-1"</t>
  </si>
  <si>
    <t>В 2015 году средства в размере 2 557,5 тыс. рублей напаравлены на погашение кредиторской задолжености перед подрядными организациями.</t>
  </si>
  <si>
    <t>0,00 
внебюджетный источник</t>
  </si>
  <si>
    <t>муниципальный контракт от 09 декабря 2011 года с ООО "Двина-Строй!</t>
  </si>
  <si>
    <t>Объект разделен на 2 пусковых комплекса.1-ый пусковой комплекс в ноябре 2015 года. По 2-му пусковому комплексу ведутся работы устройству металлокаркаса.</t>
  </si>
  <si>
    <t>муниципальный контракт № 9 от 14 октября 2013 с ООО "Регион-Инвест"</t>
  </si>
  <si>
    <t>В настоящее время за счет лимитов 2015 года погашена кредиторская задолженность перед подрядчиком за выполненные работы в 2013 году. С конца мая 2015 года подрядчик планирует возобновить работы на объекте.</t>
  </si>
  <si>
    <t>МБ - 755,0</t>
  </si>
  <si>
    <t>ФБ - 6 940,0; 
МБ - 1 000,0</t>
  </si>
  <si>
    <t>да</t>
  </si>
  <si>
    <t>В контрактное агентство направлена заявка</t>
  </si>
  <si>
    <t>получено положительное заключение государственной экспертизы.</t>
  </si>
  <si>
    <t>Получено отрицательное заключение экспертизы. Договор на проектирование расторгнут</t>
  </si>
  <si>
    <t>В настоящее время заявка находится на рассмотрении в Федеральном агентстве водных ресурсов</t>
  </si>
  <si>
    <t>гражданско-правовой договор от 27.03.2013 № 05</t>
  </si>
  <si>
    <t>23.12.2014 получено разреншение на ввод объекта в эксплуатацию № RU 29525000-24</t>
  </si>
  <si>
    <t>ФБ-140995,41, 
ФБ-148468,17</t>
  </si>
  <si>
    <t>на 2015 год: 
ФБ – 148 099,4, 
МБ – 3 219,55, 
на 2016 год: 
ФБ – 155 948,67, 
МБ – 3 390,19</t>
  </si>
  <si>
    <t xml:space="preserve">на 2015 год: 
ФБ – 80 119,44, 
на 2016 год: 
ФБ – 83 885,05 </t>
  </si>
  <si>
    <t>гражданско-правовой договор от 19.12.2011 № 2011.67363</t>
  </si>
  <si>
    <t>объект введен в эксплуатацию в 2013 году</t>
  </si>
  <si>
    <t>МБ - 50,0</t>
  </si>
  <si>
    <t xml:space="preserve">МБ - 265,0 </t>
  </si>
  <si>
    <t>2015 ОБ- 39 800,00</t>
  </si>
  <si>
    <t xml:space="preserve">В настоящее время проектная организация готовит документацию для направления в государственную экспертизу, срок подачи документации – 01 июня 
2015 года.
</t>
  </si>
  <si>
    <t>№ 29-1-5-0131-10                  от 03 июня 2011 (ПСД),                     № 29-1-3-0008-15                                 от 27 января 2015 (сметы)</t>
  </si>
  <si>
    <t xml:space="preserve">ЗАО "Новая Эра" </t>
  </si>
  <si>
    <t>(2015) ОБ/ФБ-83856,6/195665,3; (2016)ОБ/ФБ    88468,7/206426,8</t>
  </si>
  <si>
    <t>Ведуться мероприятия по получению разрешения на строительство объекта</t>
  </si>
  <si>
    <t xml:space="preserve">№ 29-1-3-0309-14                от 28 августа 2014                </t>
  </si>
  <si>
    <t>ООО «Строительно-монтажное управление № 2»</t>
  </si>
  <si>
    <t xml:space="preserve">2015 ОБ  – 24 096,4 </t>
  </si>
  <si>
    <t xml:space="preserve">В настоящее время на объекте осуществлены подготовительные работы и работы по устройству ограждения. Выполняются работы по устройству строительных лесов и подмостей, осуществляется демонтаж подшивки низа галереи, производится закупка материала. </t>
  </si>
  <si>
    <t>Проект на выполнение противоаварийных мероприятий имеет положит. закл. эксп.             От 30.10.2012                               №29-1-5-02334-13. Проектная документация на приспособление здания находится в разработке</t>
  </si>
  <si>
    <t>10000 - ОБ 2015</t>
  </si>
  <si>
    <t>В период с 2012 по 2014 годы на объекте выполнены противоаварийные работы на общую сумму 131,6 млн. рублей. Произведены работы по усилению фундаментов, стен, перекрытий объекта культурного наследия. В настоящее время осуществляется разработка проектной документации на приспособление здания и благоустройство территории. В 2015 году планируется выполнить работы по благоустройству территории.</t>
  </si>
  <si>
    <t xml:space="preserve"> №29-1-3-0158-14                        от 19 мая 2014г.</t>
  </si>
  <si>
    <t>2202,3 - ОБ 2015</t>
  </si>
  <si>
    <t>В настоящее время планируется выполнить работы по благоустройству территории в дворовой части памятника</t>
  </si>
  <si>
    <t>ООО "Стройинвест"</t>
  </si>
  <si>
    <t>ОБ 2015 - 2 500,0</t>
  </si>
  <si>
    <t>Погашение кредиторской задолженности</t>
  </si>
  <si>
    <t>2012</t>
  </si>
  <si>
    <t xml:space="preserve"> № 29-1-5-0004-11  26.12.2011г. </t>
  </si>
  <si>
    <t>ООО «Строй Центр»</t>
  </si>
  <si>
    <t>ОБ 2015 г -                                              81 387,4 тыс. руб</t>
  </si>
  <si>
    <t>В настоящее время выполняются работы по фасаду здания, внутренняя отделка,монтаж вентиляционного оборудования, монтаж пожарной сигнализации, , монтаж компьютерной сети.</t>
  </si>
  <si>
    <t>закл. гос. экспертизы от 04 марта 2009 года № 29-1-5-0335-07</t>
  </si>
  <si>
    <t>ООО Трест "Мордовпромстрой"</t>
  </si>
  <si>
    <t>5,04502 - ОБ 2015, 250352,35 - ФБ 2015</t>
  </si>
  <si>
    <t xml:space="preserve">В настоящее время продолжается реализация II этапа строительства объекта (три перехода, реконструкция пищеблока, пищеблок персонала), завершить который планируется в III квартале 2015 года. </t>
  </si>
  <si>
    <t>№29-1-5-0274-11                      от 27 апреля 2012г.</t>
  </si>
  <si>
    <t>ЗАО "ГИПРОЗДРАВ"</t>
  </si>
  <si>
    <t>2015 ОБ-1031,64776</t>
  </si>
  <si>
    <t>2015 ОБ - 207,34217</t>
  </si>
  <si>
    <t>№29-1-3-0129-14                      от 24.04.14г.</t>
  </si>
  <si>
    <t>ООО «РемСтройКомплекс»</t>
  </si>
  <si>
    <t>2015 ОБ -66 117,1</t>
  </si>
  <si>
    <t xml:space="preserve">В настоящее время выполняется демонтаж оборудования, перегородок, дверных блоков. Работы выполняются в соответствии с графиком производства работ. 
Монтируемое медицинское оборудование приобретено в полном объеме.
</t>
  </si>
  <si>
    <t>№29-1-3-0065-14                       от 17.03.2014г.</t>
  </si>
  <si>
    <t>2015 ОБ - 6413,8</t>
  </si>
  <si>
    <t>Работы завершены</t>
  </si>
  <si>
    <t>2015 ОБ - 9200,0</t>
  </si>
  <si>
    <t xml:space="preserve"> ГБУ АО «ГУКС» осуществляется разработка аукционной документации</t>
  </si>
  <si>
    <t>2016 ОБ - 4500,0</t>
  </si>
  <si>
    <t>2017 ОБ - 3000,0</t>
  </si>
  <si>
    <t xml:space="preserve">№ 29-1-3-0134-14                     от 24 октября 2014          </t>
  </si>
  <si>
    <t xml:space="preserve">ОАО Трест "Мордовпромстрой" </t>
  </si>
  <si>
    <t>2015 ОБ/ФОМС 30026,0/1106871,0;      2016 ОБ/ФОМС 197721,2/0</t>
  </si>
  <si>
    <t>В настоящее время на объекте выполняется заливка фундаментной плиты (85%), бетонирование стен и колонн подвала здания, а также устройство опалубки для последующего бетонирования перекрытий первого этажа.</t>
  </si>
  <si>
    <t>положительное заключение государственной экспертизы 
от 01.10.2013 года 
№ 29-1-5-0191-13</t>
  </si>
  <si>
    <t>государственный контракт от 14.01.2014 года 
№ 2/14-стр 
(ООО "Севдорстрой-сервис")</t>
  </si>
  <si>
    <t>На 22.05.2015 года на объекте отсыпано земляное полотно на подходах, установлены опоры, уложены балки пролетных строений.</t>
  </si>
  <si>
    <t>положительное заключение государственной экспертизы 
от 24.08.2012 года 
№ 29-1-5-0207-12</t>
  </si>
  <si>
    <t>государственный контракт от 25.11.2013 года 
№ 5/13-рек 
(ООО "Автодороги")</t>
  </si>
  <si>
    <t>На 22.05.2015 года на втором пусковом комплексе на основной дороге выполнены работы по отсыпке земляного полотна, монтажу и установке водопропускных труб, устройству нижнего слоя основания дорожной одежды, на автобусных остановках выполнены земляные работы по устройству переходно-скоростной полосы.</t>
  </si>
  <si>
    <t>3. Строительство автомобильной дороги Котлас – Коряжма, км 0 – км 41 (в том числе разработка проектной документации)</t>
  </si>
  <si>
    <t>государственный контракт от 30.09.2014 года 
№ 87/08 
(ОАО "Проектный институт "Севдорпроект")</t>
  </si>
  <si>
    <t>На 22.05.2015 года по первому пусковому комплексу проектная документация находится на экспертизе.</t>
  </si>
  <si>
    <t>государственный контракт от 14.04.2015 года 
№ 127/08 
(ООО "Проектный институт транспортной инфраструктуры "ИНТИ")</t>
  </si>
  <si>
    <t>На 22.05.2015 года на объекте выполнены изыскания.</t>
  </si>
  <si>
    <t>положительное заключение государственной экспертизы 
от 26.08.2013 года 
№ 29-1-5-0131-13</t>
  </si>
  <si>
    <t>2015 год - 
13 073,0 т.р.</t>
  </si>
  <si>
    <t>На 22.05.2015 года на объекте выполнены проектные работы, получено положительное заключение государственной экспертизы, ведется подготовка документов для размещения государственного заказа на строительство объекта.</t>
  </si>
  <si>
    <t>государственный контракт от 31.07.2014 года 
№ 60/08 
(ОАО "Проектный институт "Севдорпроект")</t>
  </si>
  <si>
    <t>2015 год - 
200 000,0 т.р.</t>
  </si>
  <si>
    <t>На 22.05.2015 года проектная документация находится на экспертизе.</t>
  </si>
  <si>
    <t>ИП Палкин А.В.</t>
  </si>
  <si>
    <t>Строительство объекта завершено в 2014 году. На 2015 год в областном бюджете предусмотрено 3 032,7 тыс.рублей на погашение кредиторской задолженности перед подрядной организацией.Средства перечислены подрядной организации.</t>
  </si>
  <si>
    <t>Подрядчику перечислен аванс в размере 4000,0 тыс. рублей</t>
  </si>
  <si>
    <t>Строительство объекта завершено в 2014 году. На 2015 год в областном бюджете предусмотрено 4 635,5 тыс.рублей на погашение кредиторской задолженности перед подрядной организацией. Средства перечислены подрядной организации.</t>
  </si>
  <si>
    <t>2 782 052,43 (в т.ч. средства обл.бюджета - 434 000,0)</t>
  </si>
  <si>
    <t>240 348,76 (в т.ч. средства обл.бюджета -                   34 017,4)</t>
  </si>
  <si>
    <t>По состоянию на 15.05.2015 года заключено муниципальных контрактов для расселения 54,66 ты.кв.метров.</t>
  </si>
  <si>
    <t>В 2015 году объем софинансирования средств Фонда ЖКХ  - 2 348 052,4; на 2016 год- 1 251 508,5; на 2017 год - 390 080,0.</t>
  </si>
  <si>
    <t xml:space="preserve">В настоящее время в рамках реализации мероприятий второго этапа программы (2014-2015 годы) запланировано строительство 54  жилых домов, из них уже введно в эксплуатацию - 4 жилых дома. </t>
  </si>
  <si>
    <t>Мероприятие планируется выполнять в рамках разрабатываемой Роскосмосом ФЦП «Развитие космодромов в обеспечении космической деятельности Российской Федерации на 2016-2025 годы». В настоящее время программа не утверждена.</t>
  </si>
  <si>
    <t xml:space="preserve">Разработанная проектно-сметная документация объекта требует корректировки. По состоянию на 22.05.2015 муниципальным образованием не выполнена корректировка проекта, не получено положительное заключение государственной экспертизы В этой связи освоение средств областного бюджета в текущем году не будет. </t>
  </si>
  <si>
    <t>№ 29-1-3-0110-14 от 31.03.2014</t>
  </si>
  <si>
    <t>ООО "Бетон-Строй"</t>
  </si>
  <si>
    <t>Выполнены работы по строительству грунтовой дороги протяженностью 2,9 км. В рамках реализации мероприятия обеспечено 27 земельных участков грунтовой дорогой.</t>
  </si>
  <si>
    <t>№ 29-1-5-0013-15 от 14.04.2015</t>
  </si>
  <si>
    <t>ООО "РЕМ-СТРОЙ"</t>
  </si>
  <si>
    <t>МБ - 500,0</t>
  </si>
  <si>
    <t>№ 29,1-3-0107-14 от 31.03.2014</t>
  </si>
  <si>
    <t>ООО "Пирит"</t>
  </si>
  <si>
    <t>Работы подрядной организацией выполнены в полном объеме.</t>
  </si>
  <si>
    <t>№ 29-1-3-0081-13 от 02.04.2013</t>
  </si>
  <si>
    <t>ООО "Билд Групп"</t>
  </si>
  <si>
    <t>№ 29-1-5-0221-09 от 17.02.2010; № 29-1-5-0315-11 от 28.03.2012</t>
  </si>
  <si>
    <t xml:space="preserve">127 805,4 </t>
  </si>
  <si>
    <t>ООО «Конструктор-Сервис», ООО «Белый дом»</t>
  </si>
  <si>
    <t>МБ-320,0</t>
  </si>
  <si>
    <t xml:space="preserve">За период 2009 – 2015 г. г. выполнены строительно-монтажные работы на общую сумму 109 057,5 тыс. рублей. Профинансировано за выполненные работы 81 580,1 тыс. рублей. Лимит капитальных вложений на 2015 год 3 644,5 тыс. рублей, в т. ч. областной бюджет 3 324,5 тыс. рублей, местный бюджет 320,0 тыс. рублей. Средства областного и местного бюджетов освоены в полном объеме. Дефицит средств для завершения строительства объекта составляет 
46  225,3 тыс. рублей. Техническая готовность объекта – 75 процентов. 
</t>
  </si>
  <si>
    <t xml:space="preserve">В связи с низким качеством подготовки проекта (замечания по геологии и по всем разделам проекта) 23.03.2015 выдано отрицательное заключение государственной экспертизы проекта.
По состоянию на 22.05.2015 года корректировка проектной документации со стороны МУП «Водоканал» не завершена, проект на повторную экспертизу в ГАУ АО «Управление государственной экспертизы» не направлен.
</t>
  </si>
  <si>
    <t>№ 29-1-5-0103-06 от 05.09.2008</t>
  </si>
  <si>
    <t>ОАО "Центротранстехмонтаж" "Водрем-53"</t>
  </si>
  <si>
    <t xml:space="preserve">За период 2007 – 2014 г. г. выполнены и оплачены строительно-монтажные работы на общую сумму 29 991,9 тыс. рублей. На сегодняшний день завершены работы по укладке трубопроводов, смонтирована канализационная насосная станция, обеспечивающая водоотведение от ФКУ ИК-16 УФСИН, выполнена врезка в действующий коллектор.Дефицит средств для завершения строительства объекта составляет 3 508,1 тыс. рублей. Подрядной организацией за счет собственных средств выполнены работы на сумму 1 482,4 тыс. рублей. Техническая готовность объекта – 89 процентов.       
</t>
  </si>
  <si>
    <t>№ 29-1-5-0048-14 от 07.04.2014; № 29-1-3-0179-14 от 18.11.2014</t>
  </si>
  <si>
    <t xml:space="preserve">59 264,7 </t>
  </si>
  <si>
    <t>14 186,9</t>
  </si>
  <si>
    <t>ООО «Строительно-монтажное предприятие»</t>
  </si>
  <si>
    <t xml:space="preserve">За период 2009 – 2014 г. г. выполнены строительно-монтажные работы на общую сумму 14 186,9 тыс. рублей, в том числе:    
       фундамент здания водоподготовки;
       внутриплощадочные наружные сети водопровода и канализации;
       внеплощадочные сети канализации;
       установлены камеры фильтров – поглотителей с оборудованием;
       гидроизоляция резервуаров чистой воды;       
       обследование оголовков; 
       укладка трубопровода в 2 нитки от станции 1 подъема до предполагаемого места установки станции водоочистки; 
       монтаж фильтров-поглотителей, колодцев;
       работы по наружному электроснабжению и электроосвещению; 
       благоустройство территории. Профинансировано за выполненные работы 11 312,0 тыс. рублей.В 2015 году из областного бюджета предусмотрено финансирование в объеме 8 908,7 тыс. рублей на завершение работ по действующему муниципальному контракту. Дефицит средств для завершения строительства объекта составляет         40 717,9 тыс. рублей, в том числе:
       7 849,5 тыс. рублей – реконструкция насосной станции 1 подъема;   
       26 500 тыс. рублей – закупка оборудования водоочистки;
       6 368,4 тыс. рублей – установка оборудования водоочистки и пуско-наладка. Техническая готовность объекта – 38 процентов.       
</t>
  </si>
  <si>
    <t>Приложение к письму</t>
  </si>
  <si>
    <t>отсутствует</t>
  </si>
  <si>
    <t xml:space="preserve">В 2015 из ФБ - 405 200,0 из ФБ, 6,9 - из местного бюджета, в 2016 - 400 из местного бюджета, в 2017 -500 из местного бюджета </t>
  </si>
  <si>
    <t>подготовлен перечень мероприятий по сохранению и развитию Соловецкого архипелага, который планируется утвердить Правительством Россиской Федерации до 01 июля 2015 года.</t>
  </si>
  <si>
    <t>В 2015 из ФБ - 345 130 из ФБ,  4600- из местного бюджета, в 2016 - 500 из местного бюджета</t>
  </si>
  <si>
    <t>Из ФБ - 164 580,0 в 2015 году, и 173450 -в 2016 году</t>
  </si>
  <si>
    <t>Из ФБ - 170 000,0 в 2015 году, и 100 000 -в 2016 году</t>
  </si>
  <si>
    <t>ЗАО "Энергобаланс"</t>
  </si>
  <si>
    <t>объект финансируется из областного бюджета</t>
  </si>
  <si>
    <t>осуществлены подготовительные работы на площадке</t>
  </si>
  <si>
    <t>ООО "Белый дом"</t>
  </si>
  <si>
    <t>из МБ - 30,8 млн руб. на 2015 год</t>
  </si>
  <si>
    <t>произведен демонтаж реконструируемого здания</t>
  </si>
  <si>
    <t>19.05.2015 подписан муниципальный контракт на выполнение работ по строительству грунтовой дороги. В настоящее время ведутся подготовительные работы для начала строительства</t>
  </si>
  <si>
    <t>В мэрию г. Архангельска на рассмотрение направлено техническое задание на разработку детального проекта планировки VI-VII микрорайонов г. Архангельска, который будет содержать в том числе информацию о внутриквартальных инженерных сетях.
В настоящее время проводится работа по сбору коммерческих предложений для определения начальной цены контракта и подготовки аукционной документации. После чего планируется определить стоимость проектирования и объявить конкурс на разработку проекта.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</si>
</sst>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7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1"/>
  <sheetViews>
    <sheetView tabSelected="1" topLeftCell="G109" zoomScale="57" zoomScaleNormal="57" workbookViewId="0">
      <selection activeCell="K15" sqref="K15"/>
    </sheetView>
  </sheetViews>
  <sheetFormatPr defaultRowHeight="20.25"/>
  <cols>
    <col min="1" max="1" width="9.140625" style="4"/>
    <col min="2" max="2" width="70.28515625" style="53" customWidth="1"/>
    <col min="3" max="3" width="11.85546875" style="4" customWidth="1"/>
    <col min="4" max="4" width="12.42578125" style="4" customWidth="1"/>
    <col min="5" max="5" width="23.140625" style="4" customWidth="1"/>
    <col min="6" max="8" width="24.7109375" style="4" customWidth="1"/>
    <col min="9" max="9" width="24.140625" style="4" customWidth="1"/>
    <col min="10" max="10" width="26.85546875" style="4" customWidth="1"/>
    <col min="11" max="11" width="84.85546875" style="58" customWidth="1"/>
    <col min="12" max="12" width="20.5703125" style="4" customWidth="1"/>
    <col min="13" max="16384" width="9.140625" style="4"/>
  </cols>
  <sheetData>
    <row r="1" spans="1:17" ht="42" customHeight="1">
      <c r="A1" s="2"/>
      <c r="B1" s="40"/>
      <c r="C1" s="2"/>
      <c r="D1" s="2"/>
      <c r="E1" s="2"/>
      <c r="F1" s="2"/>
      <c r="G1" s="2"/>
      <c r="H1" s="2"/>
      <c r="I1" s="2"/>
      <c r="J1" s="2"/>
      <c r="K1" s="3" t="s">
        <v>316</v>
      </c>
      <c r="L1" s="3"/>
      <c r="M1" s="2"/>
      <c r="N1" s="2"/>
      <c r="O1" s="2"/>
      <c r="P1" s="2"/>
      <c r="Q1" s="2"/>
    </row>
    <row r="2" spans="1:17" s="6" customFormat="1" ht="23.25" customHeight="1">
      <c r="A2" s="5"/>
      <c r="B2" s="41" t="s">
        <v>0</v>
      </c>
      <c r="C2" s="14" t="s">
        <v>1</v>
      </c>
      <c r="D2" s="15"/>
      <c r="E2" s="13" t="s">
        <v>3</v>
      </c>
      <c r="F2" s="13" t="s">
        <v>4</v>
      </c>
      <c r="G2" s="13" t="s">
        <v>27</v>
      </c>
      <c r="H2" s="13" t="s">
        <v>28</v>
      </c>
      <c r="I2" s="13" t="s">
        <v>5</v>
      </c>
      <c r="J2" s="13" t="s">
        <v>29</v>
      </c>
      <c r="K2" s="41" t="s">
        <v>6</v>
      </c>
      <c r="L2" s="13" t="s">
        <v>8</v>
      </c>
      <c r="M2" s="5"/>
      <c r="N2" s="5"/>
      <c r="O2" s="5"/>
      <c r="P2" s="5"/>
      <c r="Q2" s="5"/>
    </row>
    <row r="3" spans="1:17" s="6" customFormat="1" ht="183.75" customHeight="1">
      <c r="A3" s="5"/>
      <c r="B3" s="42"/>
      <c r="C3" s="7" t="s">
        <v>2</v>
      </c>
      <c r="D3" s="7" t="s">
        <v>7</v>
      </c>
      <c r="E3" s="16"/>
      <c r="F3" s="16"/>
      <c r="G3" s="16"/>
      <c r="H3" s="16"/>
      <c r="I3" s="16"/>
      <c r="J3" s="16"/>
      <c r="K3" s="42"/>
      <c r="L3" s="16"/>
      <c r="M3" s="5"/>
      <c r="N3" s="5"/>
      <c r="O3" s="5"/>
      <c r="P3" s="5"/>
      <c r="Q3" s="5"/>
    </row>
    <row r="4" spans="1:17" ht="18.75">
      <c r="A4" s="2"/>
      <c r="B4" s="14" t="s">
        <v>34</v>
      </c>
      <c r="C4" s="17"/>
      <c r="D4" s="17"/>
      <c r="E4" s="17"/>
      <c r="F4" s="17"/>
      <c r="G4" s="17"/>
      <c r="H4" s="17"/>
      <c r="I4" s="17"/>
      <c r="J4" s="17"/>
      <c r="K4" s="17"/>
      <c r="L4" s="15"/>
      <c r="M4" s="2"/>
      <c r="N4" s="2"/>
      <c r="O4" s="2"/>
      <c r="P4" s="2"/>
      <c r="Q4" s="2"/>
    </row>
    <row r="5" spans="1:17" ht="167.25" customHeight="1">
      <c r="A5" s="2"/>
      <c r="B5" s="43" t="s">
        <v>35</v>
      </c>
      <c r="C5" s="18"/>
      <c r="D5" s="18"/>
      <c r="E5" s="18"/>
      <c r="F5" s="18"/>
      <c r="G5" s="18"/>
      <c r="H5" s="18"/>
      <c r="I5" s="18"/>
      <c r="J5" s="18"/>
      <c r="K5" s="43"/>
      <c r="L5" s="18"/>
      <c r="M5" s="2"/>
      <c r="N5" s="2"/>
      <c r="O5" s="2"/>
      <c r="P5" s="2"/>
      <c r="Q5" s="2"/>
    </row>
    <row r="6" spans="1:17" ht="138" customHeight="1">
      <c r="A6" s="2"/>
      <c r="B6" s="44" t="s">
        <v>36</v>
      </c>
      <c r="C6" s="18" t="s">
        <v>20</v>
      </c>
      <c r="D6" s="18" t="s">
        <v>20</v>
      </c>
      <c r="E6" s="18" t="s">
        <v>20</v>
      </c>
      <c r="F6" s="18" t="s">
        <v>20</v>
      </c>
      <c r="G6" s="18" t="s">
        <v>20</v>
      </c>
      <c r="H6" s="18" t="s">
        <v>20</v>
      </c>
      <c r="I6" s="18" t="s">
        <v>20</v>
      </c>
      <c r="J6" s="18" t="s">
        <v>20</v>
      </c>
      <c r="K6" s="54" t="s">
        <v>290</v>
      </c>
      <c r="L6" s="18" t="s">
        <v>20</v>
      </c>
      <c r="M6" s="2"/>
      <c r="N6" s="2"/>
      <c r="O6" s="2"/>
      <c r="P6" s="2"/>
      <c r="Q6" s="2"/>
    </row>
    <row r="7" spans="1:17" ht="75" customHeight="1">
      <c r="A7" s="2"/>
      <c r="B7" s="44" t="s">
        <v>37</v>
      </c>
      <c r="C7" s="19">
        <v>2015</v>
      </c>
      <c r="D7" s="19">
        <v>2015</v>
      </c>
      <c r="E7" s="18" t="s">
        <v>291</v>
      </c>
      <c r="F7" s="20">
        <v>3932.39</v>
      </c>
      <c r="G7" s="20">
        <v>3932.39</v>
      </c>
      <c r="H7" s="18">
        <v>0</v>
      </c>
      <c r="I7" s="18" t="s">
        <v>292</v>
      </c>
      <c r="J7" s="18" t="s">
        <v>214</v>
      </c>
      <c r="K7" s="43" t="s">
        <v>293</v>
      </c>
      <c r="L7" s="18" t="s">
        <v>20</v>
      </c>
      <c r="M7" s="2"/>
      <c r="N7" s="2"/>
      <c r="O7" s="2"/>
      <c r="P7" s="2"/>
      <c r="Q7" s="2"/>
    </row>
    <row r="8" spans="1:17" ht="88.5" customHeight="1">
      <c r="A8" s="2"/>
      <c r="B8" s="44" t="s">
        <v>38</v>
      </c>
      <c r="C8" s="18">
        <v>2015</v>
      </c>
      <c r="D8" s="18">
        <v>2016</v>
      </c>
      <c r="E8" s="18" t="s">
        <v>294</v>
      </c>
      <c r="F8" s="20">
        <v>25282</v>
      </c>
      <c r="G8" s="18">
        <v>0</v>
      </c>
      <c r="H8" s="20">
        <v>25282</v>
      </c>
      <c r="I8" s="18" t="s">
        <v>295</v>
      </c>
      <c r="J8" s="18" t="s">
        <v>296</v>
      </c>
      <c r="K8" s="43" t="s">
        <v>329</v>
      </c>
      <c r="L8" s="18" t="s">
        <v>20</v>
      </c>
      <c r="M8" s="2"/>
      <c r="N8" s="2"/>
      <c r="O8" s="2"/>
      <c r="P8" s="2"/>
      <c r="Q8" s="2"/>
    </row>
    <row r="9" spans="1:17" ht="137.25" customHeight="1">
      <c r="A9" s="2"/>
      <c r="B9" s="44" t="s">
        <v>39</v>
      </c>
      <c r="C9" s="18" t="s">
        <v>20</v>
      </c>
      <c r="D9" s="18" t="s">
        <v>20</v>
      </c>
      <c r="E9" s="18" t="s">
        <v>20</v>
      </c>
      <c r="F9" s="18" t="s">
        <v>20</v>
      </c>
      <c r="G9" s="18" t="s">
        <v>20</v>
      </c>
      <c r="H9" s="18" t="s">
        <v>20</v>
      </c>
      <c r="I9" s="18" t="s">
        <v>20</v>
      </c>
      <c r="J9" s="18" t="s">
        <v>20</v>
      </c>
      <c r="K9" s="54" t="s">
        <v>290</v>
      </c>
      <c r="L9" s="18" t="s">
        <v>20</v>
      </c>
      <c r="M9" s="2"/>
      <c r="N9" s="2"/>
      <c r="O9" s="2"/>
      <c r="P9" s="2"/>
      <c r="Q9" s="2"/>
    </row>
    <row r="10" spans="1:17" ht="53.25" customHeight="1">
      <c r="A10" s="2"/>
      <c r="B10" s="44" t="s">
        <v>40</v>
      </c>
      <c r="C10" s="18">
        <v>2014</v>
      </c>
      <c r="D10" s="18">
        <v>2014</v>
      </c>
      <c r="E10" s="18" t="s">
        <v>297</v>
      </c>
      <c r="F10" s="20">
        <v>1096.10907</v>
      </c>
      <c r="G10" s="20">
        <v>1096.10907</v>
      </c>
      <c r="H10" s="18">
        <v>0</v>
      </c>
      <c r="I10" s="18" t="s">
        <v>298</v>
      </c>
      <c r="J10" s="18" t="s">
        <v>20</v>
      </c>
      <c r="K10" s="43" t="s">
        <v>299</v>
      </c>
      <c r="L10" s="20">
        <v>137.10907</v>
      </c>
      <c r="M10" s="2"/>
      <c r="N10" s="2"/>
      <c r="O10" s="2"/>
      <c r="P10" s="2"/>
      <c r="Q10" s="2"/>
    </row>
    <row r="11" spans="1:17" ht="75" customHeight="1">
      <c r="A11" s="2"/>
      <c r="B11" s="44" t="s">
        <v>41</v>
      </c>
      <c r="C11" s="18">
        <v>2013</v>
      </c>
      <c r="D11" s="18">
        <v>2014</v>
      </c>
      <c r="E11" s="18" t="s">
        <v>300</v>
      </c>
      <c r="F11" s="20">
        <v>22467.561000000002</v>
      </c>
      <c r="G11" s="20">
        <v>22467.56</v>
      </c>
      <c r="H11" s="18">
        <v>0</v>
      </c>
      <c r="I11" s="18" t="s">
        <v>301</v>
      </c>
      <c r="J11" s="18" t="s">
        <v>20</v>
      </c>
      <c r="K11" s="43" t="s">
        <v>299</v>
      </c>
      <c r="L11" s="20">
        <v>2663.5954299999999</v>
      </c>
      <c r="M11" s="2"/>
      <c r="N11" s="2"/>
      <c r="O11" s="2"/>
      <c r="P11" s="2"/>
      <c r="Q11" s="2"/>
    </row>
    <row r="12" spans="1:17" ht="212.25" customHeight="1">
      <c r="A12" s="2"/>
      <c r="B12" s="43" t="s">
        <v>42</v>
      </c>
      <c r="C12" s="18">
        <v>2009</v>
      </c>
      <c r="D12" s="18">
        <v>2015</v>
      </c>
      <c r="E12" s="18" t="s">
        <v>302</v>
      </c>
      <c r="F12" s="18" t="s">
        <v>303</v>
      </c>
      <c r="G12" s="21">
        <v>109057.5</v>
      </c>
      <c r="H12" s="20">
        <v>46225.3</v>
      </c>
      <c r="I12" s="18" t="s">
        <v>304</v>
      </c>
      <c r="J12" s="18" t="s">
        <v>305</v>
      </c>
      <c r="K12" s="54" t="s">
        <v>306</v>
      </c>
      <c r="L12" s="20">
        <v>27561.9</v>
      </c>
      <c r="M12" s="2"/>
      <c r="N12" s="2"/>
      <c r="O12" s="2"/>
      <c r="P12" s="2"/>
      <c r="Q12" s="2"/>
    </row>
    <row r="13" spans="1:17" ht="141.75" customHeight="1">
      <c r="A13" s="2"/>
      <c r="B13" s="43" t="s">
        <v>43</v>
      </c>
      <c r="C13" s="18" t="s">
        <v>20</v>
      </c>
      <c r="D13" s="18" t="s">
        <v>20</v>
      </c>
      <c r="E13" s="18" t="s">
        <v>20</v>
      </c>
      <c r="F13" s="18" t="s">
        <v>20</v>
      </c>
      <c r="G13" s="18" t="s">
        <v>20</v>
      </c>
      <c r="H13" s="18" t="s">
        <v>20</v>
      </c>
      <c r="I13" s="18" t="s">
        <v>20</v>
      </c>
      <c r="J13" s="18" t="s">
        <v>20</v>
      </c>
      <c r="K13" s="54" t="s">
        <v>307</v>
      </c>
      <c r="L13" s="18" t="s">
        <v>20</v>
      </c>
      <c r="M13" s="2"/>
      <c r="N13" s="2"/>
      <c r="O13" s="2"/>
      <c r="P13" s="2"/>
      <c r="Q13" s="2"/>
    </row>
    <row r="14" spans="1:17" ht="222" customHeight="1">
      <c r="A14" s="2"/>
      <c r="B14" s="43" t="s">
        <v>44</v>
      </c>
      <c r="C14" s="18">
        <v>2007</v>
      </c>
      <c r="D14" s="18">
        <v>2015</v>
      </c>
      <c r="E14" s="18" t="s">
        <v>308</v>
      </c>
      <c r="F14" s="20">
        <v>33500</v>
      </c>
      <c r="G14" s="20">
        <v>31474.3</v>
      </c>
      <c r="H14" s="20">
        <v>3508.1</v>
      </c>
      <c r="I14" s="18" t="s">
        <v>309</v>
      </c>
      <c r="J14" s="18" t="s">
        <v>20</v>
      </c>
      <c r="K14" s="54" t="s">
        <v>310</v>
      </c>
      <c r="L14" s="20">
        <v>1482.4</v>
      </c>
      <c r="M14" s="2"/>
      <c r="N14" s="2"/>
      <c r="O14" s="2"/>
      <c r="P14" s="2"/>
      <c r="Q14" s="2"/>
    </row>
    <row r="15" spans="1:17" ht="409.5" customHeight="1">
      <c r="A15" s="2"/>
      <c r="B15" s="43" t="s">
        <v>45</v>
      </c>
      <c r="C15" s="18">
        <v>2009</v>
      </c>
      <c r="D15" s="18">
        <v>2017</v>
      </c>
      <c r="E15" s="18" t="s">
        <v>311</v>
      </c>
      <c r="F15" s="18" t="s">
        <v>312</v>
      </c>
      <c r="G15" s="18" t="s">
        <v>313</v>
      </c>
      <c r="H15" s="20">
        <v>40717.9</v>
      </c>
      <c r="I15" s="18" t="s">
        <v>314</v>
      </c>
      <c r="J15" s="18" t="s">
        <v>20</v>
      </c>
      <c r="K15" s="59" t="s">
        <v>315</v>
      </c>
      <c r="L15" s="20">
        <v>2874.8314300000002</v>
      </c>
      <c r="M15" s="2"/>
      <c r="N15" s="2"/>
      <c r="O15" s="2"/>
      <c r="P15" s="2"/>
      <c r="Q15" s="2"/>
    </row>
    <row r="16" spans="1:17" ht="105" customHeight="1">
      <c r="A16" s="2"/>
      <c r="B16" s="43" t="s">
        <v>46</v>
      </c>
      <c r="C16" s="18"/>
      <c r="D16" s="18"/>
      <c r="E16" s="18"/>
      <c r="F16" s="18"/>
      <c r="G16" s="18"/>
      <c r="H16" s="18"/>
      <c r="I16" s="18"/>
      <c r="J16" s="18"/>
      <c r="K16" s="55" t="s">
        <v>118</v>
      </c>
      <c r="L16" s="18"/>
      <c r="M16" s="2"/>
      <c r="N16" s="2"/>
      <c r="O16" s="2"/>
      <c r="P16" s="2"/>
      <c r="Q16" s="2"/>
    </row>
    <row r="17" spans="1:17" ht="190.5" customHeight="1">
      <c r="A17" s="2"/>
      <c r="B17" s="43" t="s">
        <v>47</v>
      </c>
      <c r="C17" s="18" t="s">
        <v>20</v>
      </c>
      <c r="D17" s="18" t="s">
        <v>20</v>
      </c>
      <c r="E17" s="18" t="s">
        <v>136</v>
      </c>
      <c r="F17" s="18" t="s">
        <v>20</v>
      </c>
      <c r="G17" s="18" t="s">
        <v>20</v>
      </c>
      <c r="H17" s="18" t="s">
        <v>20</v>
      </c>
      <c r="I17" s="18" t="s">
        <v>136</v>
      </c>
      <c r="J17" s="18" t="s">
        <v>20</v>
      </c>
      <c r="K17" s="43" t="s">
        <v>330</v>
      </c>
      <c r="L17" s="18" t="s">
        <v>20</v>
      </c>
      <c r="M17" s="2"/>
      <c r="N17" s="2"/>
      <c r="O17" s="2"/>
      <c r="P17" s="2"/>
      <c r="Q17" s="2"/>
    </row>
    <row r="18" spans="1:17" ht="192.75" customHeight="1">
      <c r="A18" s="2"/>
      <c r="B18" s="43" t="s">
        <v>48</v>
      </c>
      <c r="C18" s="18" t="s">
        <v>20</v>
      </c>
      <c r="D18" s="18" t="s">
        <v>20</v>
      </c>
      <c r="E18" s="18" t="s">
        <v>136</v>
      </c>
      <c r="F18" s="18" t="s">
        <v>20</v>
      </c>
      <c r="G18" s="18" t="s">
        <v>20</v>
      </c>
      <c r="H18" s="18" t="s">
        <v>20</v>
      </c>
      <c r="I18" s="18" t="s">
        <v>136</v>
      </c>
      <c r="J18" s="18" t="s">
        <v>20</v>
      </c>
      <c r="K18" s="43" t="s">
        <v>119</v>
      </c>
      <c r="L18" s="18" t="s">
        <v>20</v>
      </c>
      <c r="M18" s="2"/>
      <c r="N18" s="2"/>
      <c r="O18" s="2"/>
      <c r="P18" s="2"/>
      <c r="Q18" s="2"/>
    </row>
    <row r="19" spans="1:17" ht="113.25" customHeight="1">
      <c r="A19" s="2"/>
      <c r="B19" s="43" t="s">
        <v>49</v>
      </c>
      <c r="C19" s="18" t="s">
        <v>20</v>
      </c>
      <c r="D19" s="18" t="s">
        <v>20</v>
      </c>
      <c r="E19" s="18" t="s">
        <v>136</v>
      </c>
      <c r="F19" s="18" t="s">
        <v>20</v>
      </c>
      <c r="G19" s="18" t="s">
        <v>20</v>
      </c>
      <c r="H19" s="18" t="s">
        <v>20</v>
      </c>
      <c r="I19" s="18" t="s">
        <v>136</v>
      </c>
      <c r="J19" s="18" t="s">
        <v>20</v>
      </c>
      <c r="K19" s="43" t="s">
        <v>203</v>
      </c>
      <c r="L19" s="18" t="s">
        <v>20</v>
      </c>
      <c r="M19" s="2"/>
      <c r="N19" s="2"/>
      <c r="O19" s="2"/>
      <c r="P19" s="2"/>
      <c r="Q19" s="2"/>
    </row>
    <row r="20" spans="1:17" ht="106.5" customHeight="1">
      <c r="A20" s="2"/>
      <c r="B20" s="43" t="s">
        <v>50</v>
      </c>
      <c r="C20" s="18" t="s">
        <v>20</v>
      </c>
      <c r="D20" s="18" t="s">
        <v>20</v>
      </c>
      <c r="E20" s="18" t="s">
        <v>136</v>
      </c>
      <c r="F20" s="18" t="s">
        <v>20</v>
      </c>
      <c r="G20" s="18" t="s">
        <v>20</v>
      </c>
      <c r="H20" s="18" t="s">
        <v>20</v>
      </c>
      <c r="I20" s="18" t="s">
        <v>136</v>
      </c>
      <c r="J20" s="18" t="s">
        <v>20</v>
      </c>
      <c r="K20" s="43" t="s">
        <v>20</v>
      </c>
      <c r="L20" s="18" t="s">
        <v>20</v>
      </c>
      <c r="M20" s="2"/>
      <c r="N20" s="2"/>
      <c r="O20" s="2"/>
      <c r="P20" s="2"/>
      <c r="Q20" s="2"/>
    </row>
    <row r="21" spans="1:17" ht="182.25" customHeight="1">
      <c r="A21" s="2"/>
      <c r="B21" s="43" t="s">
        <v>51</v>
      </c>
      <c r="C21" s="18"/>
      <c r="D21" s="18"/>
      <c r="E21" s="18"/>
      <c r="F21" s="18"/>
      <c r="G21" s="18"/>
      <c r="H21" s="18"/>
      <c r="I21" s="18"/>
      <c r="J21" s="18"/>
      <c r="K21" s="43"/>
      <c r="L21" s="18"/>
      <c r="M21" s="2"/>
      <c r="N21" s="2"/>
      <c r="O21" s="2"/>
      <c r="P21" s="2"/>
      <c r="Q21" s="2"/>
    </row>
    <row r="22" spans="1:17" ht="91.5" customHeight="1">
      <c r="A22" s="2"/>
      <c r="B22" s="44" t="s">
        <v>52</v>
      </c>
      <c r="C22" s="18"/>
      <c r="D22" s="18"/>
      <c r="E22" s="18"/>
      <c r="F22" s="18"/>
      <c r="G22" s="18"/>
      <c r="H22" s="18"/>
      <c r="I22" s="18"/>
      <c r="J22" s="18"/>
      <c r="K22" s="43" t="s">
        <v>281</v>
      </c>
      <c r="L22" s="18" t="s">
        <v>20</v>
      </c>
      <c r="M22" s="2"/>
      <c r="N22" s="2"/>
      <c r="O22" s="2"/>
      <c r="P22" s="2"/>
      <c r="Q22" s="2"/>
    </row>
    <row r="23" spans="1:17" ht="59.25" customHeight="1">
      <c r="A23" s="2"/>
      <c r="B23" s="44" t="s">
        <v>53</v>
      </c>
      <c r="C23" s="18">
        <v>2014</v>
      </c>
      <c r="D23" s="18">
        <v>2015</v>
      </c>
      <c r="E23" s="18"/>
      <c r="F23" s="18">
        <v>27411.3</v>
      </c>
      <c r="G23" s="18">
        <v>4000</v>
      </c>
      <c r="H23" s="18">
        <v>23411.3</v>
      </c>
      <c r="I23" s="18" t="s">
        <v>280</v>
      </c>
      <c r="J23" s="18"/>
      <c r="K23" s="43" t="s">
        <v>282</v>
      </c>
      <c r="L23" s="18" t="s">
        <v>20</v>
      </c>
      <c r="M23" s="2"/>
      <c r="N23" s="2"/>
      <c r="O23" s="2"/>
      <c r="P23" s="2"/>
      <c r="Q23" s="2"/>
    </row>
    <row r="24" spans="1:17" ht="88.5" customHeight="1">
      <c r="A24" s="2"/>
      <c r="B24" s="44" t="s">
        <v>54</v>
      </c>
      <c r="C24" s="18"/>
      <c r="D24" s="18"/>
      <c r="E24" s="18"/>
      <c r="F24" s="18"/>
      <c r="G24" s="18"/>
      <c r="H24" s="18"/>
      <c r="I24" s="18"/>
      <c r="J24" s="18"/>
      <c r="K24" s="43" t="s">
        <v>283</v>
      </c>
      <c r="L24" s="18" t="s">
        <v>20</v>
      </c>
      <c r="M24" s="2"/>
      <c r="N24" s="2"/>
      <c r="O24" s="2"/>
      <c r="P24" s="2"/>
      <c r="Q24" s="2"/>
    </row>
    <row r="25" spans="1:17" ht="157.5" customHeight="1">
      <c r="A25" s="2"/>
      <c r="B25" s="43" t="s">
        <v>55</v>
      </c>
      <c r="C25" s="18">
        <v>2012</v>
      </c>
      <c r="D25" s="18">
        <v>2014</v>
      </c>
      <c r="E25" s="18" t="s">
        <v>135</v>
      </c>
      <c r="F25" s="18" t="s">
        <v>20</v>
      </c>
      <c r="G25" s="18" t="s">
        <v>20</v>
      </c>
      <c r="H25" s="18" t="s">
        <v>20</v>
      </c>
      <c r="I25" s="18" t="s">
        <v>20</v>
      </c>
      <c r="J25" s="18" t="s">
        <v>20</v>
      </c>
      <c r="K25" s="43" t="s">
        <v>117</v>
      </c>
      <c r="L25" s="18" t="s">
        <v>20</v>
      </c>
      <c r="M25" s="2"/>
      <c r="N25" s="2"/>
      <c r="O25" s="2"/>
      <c r="P25" s="2"/>
      <c r="Q25" s="2"/>
    </row>
    <row r="26" spans="1:17" ht="108.75" customHeight="1">
      <c r="A26" s="2"/>
      <c r="B26" s="43" t="s">
        <v>56</v>
      </c>
      <c r="C26" s="18" t="s">
        <v>20</v>
      </c>
      <c r="D26" s="18" t="s">
        <v>20</v>
      </c>
      <c r="E26" s="18" t="s">
        <v>20</v>
      </c>
      <c r="F26" s="18" t="s">
        <v>20</v>
      </c>
      <c r="G26" s="18" t="s">
        <v>20</v>
      </c>
      <c r="H26" s="18" t="s">
        <v>20</v>
      </c>
      <c r="I26" s="18" t="s">
        <v>20</v>
      </c>
      <c r="J26" s="18" t="s">
        <v>154</v>
      </c>
      <c r="K26" s="43" t="s">
        <v>137</v>
      </c>
      <c r="L26" s="18" t="s">
        <v>20</v>
      </c>
      <c r="M26" s="2"/>
      <c r="N26" s="2"/>
      <c r="O26" s="2"/>
      <c r="P26" s="2"/>
      <c r="Q26" s="2"/>
    </row>
    <row r="27" spans="1:17" ht="18.75">
      <c r="A27" s="2"/>
      <c r="B27" s="14" t="s">
        <v>57</v>
      </c>
      <c r="C27" s="17"/>
      <c r="D27" s="17"/>
      <c r="E27" s="17"/>
      <c r="F27" s="17"/>
      <c r="G27" s="17"/>
      <c r="H27" s="17"/>
      <c r="I27" s="17"/>
      <c r="J27" s="17"/>
      <c r="K27" s="17"/>
      <c r="L27" s="15"/>
      <c r="M27" s="2"/>
      <c r="N27" s="2"/>
      <c r="O27" s="2"/>
      <c r="P27" s="2"/>
      <c r="Q27" s="2"/>
    </row>
    <row r="28" spans="1:17" ht="133.5" customHeight="1">
      <c r="A28" s="2"/>
      <c r="B28" s="45" t="s">
        <v>58</v>
      </c>
      <c r="C28" s="22">
        <v>2014</v>
      </c>
      <c r="D28" s="22">
        <v>2015</v>
      </c>
      <c r="E28" s="22" t="s">
        <v>135</v>
      </c>
      <c r="F28" s="23">
        <v>229661.845</v>
      </c>
      <c r="G28" s="24">
        <f>F28-H28</f>
        <v>89929</v>
      </c>
      <c r="H28" s="24">
        <v>139732.845</v>
      </c>
      <c r="I28" s="24" t="s">
        <v>138</v>
      </c>
      <c r="J28" s="10" t="s">
        <v>155</v>
      </c>
      <c r="K28" s="56" t="s">
        <v>139</v>
      </c>
      <c r="L28" s="18" t="s">
        <v>20</v>
      </c>
      <c r="M28" s="2"/>
      <c r="N28" s="2"/>
      <c r="O28" s="2"/>
      <c r="P28" s="2"/>
      <c r="Q28" s="2"/>
    </row>
    <row r="29" spans="1:17" ht="128.25" customHeight="1">
      <c r="A29" s="2"/>
      <c r="B29" s="45" t="s">
        <v>59</v>
      </c>
      <c r="C29" s="22">
        <v>2014</v>
      </c>
      <c r="D29" s="22">
        <v>2015</v>
      </c>
      <c r="E29" s="22" t="s">
        <v>135</v>
      </c>
      <c r="F29" s="23">
        <f>114076.114</f>
        <v>114076.114</v>
      </c>
      <c r="G29" s="24">
        <f>F29-H29</f>
        <v>26928.527000000002</v>
      </c>
      <c r="H29" s="24">
        <v>87147.587</v>
      </c>
      <c r="I29" s="24" t="s">
        <v>140</v>
      </c>
      <c r="J29" s="10" t="s">
        <v>156</v>
      </c>
      <c r="K29" s="56" t="s">
        <v>141</v>
      </c>
      <c r="L29" s="18" t="s">
        <v>20</v>
      </c>
      <c r="M29" s="2"/>
      <c r="N29" s="2"/>
      <c r="O29" s="2"/>
      <c r="P29" s="2"/>
      <c r="Q29" s="2"/>
    </row>
    <row r="30" spans="1:17" ht="121.5" customHeight="1">
      <c r="A30" s="2"/>
      <c r="B30" s="45" t="s">
        <v>60</v>
      </c>
      <c r="C30" s="22">
        <v>2013</v>
      </c>
      <c r="D30" s="22">
        <v>2015</v>
      </c>
      <c r="E30" s="22" t="s">
        <v>135</v>
      </c>
      <c r="F30" s="23">
        <v>161004.91</v>
      </c>
      <c r="G30" s="24">
        <f>F30-H30</f>
        <v>90553.040000000008</v>
      </c>
      <c r="H30" s="24">
        <v>70451.87</v>
      </c>
      <c r="I30" s="24" t="s">
        <v>142</v>
      </c>
      <c r="J30" s="10" t="s">
        <v>157</v>
      </c>
      <c r="K30" s="56" t="s">
        <v>143</v>
      </c>
      <c r="L30" s="18" t="s">
        <v>20</v>
      </c>
      <c r="M30" s="2"/>
      <c r="N30" s="2"/>
      <c r="O30" s="2"/>
      <c r="P30" s="2"/>
      <c r="Q30" s="2"/>
    </row>
    <row r="31" spans="1:17" ht="118.5" customHeight="1">
      <c r="A31" s="2"/>
      <c r="B31" s="45" t="s">
        <v>61</v>
      </c>
      <c r="C31" s="22">
        <v>2014</v>
      </c>
      <c r="D31" s="22">
        <v>2015</v>
      </c>
      <c r="E31" s="22" t="s">
        <v>135</v>
      </c>
      <c r="F31" s="23">
        <v>242440</v>
      </c>
      <c r="G31" s="24">
        <v>60412.2</v>
      </c>
      <c r="H31" s="24">
        <f t="shared" ref="H31" si="0">F31-G31</f>
        <v>182027.8</v>
      </c>
      <c r="I31" s="24" t="s">
        <v>144</v>
      </c>
      <c r="J31" s="10" t="s">
        <v>158</v>
      </c>
      <c r="K31" s="56" t="s">
        <v>145</v>
      </c>
      <c r="L31" s="18" t="s">
        <v>20</v>
      </c>
      <c r="M31" s="2"/>
      <c r="N31" s="2"/>
      <c r="O31" s="2"/>
      <c r="P31" s="2"/>
      <c r="Q31" s="2"/>
    </row>
    <row r="32" spans="1:17" ht="129" customHeight="1">
      <c r="A32" s="2"/>
      <c r="B32" s="45" t="s">
        <v>62</v>
      </c>
      <c r="C32" s="22">
        <v>2013</v>
      </c>
      <c r="D32" s="22">
        <v>2017</v>
      </c>
      <c r="E32" s="22" t="s">
        <v>135</v>
      </c>
      <c r="F32" s="23">
        <v>250410</v>
      </c>
      <c r="G32" s="24">
        <f>F32-H32</f>
        <v>98054.100999999995</v>
      </c>
      <c r="H32" s="24">
        <v>152355.899</v>
      </c>
      <c r="I32" s="24" t="s">
        <v>146</v>
      </c>
      <c r="J32" s="10" t="s">
        <v>159</v>
      </c>
      <c r="K32" s="56" t="s">
        <v>147</v>
      </c>
      <c r="L32" s="18" t="s">
        <v>20</v>
      </c>
      <c r="M32" s="2"/>
      <c r="N32" s="2"/>
      <c r="O32" s="2"/>
      <c r="P32" s="2"/>
      <c r="Q32" s="2"/>
    </row>
    <row r="33" spans="1:17" ht="117" customHeight="1">
      <c r="A33" s="2"/>
      <c r="B33" s="45" t="s">
        <v>63</v>
      </c>
      <c r="C33" s="22">
        <v>2013</v>
      </c>
      <c r="D33" s="22">
        <v>2016</v>
      </c>
      <c r="E33" s="22" t="s">
        <v>135</v>
      </c>
      <c r="F33" s="23">
        <v>171871.52215</v>
      </c>
      <c r="G33" s="24">
        <f>F33-H33</f>
        <v>46792.900150000001</v>
      </c>
      <c r="H33" s="24">
        <v>125078.622</v>
      </c>
      <c r="I33" s="24" t="s">
        <v>148</v>
      </c>
      <c r="J33" s="10" t="s">
        <v>160</v>
      </c>
      <c r="K33" s="56" t="s">
        <v>149</v>
      </c>
      <c r="L33" s="18" t="s">
        <v>20</v>
      </c>
      <c r="M33" s="2"/>
      <c r="N33" s="2"/>
      <c r="O33" s="2"/>
      <c r="P33" s="2"/>
      <c r="Q33" s="2"/>
    </row>
    <row r="34" spans="1:17" ht="67.5" customHeight="1">
      <c r="A34" s="2"/>
      <c r="B34" s="45" t="s">
        <v>64</v>
      </c>
      <c r="C34" s="22">
        <v>2012</v>
      </c>
      <c r="D34" s="22">
        <v>2014</v>
      </c>
      <c r="E34" s="22" t="s">
        <v>135</v>
      </c>
      <c r="F34" s="23">
        <v>19787.68</v>
      </c>
      <c r="G34" s="24">
        <f>F34</f>
        <v>19787.68</v>
      </c>
      <c r="H34" s="24">
        <f t="shared" ref="H34" si="1">F34-G34</f>
        <v>0</v>
      </c>
      <c r="I34" s="24" t="s">
        <v>150</v>
      </c>
      <c r="J34" s="10" t="s">
        <v>161</v>
      </c>
      <c r="K34" s="56" t="s">
        <v>151</v>
      </c>
      <c r="L34" s="18" t="s">
        <v>20</v>
      </c>
      <c r="M34" s="2"/>
      <c r="N34" s="2"/>
      <c r="O34" s="2"/>
      <c r="P34" s="2"/>
      <c r="Q34" s="2"/>
    </row>
    <row r="35" spans="1:17" ht="93" customHeight="1">
      <c r="A35" s="2"/>
      <c r="B35" s="45" t="s">
        <v>65</v>
      </c>
      <c r="C35" s="22">
        <v>2014</v>
      </c>
      <c r="D35" s="22">
        <v>2014</v>
      </c>
      <c r="E35" s="22" t="s">
        <v>135</v>
      </c>
      <c r="F35" s="23">
        <v>52488</v>
      </c>
      <c r="G35" s="24">
        <f>F35-H35</f>
        <v>28956.934000000001</v>
      </c>
      <c r="H35" s="24">
        <v>23531.065999999999</v>
      </c>
      <c r="I35" s="24" t="s">
        <v>152</v>
      </c>
      <c r="J35" s="10" t="s">
        <v>162</v>
      </c>
      <c r="K35" s="56" t="s">
        <v>153</v>
      </c>
      <c r="L35" s="18" t="s">
        <v>20</v>
      </c>
      <c r="M35" s="2"/>
      <c r="N35" s="2"/>
      <c r="O35" s="2"/>
      <c r="P35" s="2"/>
      <c r="Q35" s="2"/>
    </row>
    <row r="36" spans="1:17" ht="129" customHeight="1">
      <c r="A36" s="2"/>
      <c r="B36" s="45" t="s">
        <v>166</v>
      </c>
      <c r="C36" s="22">
        <v>2013</v>
      </c>
      <c r="D36" s="22">
        <v>2014</v>
      </c>
      <c r="E36" s="22" t="s">
        <v>135</v>
      </c>
      <c r="F36" s="23">
        <v>189000</v>
      </c>
      <c r="G36" s="24">
        <v>121000</v>
      </c>
      <c r="H36" s="24">
        <f t="shared" ref="H36:H41" si="2">F36-G36</f>
        <v>68000</v>
      </c>
      <c r="I36" s="24" t="s">
        <v>163</v>
      </c>
      <c r="J36" s="10" t="s">
        <v>165</v>
      </c>
      <c r="K36" s="56" t="s">
        <v>164</v>
      </c>
      <c r="L36" s="18" t="s">
        <v>20</v>
      </c>
      <c r="M36" s="2"/>
      <c r="N36" s="2"/>
      <c r="O36" s="2"/>
      <c r="P36" s="2"/>
      <c r="Q36" s="2"/>
    </row>
    <row r="37" spans="1:17" ht="86.25" customHeight="1">
      <c r="A37" s="2"/>
      <c r="B37" s="43" t="s">
        <v>167</v>
      </c>
      <c r="C37" s="26">
        <v>2015</v>
      </c>
      <c r="D37" s="26">
        <v>2016</v>
      </c>
      <c r="E37" s="22" t="s">
        <v>135</v>
      </c>
      <c r="F37" s="27">
        <v>52999.896999999997</v>
      </c>
      <c r="G37" s="20">
        <v>0</v>
      </c>
      <c r="H37" s="20">
        <f t="shared" si="2"/>
        <v>52999.896999999997</v>
      </c>
      <c r="I37" s="20" t="s">
        <v>168</v>
      </c>
      <c r="J37" s="26" t="s">
        <v>182</v>
      </c>
      <c r="K37" s="57" t="s">
        <v>169</v>
      </c>
      <c r="L37" s="18" t="s">
        <v>20</v>
      </c>
      <c r="M37" s="2"/>
      <c r="N37" s="2"/>
      <c r="O37" s="2"/>
      <c r="P37" s="2"/>
      <c r="Q37" s="2"/>
    </row>
    <row r="38" spans="1:17" ht="40.5">
      <c r="A38" s="2"/>
      <c r="B38" s="43" t="s">
        <v>170</v>
      </c>
      <c r="C38" s="26">
        <v>2015</v>
      </c>
      <c r="D38" s="26">
        <v>2016</v>
      </c>
      <c r="E38" s="22" t="s">
        <v>135</v>
      </c>
      <c r="F38" s="27">
        <v>98713.13</v>
      </c>
      <c r="G38" s="20">
        <v>0</v>
      </c>
      <c r="H38" s="20">
        <f t="shared" si="2"/>
        <v>98713.13</v>
      </c>
      <c r="I38" s="20" t="s">
        <v>171</v>
      </c>
      <c r="J38" s="26" t="s">
        <v>20</v>
      </c>
      <c r="K38" s="57" t="s">
        <v>169</v>
      </c>
      <c r="L38" s="18" t="s">
        <v>20</v>
      </c>
      <c r="M38" s="2"/>
      <c r="N38" s="2"/>
      <c r="O38" s="2"/>
      <c r="P38" s="2"/>
      <c r="Q38" s="2"/>
    </row>
    <row r="39" spans="1:17" ht="90.75" customHeight="1">
      <c r="A39" s="2"/>
      <c r="B39" s="43" t="s">
        <v>172</v>
      </c>
      <c r="C39" s="26"/>
      <c r="D39" s="26"/>
      <c r="E39" s="22" t="s">
        <v>135</v>
      </c>
      <c r="F39" s="27">
        <v>109168.34</v>
      </c>
      <c r="G39" s="20">
        <v>0</v>
      </c>
      <c r="H39" s="20">
        <f t="shared" si="2"/>
        <v>109168.34</v>
      </c>
      <c r="I39" s="20" t="s">
        <v>20</v>
      </c>
      <c r="J39" s="26" t="s">
        <v>20</v>
      </c>
      <c r="K39" s="57" t="s">
        <v>173</v>
      </c>
      <c r="L39" s="18" t="s">
        <v>20</v>
      </c>
      <c r="M39" s="2"/>
      <c r="N39" s="2"/>
      <c r="O39" s="2"/>
      <c r="P39" s="2"/>
      <c r="Q39" s="2"/>
    </row>
    <row r="40" spans="1:17" ht="81" customHeight="1">
      <c r="A40" s="2"/>
      <c r="B40" s="43" t="s">
        <v>174</v>
      </c>
      <c r="C40" s="26"/>
      <c r="D40" s="26"/>
      <c r="E40" s="22" t="s">
        <v>135</v>
      </c>
      <c r="F40" s="27">
        <v>70607.839999999997</v>
      </c>
      <c r="G40" s="20">
        <v>0</v>
      </c>
      <c r="H40" s="20">
        <f t="shared" si="2"/>
        <v>70607.839999999997</v>
      </c>
      <c r="I40" s="20" t="s">
        <v>20</v>
      </c>
      <c r="J40" s="26" t="s">
        <v>20</v>
      </c>
      <c r="K40" s="57" t="s">
        <v>173</v>
      </c>
      <c r="L40" s="18" t="s">
        <v>20</v>
      </c>
      <c r="M40" s="2"/>
      <c r="N40" s="2"/>
      <c r="O40" s="2"/>
      <c r="P40" s="2"/>
      <c r="Q40" s="2"/>
    </row>
    <row r="41" spans="1:17" ht="40.5">
      <c r="A41" s="2"/>
      <c r="B41" s="46" t="s">
        <v>175</v>
      </c>
      <c r="C41" s="22">
        <v>2014</v>
      </c>
      <c r="D41" s="22">
        <v>2015</v>
      </c>
      <c r="E41" s="22" t="s">
        <v>135</v>
      </c>
      <c r="F41" s="23">
        <v>66376</v>
      </c>
      <c r="G41" s="24">
        <v>30000</v>
      </c>
      <c r="H41" s="24">
        <f t="shared" si="2"/>
        <v>36376</v>
      </c>
      <c r="I41" s="24" t="s">
        <v>176</v>
      </c>
      <c r="J41" s="25" t="s">
        <v>183</v>
      </c>
      <c r="K41" s="56" t="s">
        <v>177</v>
      </c>
      <c r="L41" s="18" t="s">
        <v>20</v>
      </c>
      <c r="M41" s="2"/>
      <c r="N41" s="2"/>
      <c r="O41" s="2"/>
      <c r="P41" s="2"/>
      <c r="Q41" s="2"/>
    </row>
    <row r="42" spans="1:17" ht="75">
      <c r="A42" s="2"/>
      <c r="B42" s="43" t="s">
        <v>109</v>
      </c>
      <c r="C42" s="22">
        <v>2013</v>
      </c>
      <c r="D42" s="22">
        <v>2015</v>
      </c>
      <c r="E42" s="22" t="s">
        <v>135</v>
      </c>
      <c r="F42" s="23">
        <v>135000</v>
      </c>
      <c r="G42" s="24">
        <f>40000+20000</f>
        <v>60000</v>
      </c>
      <c r="H42" s="24">
        <f t="shared" ref="H42:H43" si="3">F42-G42</f>
        <v>75000</v>
      </c>
      <c r="I42" s="24" t="s">
        <v>178</v>
      </c>
      <c r="J42" s="25" t="s">
        <v>184</v>
      </c>
      <c r="K42" s="56" t="s">
        <v>179</v>
      </c>
      <c r="L42" s="18" t="s">
        <v>20</v>
      </c>
      <c r="M42" s="2"/>
      <c r="N42" s="2"/>
      <c r="O42" s="2"/>
      <c r="P42" s="2"/>
      <c r="Q42" s="2"/>
    </row>
    <row r="43" spans="1:17" ht="103.5" customHeight="1">
      <c r="A43" s="2"/>
      <c r="B43" s="43" t="s">
        <v>110</v>
      </c>
      <c r="C43" s="22">
        <v>2013</v>
      </c>
      <c r="D43" s="22">
        <v>2015</v>
      </c>
      <c r="E43" s="22" t="s">
        <v>135</v>
      </c>
      <c r="F43" s="23">
        <v>280000</v>
      </c>
      <c r="G43" s="24">
        <v>240000</v>
      </c>
      <c r="H43" s="24">
        <f t="shared" si="3"/>
        <v>40000</v>
      </c>
      <c r="I43" s="24" t="s">
        <v>180</v>
      </c>
      <c r="J43" s="25" t="s">
        <v>185</v>
      </c>
      <c r="K43" s="56" t="s">
        <v>181</v>
      </c>
      <c r="L43" s="18" t="s">
        <v>20</v>
      </c>
      <c r="M43" s="2"/>
      <c r="N43" s="2"/>
      <c r="O43" s="2"/>
      <c r="P43" s="2"/>
      <c r="Q43" s="2"/>
    </row>
    <row r="44" spans="1:17" ht="118.5" customHeight="1">
      <c r="A44" s="2"/>
      <c r="B44" s="43" t="s">
        <v>67</v>
      </c>
      <c r="C44" s="18">
        <v>2012</v>
      </c>
      <c r="D44" s="18">
        <v>2015</v>
      </c>
      <c r="E44" s="22" t="s">
        <v>135</v>
      </c>
      <c r="F44" s="20">
        <v>741290.04</v>
      </c>
      <c r="G44" s="20">
        <f>F44-H44</f>
        <v>498035.9</v>
      </c>
      <c r="H44" s="18">
        <f>194568.5+18685.64+30000</f>
        <v>243254.14</v>
      </c>
      <c r="I44" s="18" t="s">
        <v>186</v>
      </c>
      <c r="J44" s="18" t="s">
        <v>215</v>
      </c>
      <c r="K44" s="43" t="s">
        <v>187</v>
      </c>
      <c r="L44" s="18" t="s">
        <v>188</v>
      </c>
      <c r="M44" s="2"/>
      <c r="N44" s="2"/>
      <c r="O44" s="2"/>
      <c r="P44" s="2"/>
      <c r="Q44" s="2"/>
    </row>
    <row r="45" spans="1:17" ht="141.75">
      <c r="A45" s="2"/>
      <c r="B45" s="43" t="s">
        <v>66</v>
      </c>
      <c r="C45" s="18">
        <v>2012</v>
      </c>
      <c r="D45" s="18">
        <v>2015</v>
      </c>
      <c r="E45" s="22" t="s">
        <v>135</v>
      </c>
      <c r="F45" s="20">
        <v>154196.98000000001</v>
      </c>
      <c r="G45" s="20">
        <f>F45-H45</f>
        <v>135826.02000000002</v>
      </c>
      <c r="H45" s="20">
        <v>18370.96</v>
      </c>
      <c r="I45" s="8" t="s">
        <v>189</v>
      </c>
      <c r="J45" s="18" t="s">
        <v>214</v>
      </c>
      <c r="K45" s="43" t="s">
        <v>190</v>
      </c>
      <c r="L45" s="18" t="s">
        <v>20</v>
      </c>
      <c r="M45" s="2"/>
      <c r="N45" s="2"/>
      <c r="O45" s="2"/>
      <c r="P45" s="2"/>
      <c r="Q45" s="2"/>
    </row>
    <row r="46" spans="1:17" ht="74.25" customHeight="1">
      <c r="A46" s="2"/>
      <c r="B46" s="43" t="s">
        <v>68</v>
      </c>
      <c r="C46" s="18">
        <v>2014</v>
      </c>
      <c r="D46" s="18">
        <v>2017</v>
      </c>
      <c r="E46" s="22" t="s">
        <v>135</v>
      </c>
      <c r="F46" s="18" t="s">
        <v>20</v>
      </c>
      <c r="G46" s="18" t="s">
        <v>20</v>
      </c>
      <c r="H46" s="18" t="s">
        <v>20</v>
      </c>
      <c r="I46" s="18" t="s">
        <v>20</v>
      </c>
      <c r="J46" s="18" t="s">
        <v>20</v>
      </c>
      <c r="K46" s="43" t="s">
        <v>191</v>
      </c>
      <c r="L46" s="18" t="s">
        <v>20</v>
      </c>
      <c r="M46" s="2"/>
      <c r="N46" s="2"/>
      <c r="O46" s="2"/>
      <c r="P46" s="2"/>
      <c r="Q46" s="2"/>
    </row>
    <row r="47" spans="1:17" ht="103.5" customHeight="1">
      <c r="A47" s="2"/>
      <c r="B47" s="43" t="s">
        <v>69</v>
      </c>
      <c r="C47" s="18">
        <v>2014</v>
      </c>
      <c r="D47" s="18">
        <v>2016</v>
      </c>
      <c r="E47" s="22" t="s">
        <v>135</v>
      </c>
      <c r="F47" s="20">
        <v>219972.19</v>
      </c>
      <c r="G47" s="18" t="s">
        <v>20</v>
      </c>
      <c r="H47" s="20">
        <v>219972.19</v>
      </c>
      <c r="I47" s="18" t="s">
        <v>20</v>
      </c>
      <c r="J47" s="18" t="s">
        <v>214</v>
      </c>
      <c r="K47" s="43" t="s">
        <v>192</v>
      </c>
      <c r="L47" s="18" t="s">
        <v>20</v>
      </c>
      <c r="M47" s="2"/>
      <c r="N47" s="2"/>
      <c r="O47" s="2"/>
      <c r="P47" s="2"/>
      <c r="Q47" s="2"/>
    </row>
    <row r="48" spans="1:17" ht="100.5" customHeight="1">
      <c r="A48" s="2"/>
      <c r="B48" s="43" t="s">
        <v>70</v>
      </c>
      <c r="C48" s="18">
        <v>2012</v>
      </c>
      <c r="D48" s="18">
        <v>2014</v>
      </c>
      <c r="E48" s="22" t="s">
        <v>135</v>
      </c>
      <c r="F48" s="20">
        <v>302643.57</v>
      </c>
      <c r="G48" s="20">
        <v>302643.57</v>
      </c>
      <c r="H48" s="18" t="s">
        <v>20</v>
      </c>
      <c r="I48" s="18" t="s">
        <v>193</v>
      </c>
      <c r="J48" s="18" t="s">
        <v>20</v>
      </c>
      <c r="K48" s="43" t="s">
        <v>194</v>
      </c>
      <c r="L48" s="18" t="s">
        <v>20</v>
      </c>
      <c r="M48" s="2"/>
      <c r="N48" s="2"/>
      <c r="O48" s="2"/>
      <c r="P48" s="2"/>
      <c r="Q48" s="2"/>
    </row>
    <row r="49" spans="1:17" ht="110.25" customHeight="1">
      <c r="A49" s="2"/>
      <c r="B49" s="43" t="s">
        <v>71</v>
      </c>
      <c r="C49" s="18">
        <v>2011</v>
      </c>
      <c r="D49" s="18">
        <v>2015</v>
      </c>
      <c r="E49" s="18" t="s">
        <v>202</v>
      </c>
      <c r="F49" s="20">
        <v>209722.23</v>
      </c>
      <c r="G49" s="20">
        <v>166222.23000000001</v>
      </c>
      <c r="H49" s="20">
        <v>43500</v>
      </c>
      <c r="I49" s="18" t="s">
        <v>111</v>
      </c>
      <c r="J49" s="18" t="s">
        <v>20</v>
      </c>
      <c r="K49" s="43" t="s">
        <v>112</v>
      </c>
      <c r="L49" s="18"/>
      <c r="M49" s="2"/>
      <c r="N49" s="2"/>
      <c r="O49" s="2"/>
      <c r="P49" s="2"/>
      <c r="Q49" s="2"/>
    </row>
    <row r="50" spans="1:17" ht="279.75" customHeight="1">
      <c r="B50" s="43" t="s">
        <v>106</v>
      </c>
      <c r="C50" s="18">
        <v>2015</v>
      </c>
      <c r="D50" s="18" t="s">
        <v>20</v>
      </c>
      <c r="E50" s="18" t="s">
        <v>20</v>
      </c>
      <c r="F50" s="18" t="s">
        <v>20</v>
      </c>
      <c r="G50" s="18" t="s">
        <v>20</v>
      </c>
      <c r="H50" s="18" t="s">
        <v>20</v>
      </c>
      <c r="I50" s="18" t="s">
        <v>20</v>
      </c>
      <c r="J50" s="18" t="s">
        <v>216</v>
      </c>
      <c r="K50" s="43" t="s">
        <v>217</v>
      </c>
      <c r="L50" s="18" t="s">
        <v>20</v>
      </c>
    </row>
    <row r="51" spans="1:17" ht="18.75">
      <c r="B51" s="14" t="s">
        <v>72</v>
      </c>
      <c r="C51" s="17"/>
      <c r="D51" s="17"/>
      <c r="E51" s="17"/>
      <c r="F51" s="17"/>
      <c r="G51" s="17"/>
      <c r="H51" s="17"/>
      <c r="I51" s="17"/>
      <c r="J51" s="17"/>
      <c r="K51" s="17"/>
      <c r="L51" s="15"/>
    </row>
    <row r="52" spans="1:17" ht="169.5" customHeight="1">
      <c r="B52" s="43" t="s">
        <v>73</v>
      </c>
      <c r="C52" s="18">
        <v>2015</v>
      </c>
      <c r="D52" s="18">
        <v>2017</v>
      </c>
      <c r="E52" s="18" t="s">
        <v>218</v>
      </c>
      <c r="F52" s="20">
        <v>494721.2</v>
      </c>
      <c r="G52" s="20">
        <v>0</v>
      </c>
      <c r="H52" s="20">
        <v>494721.2</v>
      </c>
      <c r="I52" s="18" t="s">
        <v>219</v>
      </c>
      <c r="J52" s="18" t="s">
        <v>220</v>
      </c>
      <c r="K52" s="43" t="s">
        <v>221</v>
      </c>
      <c r="L52" s="18" t="s">
        <v>20</v>
      </c>
    </row>
    <row r="53" spans="1:17" ht="120" customHeight="1">
      <c r="B53" s="47" t="s">
        <v>98</v>
      </c>
      <c r="C53" s="18">
        <v>2015</v>
      </c>
      <c r="D53" s="18">
        <v>2015</v>
      </c>
      <c r="E53" s="18" t="s">
        <v>222</v>
      </c>
      <c r="F53" s="20">
        <v>24096.400000000001</v>
      </c>
      <c r="G53" s="28">
        <v>0</v>
      </c>
      <c r="H53" s="20">
        <v>0</v>
      </c>
      <c r="I53" s="18" t="s">
        <v>223</v>
      </c>
      <c r="J53" s="18" t="s">
        <v>224</v>
      </c>
      <c r="K53" s="43" t="s">
        <v>225</v>
      </c>
      <c r="L53" s="18" t="s">
        <v>20</v>
      </c>
    </row>
    <row r="54" spans="1:17" ht="288" customHeight="1">
      <c r="B54" s="47" t="s">
        <v>99</v>
      </c>
      <c r="C54" s="18">
        <v>2012</v>
      </c>
      <c r="D54" s="18">
        <v>2016</v>
      </c>
      <c r="E54" s="18" t="s">
        <v>226</v>
      </c>
      <c r="F54" s="18" t="s">
        <v>20</v>
      </c>
      <c r="G54" s="18" t="s">
        <v>20</v>
      </c>
      <c r="H54" s="18" t="s">
        <v>20</v>
      </c>
      <c r="I54" s="18" t="s">
        <v>20</v>
      </c>
      <c r="J54" s="29" t="s">
        <v>227</v>
      </c>
      <c r="K54" s="43" t="s">
        <v>228</v>
      </c>
      <c r="L54" s="18" t="s">
        <v>20</v>
      </c>
    </row>
    <row r="55" spans="1:17" ht="60.75">
      <c r="B55" s="47" t="s">
        <v>100</v>
      </c>
      <c r="C55" s="18">
        <v>2014</v>
      </c>
      <c r="D55" s="18">
        <v>2016</v>
      </c>
      <c r="E55" s="18" t="s">
        <v>229</v>
      </c>
      <c r="F55" s="18">
        <v>20932.2</v>
      </c>
      <c r="G55" s="18">
        <v>1877.2</v>
      </c>
      <c r="H55" s="28">
        <f>F55-G55</f>
        <v>19055</v>
      </c>
      <c r="I55" s="18" t="s">
        <v>20</v>
      </c>
      <c r="J55" s="18" t="s">
        <v>230</v>
      </c>
      <c r="K55" s="43" t="s">
        <v>231</v>
      </c>
      <c r="L55" s="18" t="s">
        <v>20</v>
      </c>
    </row>
    <row r="56" spans="1:17" ht="18.75">
      <c r="B56" s="14" t="s">
        <v>74</v>
      </c>
      <c r="C56" s="17"/>
      <c r="D56" s="17"/>
      <c r="E56" s="17"/>
      <c r="F56" s="17"/>
      <c r="G56" s="17"/>
      <c r="H56" s="17"/>
      <c r="I56" s="17"/>
      <c r="J56" s="17"/>
      <c r="K56" s="17"/>
      <c r="L56" s="15"/>
    </row>
    <row r="57" spans="1:17" ht="86.25" customHeight="1">
      <c r="B57" s="43" t="s">
        <v>75</v>
      </c>
      <c r="C57" s="18" t="s">
        <v>20</v>
      </c>
      <c r="D57" s="18" t="s">
        <v>20</v>
      </c>
      <c r="E57" s="18" t="s">
        <v>135</v>
      </c>
      <c r="F57" s="20">
        <v>255334.46</v>
      </c>
      <c r="G57" s="18">
        <v>0</v>
      </c>
      <c r="H57" s="18">
        <v>255334.46</v>
      </c>
      <c r="I57" s="18" t="s">
        <v>20</v>
      </c>
      <c r="J57" s="18" t="s">
        <v>20</v>
      </c>
      <c r="K57" s="43" t="s">
        <v>204</v>
      </c>
      <c r="L57" s="18" t="s">
        <v>20</v>
      </c>
    </row>
    <row r="58" spans="1:17" ht="69.75" customHeight="1">
      <c r="B58" s="43" t="s">
        <v>76</v>
      </c>
      <c r="C58" s="18" t="s">
        <v>20</v>
      </c>
      <c r="D58" s="18" t="s">
        <v>20</v>
      </c>
      <c r="E58" s="18" t="s">
        <v>136</v>
      </c>
      <c r="F58" s="18" t="s">
        <v>20</v>
      </c>
      <c r="G58" s="18" t="s">
        <v>20</v>
      </c>
      <c r="H58" s="18" t="s">
        <v>20</v>
      </c>
      <c r="I58" s="18" t="s">
        <v>20</v>
      </c>
      <c r="J58" s="18" t="s">
        <v>20</v>
      </c>
      <c r="K58" s="43" t="s">
        <v>205</v>
      </c>
      <c r="L58" s="18" t="s">
        <v>20</v>
      </c>
    </row>
    <row r="59" spans="1:17" ht="18.75">
      <c r="B59" s="14" t="s">
        <v>77</v>
      </c>
      <c r="C59" s="17"/>
      <c r="D59" s="17"/>
      <c r="E59" s="17"/>
      <c r="F59" s="17"/>
      <c r="G59" s="17"/>
      <c r="H59" s="17"/>
      <c r="I59" s="17"/>
      <c r="J59" s="17"/>
      <c r="K59" s="17"/>
      <c r="L59" s="15"/>
    </row>
    <row r="60" spans="1:17" ht="216.75" customHeight="1">
      <c r="B60" s="48" t="s">
        <v>78</v>
      </c>
      <c r="C60" s="18">
        <v>2007</v>
      </c>
      <c r="D60" s="18">
        <v>2014</v>
      </c>
      <c r="E60" s="18" t="s">
        <v>135</v>
      </c>
      <c r="F60" s="20">
        <v>489612.55499999999</v>
      </c>
      <c r="G60" s="20">
        <v>482502.14500000002</v>
      </c>
      <c r="H60" s="20">
        <v>7110.41</v>
      </c>
      <c r="I60" s="18" t="s">
        <v>113</v>
      </c>
      <c r="J60" s="18" t="s">
        <v>20</v>
      </c>
      <c r="K60" s="43" t="s">
        <v>114</v>
      </c>
      <c r="L60" s="18" t="s">
        <v>21</v>
      </c>
    </row>
    <row r="61" spans="1:17" ht="81" customHeight="1">
      <c r="B61" s="48" t="s">
        <v>79</v>
      </c>
      <c r="C61" s="18" t="s">
        <v>20</v>
      </c>
      <c r="D61" s="18" t="s">
        <v>20</v>
      </c>
      <c r="E61" s="18" t="s">
        <v>135</v>
      </c>
      <c r="F61" s="18">
        <v>485194.73</v>
      </c>
      <c r="G61" s="18">
        <v>0</v>
      </c>
      <c r="H61" s="18">
        <v>485194.73</v>
      </c>
      <c r="I61" s="18" t="s">
        <v>20</v>
      </c>
      <c r="J61" s="18" t="s">
        <v>209</v>
      </c>
      <c r="K61" s="43" t="s">
        <v>206</v>
      </c>
      <c r="L61" s="18" t="s">
        <v>21</v>
      </c>
    </row>
    <row r="62" spans="1:17" ht="76.5" customHeight="1">
      <c r="B62" s="48" t="s">
        <v>80</v>
      </c>
      <c r="C62" s="18">
        <v>2013</v>
      </c>
      <c r="D62" s="18">
        <v>2014</v>
      </c>
      <c r="E62" s="18" t="s">
        <v>135</v>
      </c>
      <c r="F62" s="18">
        <v>232845.47</v>
      </c>
      <c r="G62" s="18">
        <v>232845.47</v>
      </c>
      <c r="H62" s="18">
        <v>0</v>
      </c>
      <c r="I62" s="8" t="s">
        <v>207</v>
      </c>
      <c r="J62" s="18" t="s">
        <v>20</v>
      </c>
      <c r="K62" s="43" t="s">
        <v>208</v>
      </c>
      <c r="L62" s="18" t="s">
        <v>21</v>
      </c>
    </row>
    <row r="63" spans="1:17" ht="91.5" customHeight="1">
      <c r="B63" s="43" t="s">
        <v>81</v>
      </c>
      <c r="C63" s="18">
        <v>2013</v>
      </c>
      <c r="D63" s="18">
        <v>2015</v>
      </c>
      <c r="E63" s="18" t="s">
        <v>135</v>
      </c>
      <c r="F63" s="20">
        <v>167216.70000000001</v>
      </c>
      <c r="G63" s="20">
        <v>119392.6</v>
      </c>
      <c r="H63" s="20">
        <v>47824.1</v>
      </c>
      <c r="I63" s="18" t="s">
        <v>20</v>
      </c>
      <c r="J63" s="18" t="s">
        <v>20</v>
      </c>
      <c r="K63" s="43"/>
      <c r="L63" s="18"/>
    </row>
    <row r="64" spans="1:17" ht="18.75">
      <c r="B64" s="14" t="s">
        <v>30</v>
      </c>
      <c r="C64" s="17"/>
      <c r="D64" s="17"/>
      <c r="E64" s="17"/>
      <c r="F64" s="17"/>
      <c r="G64" s="17"/>
      <c r="H64" s="17"/>
      <c r="I64" s="17"/>
      <c r="J64" s="17"/>
      <c r="K64" s="17"/>
      <c r="L64" s="15"/>
    </row>
    <row r="65" spans="2:12" ht="315" customHeight="1">
      <c r="B65" s="49" t="s">
        <v>31</v>
      </c>
      <c r="C65" s="26">
        <v>2014</v>
      </c>
      <c r="D65" s="26">
        <v>2015</v>
      </c>
      <c r="E65" s="26" t="s">
        <v>135</v>
      </c>
      <c r="F65" s="20">
        <v>4107.2299999999996</v>
      </c>
      <c r="G65" s="20">
        <v>3014.8</v>
      </c>
      <c r="H65" s="20">
        <f>F65-G65</f>
        <v>1092.4299999999994</v>
      </c>
      <c r="I65" s="26" t="s">
        <v>32</v>
      </c>
      <c r="J65" s="26" t="s">
        <v>195</v>
      </c>
      <c r="K65" s="57" t="s">
        <v>33</v>
      </c>
      <c r="L65" s="18" t="s">
        <v>20</v>
      </c>
    </row>
    <row r="66" spans="2:12" ht="66.75" customHeight="1">
      <c r="B66" s="43" t="s">
        <v>82</v>
      </c>
      <c r="C66" s="18">
        <v>2011</v>
      </c>
      <c r="D66" s="18">
        <v>2015</v>
      </c>
      <c r="E66" s="26" t="s">
        <v>135</v>
      </c>
      <c r="F66" s="20">
        <v>186111.97</v>
      </c>
      <c r="G66" s="20">
        <f>F66-H66</f>
        <v>156975.01</v>
      </c>
      <c r="H66" s="20">
        <v>29136.959999999999</v>
      </c>
      <c r="I66" s="8" t="s">
        <v>196</v>
      </c>
      <c r="J66" s="18" t="s">
        <v>200</v>
      </c>
      <c r="K66" s="43" t="s">
        <v>197</v>
      </c>
      <c r="L66" s="18" t="s">
        <v>20</v>
      </c>
    </row>
    <row r="67" spans="2:12" ht="112.5">
      <c r="B67" s="43" t="s">
        <v>83</v>
      </c>
      <c r="C67" s="18">
        <v>2013</v>
      </c>
      <c r="D67" s="18">
        <v>2015</v>
      </c>
      <c r="E67" s="26" t="s">
        <v>135</v>
      </c>
      <c r="F67" s="20">
        <v>112191.13</v>
      </c>
      <c r="G67" s="20">
        <v>10610.4</v>
      </c>
      <c r="H67" s="20">
        <f>F67-G67</f>
        <v>101580.73000000001</v>
      </c>
      <c r="I67" s="18" t="s">
        <v>198</v>
      </c>
      <c r="J67" s="18" t="s">
        <v>201</v>
      </c>
      <c r="K67" s="43" t="s">
        <v>199</v>
      </c>
      <c r="L67" s="18" t="s">
        <v>20</v>
      </c>
    </row>
    <row r="68" spans="2:12" ht="101.25">
      <c r="B68" s="43" t="s">
        <v>84</v>
      </c>
      <c r="C68" s="18">
        <v>2014</v>
      </c>
      <c r="D68" s="18">
        <v>2014</v>
      </c>
      <c r="E68" s="18" t="s">
        <v>20</v>
      </c>
      <c r="F68" s="20">
        <v>4000</v>
      </c>
      <c r="G68" s="18">
        <v>0</v>
      </c>
      <c r="H68" s="18">
        <v>0</v>
      </c>
      <c r="I68" s="18" t="s">
        <v>232</v>
      </c>
      <c r="J68" s="18" t="s">
        <v>233</v>
      </c>
      <c r="K68" s="43" t="s">
        <v>234</v>
      </c>
      <c r="L68" s="18"/>
    </row>
    <row r="69" spans="2:12" ht="18.75">
      <c r="B69" s="14" t="s">
        <v>85</v>
      </c>
      <c r="C69" s="17"/>
      <c r="D69" s="17"/>
      <c r="E69" s="17"/>
      <c r="F69" s="17"/>
      <c r="G69" s="17"/>
      <c r="H69" s="17"/>
      <c r="I69" s="17"/>
      <c r="J69" s="17"/>
      <c r="K69" s="17"/>
      <c r="L69" s="15"/>
    </row>
    <row r="70" spans="2:12" ht="121.5">
      <c r="B70" s="43" t="s">
        <v>86</v>
      </c>
      <c r="C70" s="30" t="s">
        <v>235</v>
      </c>
      <c r="D70" s="19">
        <v>2015</v>
      </c>
      <c r="E70" s="18" t="s">
        <v>236</v>
      </c>
      <c r="F70" s="20">
        <v>216672.4</v>
      </c>
      <c r="G70" s="27">
        <v>35865</v>
      </c>
      <c r="H70" s="19">
        <f>81387.4-35865</f>
        <v>45522.399999999994</v>
      </c>
      <c r="I70" s="19" t="s">
        <v>237</v>
      </c>
      <c r="J70" s="18" t="s">
        <v>238</v>
      </c>
      <c r="K70" s="43" t="s">
        <v>239</v>
      </c>
      <c r="L70" s="18" t="s">
        <v>20</v>
      </c>
    </row>
    <row r="71" spans="2:12" ht="101.25">
      <c r="B71" s="43" t="s">
        <v>87</v>
      </c>
      <c r="C71" s="18">
        <v>2009</v>
      </c>
      <c r="D71" s="18">
        <v>2015</v>
      </c>
      <c r="E71" s="18" t="s">
        <v>240</v>
      </c>
      <c r="F71" s="9">
        <v>1651303.92</v>
      </c>
      <c r="G71" s="20">
        <f>F71-H71</f>
        <v>1444052.21</v>
      </c>
      <c r="H71" s="18">
        <v>207251.71</v>
      </c>
      <c r="I71" s="18" t="s">
        <v>241</v>
      </c>
      <c r="J71" s="18" t="s">
        <v>242</v>
      </c>
      <c r="K71" s="43" t="s">
        <v>243</v>
      </c>
      <c r="L71" s="18" t="s">
        <v>20</v>
      </c>
    </row>
    <row r="72" spans="2:12" ht="81">
      <c r="B72" s="43" t="s">
        <v>88</v>
      </c>
      <c r="C72" s="18">
        <v>2011</v>
      </c>
      <c r="D72" s="18">
        <v>2015</v>
      </c>
      <c r="E72" s="18" t="s">
        <v>244</v>
      </c>
      <c r="F72" s="9">
        <v>2924216.22</v>
      </c>
      <c r="G72" s="20">
        <f>F72-H72</f>
        <v>2923184.5722400001</v>
      </c>
      <c r="H72" s="18">
        <v>1031.6477600000001</v>
      </c>
      <c r="I72" s="8" t="s">
        <v>245</v>
      </c>
      <c r="J72" s="18" t="s">
        <v>246</v>
      </c>
      <c r="K72" s="43" t="s">
        <v>234</v>
      </c>
      <c r="L72" s="18" t="s">
        <v>20</v>
      </c>
    </row>
    <row r="73" spans="2:12" ht="71.25" customHeight="1">
      <c r="B73" s="43" t="s">
        <v>89</v>
      </c>
      <c r="C73" s="18">
        <v>2007</v>
      </c>
      <c r="D73" s="18">
        <v>2015</v>
      </c>
      <c r="E73" s="18" t="s">
        <v>20</v>
      </c>
      <c r="F73" s="18" t="s">
        <v>20</v>
      </c>
      <c r="G73" s="18" t="s">
        <v>20</v>
      </c>
      <c r="H73" s="18" t="s">
        <v>20</v>
      </c>
      <c r="I73" s="18" t="s">
        <v>20</v>
      </c>
      <c r="J73" s="18" t="s">
        <v>247</v>
      </c>
      <c r="K73" s="43" t="s">
        <v>234</v>
      </c>
      <c r="L73" s="18" t="s">
        <v>20</v>
      </c>
    </row>
    <row r="74" spans="2:12" ht="128.25" customHeight="1">
      <c r="B74" s="43" t="s">
        <v>101</v>
      </c>
      <c r="C74" s="18">
        <v>2014</v>
      </c>
      <c r="D74" s="18">
        <v>2015</v>
      </c>
      <c r="E74" s="18" t="s">
        <v>248</v>
      </c>
      <c r="F74" s="20">
        <v>163312.35999999999</v>
      </c>
      <c r="G74" s="20">
        <f>F74-H74</f>
        <v>97195.25999999998</v>
      </c>
      <c r="H74" s="18">
        <v>66117.100000000006</v>
      </c>
      <c r="I74" s="18" t="s">
        <v>249</v>
      </c>
      <c r="J74" s="18" t="s">
        <v>250</v>
      </c>
      <c r="K74" s="43" t="s">
        <v>251</v>
      </c>
      <c r="L74" s="18" t="s">
        <v>20</v>
      </c>
    </row>
    <row r="75" spans="2:12" ht="71.25" customHeight="1">
      <c r="B75" s="43" t="s">
        <v>102</v>
      </c>
      <c r="C75" s="18">
        <v>2014</v>
      </c>
      <c r="D75" s="18">
        <v>2015</v>
      </c>
      <c r="E75" s="18" t="s">
        <v>252</v>
      </c>
      <c r="F75" s="18">
        <v>13759.56</v>
      </c>
      <c r="G75" s="18">
        <f>F75</f>
        <v>13759.56</v>
      </c>
      <c r="H75" s="18">
        <v>0</v>
      </c>
      <c r="I75" s="18" t="s">
        <v>168</v>
      </c>
      <c r="J75" s="18" t="s">
        <v>253</v>
      </c>
      <c r="K75" s="43" t="s">
        <v>254</v>
      </c>
      <c r="L75" s="18" t="s">
        <v>20</v>
      </c>
    </row>
    <row r="76" spans="2:12" ht="117.75" customHeight="1">
      <c r="B76" s="43" t="s">
        <v>103</v>
      </c>
      <c r="C76" s="18">
        <v>2015</v>
      </c>
      <c r="D76" s="18">
        <v>2015</v>
      </c>
      <c r="E76" s="18" t="s">
        <v>20</v>
      </c>
      <c r="F76" s="18" t="s">
        <v>20</v>
      </c>
      <c r="G76" s="18" t="s">
        <v>20</v>
      </c>
      <c r="H76" s="18" t="s">
        <v>20</v>
      </c>
      <c r="I76" s="18" t="s">
        <v>20</v>
      </c>
      <c r="J76" s="18" t="s">
        <v>255</v>
      </c>
      <c r="K76" s="43" t="s">
        <v>256</v>
      </c>
      <c r="L76" s="18" t="s">
        <v>20</v>
      </c>
    </row>
    <row r="77" spans="2:12" ht="108.75" customHeight="1">
      <c r="B77" s="43" t="s">
        <v>104</v>
      </c>
      <c r="C77" s="18">
        <v>2015</v>
      </c>
      <c r="D77" s="18">
        <v>2015</v>
      </c>
      <c r="E77" s="18" t="s">
        <v>20</v>
      </c>
      <c r="F77" s="18" t="s">
        <v>20</v>
      </c>
      <c r="G77" s="18" t="s">
        <v>20</v>
      </c>
      <c r="H77" s="18" t="s">
        <v>20</v>
      </c>
      <c r="I77" s="18" t="s">
        <v>20</v>
      </c>
      <c r="J77" s="18" t="s">
        <v>257</v>
      </c>
      <c r="K77" s="43" t="s">
        <v>256</v>
      </c>
      <c r="L77" s="18" t="s">
        <v>20</v>
      </c>
    </row>
    <row r="78" spans="2:12" ht="135" customHeight="1">
      <c r="B78" s="43" t="s">
        <v>105</v>
      </c>
      <c r="C78" s="18">
        <v>2015</v>
      </c>
      <c r="D78" s="18">
        <v>2015</v>
      </c>
      <c r="E78" s="18" t="s">
        <v>20</v>
      </c>
      <c r="F78" s="18" t="s">
        <v>20</v>
      </c>
      <c r="G78" s="18" t="s">
        <v>20</v>
      </c>
      <c r="H78" s="18" t="s">
        <v>20</v>
      </c>
      <c r="I78" s="18" t="s">
        <v>20</v>
      </c>
      <c r="J78" s="18" t="s">
        <v>258</v>
      </c>
      <c r="K78" s="43" t="s">
        <v>256</v>
      </c>
      <c r="L78" s="18" t="s">
        <v>20</v>
      </c>
    </row>
    <row r="79" spans="2:12" ht="18.75">
      <c r="B79" s="14" t="s">
        <v>90</v>
      </c>
      <c r="C79" s="17"/>
      <c r="D79" s="17"/>
      <c r="E79" s="17"/>
      <c r="F79" s="17"/>
      <c r="G79" s="17"/>
      <c r="H79" s="17"/>
      <c r="I79" s="17"/>
      <c r="J79" s="17"/>
      <c r="K79" s="17"/>
      <c r="L79" s="15"/>
    </row>
    <row r="80" spans="2:12" ht="112.5">
      <c r="B80" s="43" t="s">
        <v>91</v>
      </c>
      <c r="C80" s="18">
        <v>2014</v>
      </c>
      <c r="D80" s="18">
        <v>2016</v>
      </c>
      <c r="E80" s="18" t="s">
        <v>259</v>
      </c>
      <c r="F80" s="9">
        <v>2718787.53</v>
      </c>
      <c r="G80" s="21">
        <v>100000</v>
      </c>
      <c r="H80" s="20">
        <f>F80-G80</f>
        <v>2618787.5299999998</v>
      </c>
      <c r="I80" s="18" t="s">
        <v>260</v>
      </c>
      <c r="J80" s="18" t="s">
        <v>261</v>
      </c>
      <c r="K80" s="43" t="s">
        <v>262</v>
      </c>
      <c r="L80" s="18" t="s">
        <v>20</v>
      </c>
    </row>
    <row r="81" spans="2:12" ht="18.75">
      <c r="B81" s="14" t="s">
        <v>9</v>
      </c>
      <c r="C81" s="17"/>
      <c r="D81" s="17"/>
      <c r="E81" s="17"/>
      <c r="F81" s="17"/>
      <c r="G81" s="17"/>
      <c r="H81" s="17"/>
      <c r="I81" s="17"/>
      <c r="J81" s="17"/>
      <c r="K81" s="17"/>
      <c r="L81" s="15"/>
    </row>
    <row r="82" spans="2:12" ht="203.25" customHeight="1">
      <c r="B82" s="50" t="s">
        <v>10</v>
      </c>
      <c r="C82" s="26">
        <v>2013</v>
      </c>
      <c r="D82" s="26">
        <v>2015</v>
      </c>
      <c r="E82" s="26" t="s">
        <v>135</v>
      </c>
      <c r="F82" s="20">
        <v>133393.5</v>
      </c>
      <c r="G82" s="20">
        <f>F82-H82</f>
        <v>122925</v>
      </c>
      <c r="H82" s="20">
        <v>10468.5</v>
      </c>
      <c r="I82" s="26" t="s">
        <v>16</v>
      </c>
      <c r="J82" s="26">
        <v>453.1</v>
      </c>
      <c r="K82" s="57" t="s">
        <v>17</v>
      </c>
      <c r="L82" s="18" t="s">
        <v>20</v>
      </c>
    </row>
    <row r="83" spans="2:12" ht="141.75">
      <c r="B83" s="50" t="s">
        <v>12</v>
      </c>
      <c r="C83" s="26">
        <v>2014</v>
      </c>
      <c r="D83" s="26">
        <v>2015</v>
      </c>
      <c r="E83" s="26" t="s">
        <v>135</v>
      </c>
      <c r="F83" s="20">
        <v>232321.91</v>
      </c>
      <c r="G83" s="26">
        <f>36274.6 +30728.25</f>
        <v>67002.850000000006</v>
      </c>
      <c r="H83" s="20">
        <f>F83-G83</f>
        <v>165319.06</v>
      </c>
      <c r="I83" s="11" t="s">
        <v>18</v>
      </c>
      <c r="J83" s="20">
        <v>29534.27</v>
      </c>
      <c r="K83" s="57" t="s">
        <v>19</v>
      </c>
      <c r="L83" s="18" t="s">
        <v>20</v>
      </c>
    </row>
    <row r="84" spans="2:12" ht="265.5" customHeight="1">
      <c r="B84" s="50" t="s">
        <v>11</v>
      </c>
      <c r="C84" s="26" t="s">
        <v>20</v>
      </c>
      <c r="D84" s="26" t="s">
        <v>20</v>
      </c>
      <c r="E84" s="18" t="s">
        <v>136</v>
      </c>
      <c r="F84" s="26" t="s">
        <v>20</v>
      </c>
      <c r="G84" s="26" t="s">
        <v>20</v>
      </c>
      <c r="H84" s="26" t="s">
        <v>20</v>
      </c>
      <c r="I84" s="26" t="s">
        <v>20</v>
      </c>
      <c r="J84" s="26" t="s">
        <v>20</v>
      </c>
      <c r="K84" s="57" t="s">
        <v>22</v>
      </c>
      <c r="L84" s="18">
        <v>630.9</v>
      </c>
    </row>
    <row r="85" spans="2:12" ht="186" customHeight="1">
      <c r="B85" s="50" t="s">
        <v>13</v>
      </c>
      <c r="C85" s="26">
        <v>2007</v>
      </c>
      <c r="D85" s="26">
        <v>2014</v>
      </c>
      <c r="E85" s="26" t="s">
        <v>135</v>
      </c>
      <c r="F85" s="26">
        <v>423183</v>
      </c>
      <c r="G85" s="26">
        <f>F85</f>
        <v>423183</v>
      </c>
      <c r="H85" s="26">
        <v>0</v>
      </c>
      <c r="I85" s="26" t="s">
        <v>23</v>
      </c>
      <c r="J85" s="26" t="s">
        <v>20</v>
      </c>
      <c r="K85" s="57" t="s">
        <v>24</v>
      </c>
      <c r="L85" s="18" t="s">
        <v>20</v>
      </c>
    </row>
    <row r="86" spans="2:12" ht="81">
      <c r="B86" s="50" t="s">
        <v>14</v>
      </c>
      <c r="C86" s="26">
        <v>2015</v>
      </c>
      <c r="D86" s="26">
        <v>2015</v>
      </c>
      <c r="E86" s="26" t="s">
        <v>135</v>
      </c>
      <c r="F86" s="20">
        <v>11541.2</v>
      </c>
      <c r="G86" s="26">
        <v>0</v>
      </c>
      <c r="H86" s="20">
        <f>F86</f>
        <v>11541.2</v>
      </c>
      <c r="I86" s="26" t="s">
        <v>25</v>
      </c>
      <c r="J86" s="20">
        <v>3532.5</v>
      </c>
      <c r="K86" s="57" t="s">
        <v>26</v>
      </c>
      <c r="L86" s="18" t="s">
        <v>20</v>
      </c>
    </row>
    <row r="87" spans="2:12" ht="96.75" customHeight="1">
      <c r="B87" s="50" t="s">
        <v>15</v>
      </c>
      <c r="C87" s="26">
        <v>2015</v>
      </c>
      <c r="D87" s="26">
        <v>2015</v>
      </c>
      <c r="E87" s="26" t="s">
        <v>135</v>
      </c>
      <c r="F87" s="26">
        <v>4607.2</v>
      </c>
      <c r="G87" s="26">
        <v>0</v>
      </c>
      <c r="H87" s="26">
        <f>F87</f>
        <v>4607.2</v>
      </c>
      <c r="I87" s="26" t="str">
        <f>I86</f>
        <v>аукционные процедуры</v>
      </c>
      <c r="J87" s="26">
        <v>100</v>
      </c>
      <c r="K87" s="57" t="str">
        <f>K86</f>
        <v>проведение работ запланировано на июнь-август 2015 года.</v>
      </c>
      <c r="L87" s="18" t="s">
        <v>20</v>
      </c>
    </row>
    <row r="88" spans="2:12" ht="96.75" customHeight="1">
      <c r="B88" s="43" t="s">
        <v>92</v>
      </c>
      <c r="C88" s="18" t="s">
        <v>20</v>
      </c>
      <c r="D88" s="18" t="s">
        <v>20</v>
      </c>
      <c r="E88" s="18" t="s">
        <v>136</v>
      </c>
      <c r="F88" s="18" t="s">
        <v>20</v>
      </c>
      <c r="G88" s="18" t="s">
        <v>20</v>
      </c>
      <c r="H88" s="18" t="s">
        <v>20</v>
      </c>
      <c r="I88" s="18" t="s">
        <v>20</v>
      </c>
      <c r="J88" s="18" t="s">
        <v>20</v>
      </c>
      <c r="K88" s="43" t="s">
        <v>115</v>
      </c>
      <c r="L88" s="18" t="s">
        <v>20</v>
      </c>
    </row>
    <row r="89" spans="2:12" ht="110.25" customHeight="1">
      <c r="B89" s="43" t="s">
        <v>93</v>
      </c>
      <c r="C89" s="18">
        <v>2015</v>
      </c>
      <c r="D89" s="18">
        <v>2016</v>
      </c>
      <c r="E89" s="26" t="s">
        <v>135</v>
      </c>
      <c r="F89" s="20">
        <v>233536.84</v>
      </c>
      <c r="G89" s="20">
        <v>0</v>
      </c>
      <c r="H89" s="20">
        <v>233536.84</v>
      </c>
      <c r="I89" s="18" t="s">
        <v>21</v>
      </c>
      <c r="J89" s="8" t="s">
        <v>210</v>
      </c>
      <c r="K89" s="43" t="s">
        <v>116</v>
      </c>
      <c r="L89" s="18" t="s">
        <v>20</v>
      </c>
    </row>
    <row r="90" spans="2:12" ht="81">
      <c r="B90" s="43" t="s">
        <v>94</v>
      </c>
      <c r="C90" s="18">
        <v>2015</v>
      </c>
      <c r="D90" s="18">
        <v>2016</v>
      </c>
      <c r="E90" s="26" t="s">
        <v>135</v>
      </c>
      <c r="F90" s="20">
        <v>193378.33</v>
      </c>
      <c r="G90" s="20">
        <v>0</v>
      </c>
      <c r="H90" s="20">
        <v>193378.33</v>
      </c>
      <c r="I90" s="18" t="s">
        <v>21</v>
      </c>
      <c r="J90" s="8" t="s">
        <v>211</v>
      </c>
      <c r="K90" s="43" t="s">
        <v>116</v>
      </c>
      <c r="L90" s="18" t="s">
        <v>20</v>
      </c>
    </row>
    <row r="91" spans="2:12" ht="18.75">
      <c r="B91" s="14" t="s">
        <v>95</v>
      </c>
      <c r="C91" s="17"/>
      <c r="D91" s="17"/>
      <c r="E91" s="17"/>
      <c r="F91" s="17"/>
      <c r="G91" s="17"/>
      <c r="H91" s="17"/>
      <c r="I91" s="17"/>
      <c r="J91" s="17"/>
      <c r="K91" s="17"/>
      <c r="L91" s="15"/>
    </row>
    <row r="92" spans="2:12" ht="97.5" customHeight="1">
      <c r="B92" s="43" t="s">
        <v>96</v>
      </c>
      <c r="C92" s="18">
        <v>2013</v>
      </c>
      <c r="D92" s="18">
        <v>2025</v>
      </c>
      <c r="E92" s="18" t="s">
        <v>135</v>
      </c>
      <c r="F92" s="9">
        <v>3661922.11</v>
      </c>
      <c r="G92" s="20">
        <v>1071342.45</v>
      </c>
      <c r="H92" s="20">
        <v>2590579.66</v>
      </c>
      <c r="I92" s="18" t="s">
        <v>135</v>
      </c>
      <c r="J92" s="20">
        <v>1800000</v>
      </c>
      <c r="K92" s="43" t="s">
        <v>289</v>
      </c>
      <c r="L92" s="20">
        <v>42054.94</v>
      </c>
    </row>
    <row r="93" spans="2:12" ht="108" customHeight="1">
      <c r="B93" s="43" t="s">
        <v>97</v>
      </c>
      <c r="C93" s="18">
        <v>2013</v>
      </c>
      <c r="D93" s="18">
        <v>2025</v>
      </c>
      <c r="E93" s="18" t="s">
        <v>135</v>
      </c>
      <c r="F93" s="20">
        <v>757801.74</v>
      </c>
      <c r="G93" s="20">
        <v>389380.64</v>
      </c>
      <c r="H93" s="20">
        <v>368421.1</v>
      </c>
      <c r="I93" s="18" t="s">
        <v>135</v>
      </c>
      <c r="J93" s="20">
        <v>350000</v>
      </c>
      <c r="K93" s="43" t="s">
        <v>289</v>
      </c>
      <c r="L93" s="18" t="s">
        <v>21</v>
      </c>
    </row>
    <row r="94" spans="2:12" ht="18.75">
      <c r="B94" s="14" t="s">
        <v>107</v>
      </c>
      <c r="C94" s="17"/>
      <c r="D94" s="17"/>
      <c r="E94" s="17"/>
      <c r="F94" s="17"/>
      <c r="G94" s="17"/>
      <c r="H94" s="17"/>
      <c r="I94" s="17"/>
      <c r="J94" s="17"/>
      <c r="K94" s="17"/>
      <c r="L94" s="15"/>
    </row>
    <row r="95" spans="2:12" ht="93.75">
      <c r="B95" s="43" t="s">
        <v>108</v>
      </c>
      <c r="C95" s="18">
        <v>2011</v>
      </c>
      <c r="D95" s="18">
        <v>2013</v>
      </c>
      <c r="E95" s="26" t="s">
        <v>135</v>
      </c>
      <c r="F95" s="18">
        <v>319492.71999999997</v>
      </c>
      <c r="G95" s="18">
        <v>319492.71999999997</v>
      </c>
      <c r="H95" s="18">
        <v>0</v>
      </c>
      <c r="I95" s="18" t="s">
        <v>212</v>
      </c>
      <c r="J95" s="18" t="s">
        <v>20</v>
      </c>
      <c r="K95" s="43" t="s">
        <v>213</v>
      </c>
      <c r="L95" s="18" t="s">
        <v>21</v>
      </c>
    </row>
    <row r="96" spans="2:12" ht="18.75">
      <c r="B96" s="14" t="s">
        <v>120</v>
      </c>
      <c r="C96" s="17"/>
      <c r="D96" s="17"/>
      <c r="E96" s="17"/>
      <c r="F96" s="17"/>
      <c r="G96" s="17"/>
      <c r="H96" s="17"/>
      <c r="I96" s="17"/>
      <c r="J96" s="17"/>
      <c r="K96" s="17"/>
      <c r="L96" s="15"/>
    </row>
    <row r="97" spans="2:13" ht="150">
      <c r="B97" s="51" t="s">
        <v>121</v>
      </c>
      <c r="C97" s="18">
        <v>2014</v>
      </c>
      <c r="D97" s="18">
        <v>2015</v>
      </c>
      <c r="E97" s="18" t="s">
        <v>263</v>
      </c>
      <c r="F97" s="31">
        <f t="shared" ref="F97:F102" si="4">G97+H97</f>
        <v>79272.7</v>
      </c>
      <c r="G97" s="31">
        <f>57615.5</f>
        <v>57615.5</v>
      </c>
      <c r="H97" s="31">
        <v>21657.200000000001</v>
      </c>
      <c r="I97" s="18" t="s">
        <v>264</v>
      </c>
      <c r="J97" s="32">
        <v>0</v>
      </c>
      <c r="K97" s="43" t="s">
        <v>265</v>
      </c>
      <c r="L97" s="18" t="s">
        <v>20</v>
      </c>
    </row>
    <row r="98" spans="2:13" ht="159" customHeight="1">
      <c r="B98" s="51" t="s">
        <v>122</v>
      </c>
      <c r="C98" s="18">
        <v>2013</v>
      </c>
      <c r="D98" s="18">
        <v>2015</v>
      </c>
      <c r="E98" s="18" t="s">
        <v>266</v>
      </c>
      <c r="F98" s="31">
        <f t="shared" si="4"/>
        <v>343273.76299999998</v>
      </c>
      <c r="G98" s="31">
        <f>96790.963</f>
        <v>96790.963000000003</v>
      </c>
      <c r="H98" s="31">
        <f>246482.8</f>
        <v>246482.8</v>
      </c>
      <c r="I98" s="8" t="s">
        <v>267</v>
      </c>
      <c r="J98" s="31">
        <v>222326.9</v>
      </c>
      <c r="K98" s="43" t="s">
        <v>268</v>
      </c>
      <c r="L98" s="18" t="s">
        <v>20</v>
      </c>
    </row>
    <row r="99" spans="2:13" ht="126">
      <c r="B99" s="51" t="s">
        <v>269</v>
      </c>
      <c r="C99" s="18">
        <v>2015</v>
      </c>
      <c r="D99" s="18">
        <v>2015</v>
      </c>
      <c r="E99" s="18" t="s">
        <v>20</v>
      </c>
      <c r="F99" s="31">
        <f t="shared" si="4"/>
        <v>28160.688000000002</v>
      </c>
      <c r="G99" s="31">
        <v>23513.288</v>
      </c>
      <c r="H99" s="31">
        <v>4647.3999999999996</v>
      </c>
      <c r="I99" s="8" t="s">
        <v>270</v>
      </c>
      <c r="J99" s="31" t="s">
        <v>20</v>
      </c>
      <c r="K99" s="43" t="s">
        <v>271</v>
      </c>
      <c r="L99" s="18" t="s">
        <v>20</v>
      </c>
    </row>
    <row r="100" spans="2:13" ht="157.5">
      <c r="B100" s="51" t="s">
        <v>123</v>
      </c>
      <c r="C100" s="18">
        <v>2015</v>
      </c>
      <c r="D100" s="18">
        <v>2015</v>
      </c>
      <c r="E100" s="18" t="s">
        <v>20</v>
      </c>
      <c r="F100" s="31">
        <f t="shared" si="4"/>
        <v>2906</v>
      </c>
      <c r="G100" s="32">
        <v>0</v>
      </c>
      <c r="H100" s="31">
        <v>2906</v>
      </c>
      <c r="I100" s="8" t="s">
        <v>272</v>
      </c>
      <c r="J100" s="18" t="s">
        <v>20</v>
      </c>
      <c r="K100" s="43" t="s">
        <v>273</v>
      </c>
      <c r="L100" s="18" t="s">
        <v>20</v>
      </c>
    </row>
    <row r="101" spans="2:13" ht="112.5">
      <c r="B101" s="51" t="s">
        <v>124</v>
      </c>
      <c r="C101" s="18">
        <v>2015</v>
      </c>
      <c r="D101" s="18">
        <v>2016</v>
      </c>
      <c r="E101" s="18" t="s">
        <v>274</v>
      </c>
      <c r="F101" s="31">
        <f t="shared" si="4"/>
        <v>66512.3</v>
      </c>
      <c r="G101" s="31">
        <v>1679</v>
      </c>
      <c r="H101" s="31">
        <v>64833.3</v>
      </c>
      <c r="I101" s="18" t="s">
        <v>20</v>
      </c>
      <c r="J101" s="31" t="s">
        <v>275</v>
      </c>
      <c r="K101" s="43" t="s">
        <v>276</v>
      </c>
      <c r="L101" s="18" t="s">
        <v>20</v>
      </c>
    </row>
    <row r="102" spans="2:13" ht="126">
      <c r="B102" s="51" t="s">
        <v>125</v>
      </c>
      <c r="C102" s="18">
        <v>2015</v>
      </c>
      <c r="D102" s="18">
        <v>2016</v>
      </c>
      <c r="E102" s="18" t="s">
        <v>20</v>
      </c>
      <c r="F102" s="31">
        <f t="shared" si="4"/>
        <v>321902.20299999998</v>
      </c>
      <c r="G102" s="31">
        <v>2951.9029999999998</v>
      </c>
      <c r="H102" s="31">
        <v>318950.3</v>
      </c>
      <c r="I102" s="8" t="s">
        <v>277</v>
      </c>
      <c r="J102" s="31" t="s">
        <v>278</v>
      </c>
      <c r="K102" s="43" t="s">
        <v>279</v>
      </c>
      <c r="L102" s="18" t="s">
        <v>20</v>
      </c>
    </row>
    <row r="103" spans="2:13" ht="18.75">
      <c r="B103" s="33" t="s">
        <v>126</v>
      </c>
      <c r="C103" s="34"/>
      <c r="D103" s="34"/>
      <c r="E103" s="34"/>
      <c r="F103" s="34"/>
      <c r="G103" s="34"/>
      <c r="H103" s="34"/>
      <c r="I103" s="34"/>
      <c r="J103" s="34"/>
      <c r="K103" s="34"/>
      <c r="L103" s="35"/>
    </row>
    <row r="104" spans="2:13" ht="139.5" customHeight="1">
      <c r="B104" s="52" t="s">
        <v>127</v>
      </c>
      <c r="C104" s="36">
        <v>2015</v>
      </c>
      <c r="D104" s="36">
        <v>2017</v>
      </c>
      <c r="E104" s="36" t="s">
        <v>135</v>
      </c>
      <c r="F104" s="37">
        <v>812360</v>
      </c>
      <c r="G104" s="36">
        <v>0</v>
      </c>
      <c r="H104" s="36">
        <v>812360</v>
      </c>
      <c r="I104" s="36" t="s">
        <v>317</v>
      </c>
      <c r="J104" s="12" t="s">
        <v>318</v>
      </c>
      <c r="K104" s="52" t="s">
        <v>319</v>
      </c>
      <c r="L104" s="36" t="s">
        <v>20</v>
      </c>
    </row>
    <row r="105" spans="2:13" ht="110.25">
      <c r="B105" s="52" t="s">
        <v>128</v>
      </c>
      <c r="C105" s="36">
        <v>2015</v>
      </c>
      <c r="D105" s="36">
        <v>2016</v>
      </c>
      <c r="E105" s="36" t="s">
        <v>135</v>
      </c>
      <c r="F105" s="38">
        <v>800486.7</v>
      </c>
      <c r="G105" s="36">
        <v>0</v>
      </c>
      <c r="H105" s="36">
        <f>F105-G105</f>
        <v>800486.7</v>
      </c>
      <c r="I105" s="36" t="s">
        <v>317</v>
      </c>
      <c r="J105" s="12" t="s">
        <v>320</v>
      </c>
      <c r="K105" s="52" t="s">
        <v>319</v>
      </c>
      <c r="L105" s="36" t="s">
        <v>20</v>
      </c>
    </row>
    <row r="106" spans="2:13" ht="81">
      <c r="B106" s="52" t="s">
        <v>129</v>
      </c>
      <c r="C106" s="36">
        <v>2015</v>
      </c>
      <c r="D106" s="36">
        <v>2016</v>
      </c>
      <c r="E106" s="36" t="s">
        <v>135</v>
      </c>
      <c r="F106" s="37">
        <v>376030</v>
      </c>
      <c r="G106" s="36">
        <v>0</v>
      </c>
      <c r="H106" s="36">
        <f t="shared" ref="H106:H109" si="5">F106-G106</f>
        <v>376030</v>
      </c>
      <c r="I106" s="36" t="s">
        <v>317</v>
      </c>
      <c r="J106" s="12" t="s">
        <v>321</v>
      </c>
      <c r="K106" s="52" t="s">
        <v>319</v>
      </c>
      <c r="L106" s="36" t="s">
        <v>20</v>
      </c>
    </row>
    <row r="107" spans="2:13" ht="81">
      <c r="B107" s="52" t="s">
        <v>130</v>
      </c>
      <c r="C107" s="36">
        <v>2014</v>
      </c>
      <c r="D107" s="36">
        <v>2016</v>
      </c>
      <c r="E107" s="36" t="s">
        <v>135</v>
      </c>
      <c r="F107" s="37">
        <v>488160</v>
      </c>
      <c r="G107" s="36">
        <v>0</v>
      </c>
      <c r="H107" s="36">
        <f t="shared" si="5"/>
        <v>488160</v>
      </c>
      <c r="I107" s="36" t="s">
        <v>317</v>
      </c>
      <c r="J107" s="12" t="s">
        <v>322</v>
      </c>
      <c r="K107" s="52" t="s">
        <v>319</v>
      </c>
      <c r="L107" s="36" t="s">
        <v>20</v>
      </c>
    </row>
    <row r="108" spans="2:13" ht="81.75" customHeight="1">
      <c r="B108" s="52" t="s">
        <v>131</v>
      </c>
      <c r="C108" s="36">
        <v>2014</v>
      </c>
      <c r="D108" s="36">
        <v>2015</v>
      </c>
      <c r="E108" s="36" t="s">
        <v>135</v>
      </c>
      <c r="F108" s="21">
        <v>86051.26</v>
      </c>
      <c r="G108" s="36">
        <v>0</v>
      </c>
      <c r="H108" s="36">
        <f t="shared" si="5"/>
        <v>86051.26</v>
      </c>
      <c r="I108" s="36" t="s">
        <v>323</v>
      </c>
      <c r="J108" s="12" t="s">
        <v>324</v>
      </c>
      <c r="K108" s="52" t="s">
        <v>325</v>
      </c>
      <c r="L108" s="36" t="s">
        <v>20</v>
      </c>
    </row>
    <row r="109" spans="2:13" ht="56.25">
      <c r="B109" s="52" t="s">
        <v>132</v>
      </c>
      <c r="C109" s="36">
        <v>2014</v>
      </c>
      <c r="D109" s="36">
        <v>2016</v>
      </c>
      <c r="E109" s="36" t="s">
        <v>135</v>
      </c>
      <c r="F109" s="20">
        <v>55931.6</v>
      </c>
      <c r="G109" s="36">
        <v>903.60168999999996</v>
      </c>
      <c r="H109" s="36">
        <f t="shared" si="5"/>
        <v>55027.998309999995</v>
      </c>
      <c r="I109" s="36" t="s">
        <v>326</v>
      </c>
      <c r="J109" s="36" t="s">
        <v>327</v>
      </c>
      <c r="K109" s="52" t="s">
        <v>328</v>
      </c>
      <c r="L109" s="18">
        <v>903.60168999999996</v>
      </c>
    </row>
    <row r="110" spans="2:13" ht="18.75">
      <c r="B110" s="33" t="s">
        <v>133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5"/>
    </row>
    <row r="111" spans="2:13" ht="215.25" customHeight="1">
      <c r="B111" s="43" t="s">
        <v>134</v>
      </c>
      <c r="C111" s="18">
        <v>2014</v>
      </c>
      <c r="D111" s="18">
        <v>2015</v>
      </c>
      <c r="E111" s="18" t="s">
        <v>20</v>
      </c>
      <c r="F111" s="18" t="s">
        <v>284</v>
      </c>
      <c r="G111" s="18" t="s">
        <v>285</v>
      </c>
      <c r="H111" s="20">
        <v>2541703.67</v>
      </c>
      <c r="I111" s="18" t="s">
        <v>286</v>
      </c>
      <c r="J111" s="18" t="s">
        <v>287</v>
      </c>
      <c r="K111" s="43" t="s">
        <v>288</v>
      </c>
      <c r="L111" s="20">
        <v>1707.7</v>
      </c>
      <c r="M111" s="2"/>
    </row>
  </sheetData>
  <mergeCells count="25">
    <mergeCell ref="B2:B3"/>
    <mergeCell ref="E2:E3"/>
    <mergeCell ref="F2:F3"/>
    <mergeCell ref="G2:G3"/>
    <mergeCell ref="K1:L1"/>
    <mergeCell ref="I2:I3"/>
    <mergeCell ref="J2:J3"/>
    <mergeCell ref="K2:K3"/>
    <mergeCell ref="L2:L3"/>
    <mergeCell ref="H2:H3"/>
    <mergeCell ref="B4:L4"/>
    <mergeCell ref="B110:L110"/>
    <mergeCell ref="B79:L79"/>
    <mergeCell ref="B91:L91"/>
    <mergeCell ref="B94:L94"/>
    <mergeCell ref="B96:L96"/>
    <mergeCell ref="B103:L103"/>
    <mergeCell ref="B81:L81"/>
    <mergeCell ref="B27:L27"/>
    <mergeCell ref="B51:L51"/>
    <mergeCell ref="B56:L56"/>
    <mergeCell ref="B59:L59"/>
    <mergeCell ref="B69:L69"/>
    <mergeCell ref="B64:L64"/>
    <mergeCell ref="C2:D2"/>
  </mergeCells>
  <pageMargins left="0.31496062992125984" right="0.31496062992125984" top="0.3543307086614173" bottom="0.354330708661417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cols>
    <col min="1" max="1" width="67.5703125" style="39" customWidth="1"/>
  </cols>
  <sheetData>
    <row r="1" spans="1:1" ht="333.75" customHeight="1">
      <c r="A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2015-05-25T09:55:30Z</dcterms:modified>
</cp:coreProperties>
</file>